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G74" i="24"/>
  <c r="F74" i="24"/>
  <c r="E74" i="24"/>
  <c r="L73" i="24"/>
  <c r="H73" i="24" s="1"/>
  <c r="J73" i="24" s="1"/>
  <c r="G73" i="24"/>
  <c r="F73" i="24"/>
  <c r="E73" i="24"/>
  <c r="L72" i="24"/>
  <c r="H72" i="24" s="1"/>
  <c r="J72" i="24"/>
  <c r="G72" i="24"/>
  <c r="F72" i="24"/>
  <c r="E72" i="24"/>
  <c r="L71" i="24"/>
  <c r="H71" i="24" s="1"/>
  <c r="J71" i="24"/>
  <c r="G71" i="24"/>
  <c r="F71" i="24"/>
  <c r="E71" i="24"/>
  <c r="L70" i="24"/>
  <c r="H70" i="24" s="1"/>
  <c r="J70" i="24" s="1"/>
  <c r="G70" i="24"/>
  <c r="F70" i="24"/>
  <c r="E70" i="24"/>
  <c r="L69" i="24"/>
  <c r="H69" i="24" s="1"/>
  <c r="J69" i="24"/>
  <c r="G69" i="24"/>
  <c r="F69" i="24"/>
  <c r="E69" i="24"/>
  <c r="L68" i="24"/>
  <c r="H68" i="24" s="1"/>
  <c r="J68" i="24" s="1"/>
  <c r="G68" i="24"/>
  <c r="F68" i="24"/>
  <c r="E68" i="24"/>
  <c r="L67" i="24"/>
  <c r="H67" i="24" s="1"/>
  <c r="J67" i="24" s="1"/>
  <c r="G67" i="24"/>
  <c r="F67" i="24"/>
  <c r="E67" i="24"/>
  <c r="L66" i="24"/>
  <c r="H66" i="24" s="1"/>
  <c r="G66" i="24"/>
  <c r="F66" i="24"/>
  <c r="E66" i="24"/>
  <c r="L65" i="24"/>
  <c r="H65" i="24" s="1"/>
  <c r="J65" i="24"/>
  <c r="G65" i="24"/>
  <c r="F65" i="24"/>
  <c r="E65" i="24"/>
  <c r="L64" i="24"/>
  <c r="H64" i="24" s="1"/>
  <c r="J64" i="24"/>
  <c r="G64" i="24"/>
  <c r="F64" i="24"/>
  <c r="E64" i="24"/>
  <c r="L63" i="24"/>
  <c r="H63" i="24" s="1"/>
  <c r="J63" i="24"/>
  <c r="G63" i="24"/>
  <c r="F63" i="24"/>
  <c r="E63" i="24"/>
  <c r="L62" i="24"/>
  <c r="H62" i="24" s="1"/>
  <c r="J62" i="24" s="1"/>
  <c r="G62" i="24"/>
  <c r="F62" i="24"/>
  <c r="E62" i="24"/>
  <c r="L61" i="24"/>
  <c r="H61" i="24" s="1"/>
  <c r="J61" i="24"/>
  <c r="G61" i="24"/>
  <c r="F61" i="24"/>
  <c r="E61" i="24"/>
  <c r="L60" i="24"/>
  <c r="H60" i="24" s="1"/>
  <c r="J60" i="24" s="1"/>
  <c r="G60" i="24"/>
  <c r="F60" i="24"/>
  <c r="E60" i="24"/>
  <c r="L59" i="24"/>
  <c r="H59" i="24" s="1"/>
  <c r="J59" i="24" s="1"/>
  <c r="G59" i="24"/>
  <c r="F59" i="24"/>
  <c r="E59" i="24"/>
  <c r="L58" i="24"/>
  <c r="H58" i="24" s="1"/>
  <c r="G58" i="24"/>
  <c r="F58" i="24"/>
  <c r="E58" i="24"/>
  <c r="L57" i="24"/>
  <c r="H57" i="24" s="1"/>
  <c r="J57" i="24"/>
  <c r="G57" i="24"/>
  <c r="F57" i="24"/>
  <c r="E57" i="24"/>
  <c r="L56" i="24"/>
  <c r="H56" i="24" s="1"/>
  <c r="J56" i="24" s="1"/>
  <c r="G56" i="24"/>
  <c r="F56" i="24"/>
  <c r="E56" i="24"/>
  <c r="L55" i="24"/>
  <c r="H55" i="24" s="1"/>
  <c r="J55" i="24"/>
  <c r="G55" i="24"/>
  <c r="F55" i="24"/>
  <c r="E55" i="24"/>
  <c r="L54" i="24"/>
  <c r="H54" i="24" s="1"/>
  <c r="J54" i="24" s="1"/>
  <c r="G54" i="24"/>
  <c r="F54" i="24"/>
  <c r="E54" i="24"/>
  <c r="L53" i="24"/>
  <c r="H53" i="24" s="1"/>
  <c r="J53" i="24"/>
  <c r="G53" i="24"/>
  <c r="F53" i="24"/>
  <c r="E53" i="24"/>
  <c r="L52" i="24"/>
  <c r="H52" i="24" s="1"/>
  <c r="J52" i="24" s="1"/>
  <c r="G52" i="24"/>
  <c r="F52" i="24"/>
  <c r="E52" i="24"/>
  <c r="L51" i="24"/>
  <c r="H51" i="24" s="1"/>
  <c r="J51" i="24" s="1"/>
  <c r="G51" i="24"/>
  <c r="F51" i="24"/>
  <c r="E51" i="24"/>
  <c r="M45" i="24"/>
  <c r="K44" i="24"/>
  <c r="I44" i="24"/>
  <c r="G44" i="24"/>
  <c r="D44" i="24"/>
  <c r="C44" i="24"/>
  <c r="M44" i="24" s="1"/>
  <c r="B44" i="24"/>
  <c r="J44" i="24" s="1"/>
  <c r="M43" i="24"/>
  <c r="K43" i="24"/>
  <c r="H43" i="24"/>
  <c r="F43" i="24"/>
  <c r="E43" i="24"/>
  <c r="C43" i="24"/>
  <c r="B43" i="24"/>
  <c r="D43" i="24" s="1"/>
  <c r="K42" i="24"/>
  <c r="I42" i="24"/>
  <c r="G42" i="24"/>
  <c r="D42" i="24"/>
  <c r="C42" i="24"/>
  <c r="M42" i="24" s="1"/>
  <c r="B42" i="24"/>
  <c r="J42" i="24" s="1"/>
  <c r="K41" i="24"/>
  <c r="H41" i="24"/>
  <c r="F41" i="24"/>
  <c r="E41" i="24"/>
  <c r="C41" i="24"/>
  <c r="M41" i="24" s="1"/>
  <c r="B41" i="24"/>
  <c r="D41" i="24" s="1"/>
  <c r="L40" i="24"/>
  <c r="K40" i="24"/>
  <c r="I40" i="24"/>
  <c r="G40" i="24"/>
  <c r="D40" i="24"/>
  <c r="C40" i="24"/>
  <c r="M40" i="24" s="1"/>
  <c r="B40" i="24"/>
  <c r="J40" i="24" s="1"/>
  <c r="M36" i="24"/>
  <c r="L36" i="24"/>
  <c r="K36" i="24"/>
  <c r="J36" i="24"/>
  <c r="I36" i="24"/>
  <c r="H36" i="24"/>
  <c r="G36" i="24"/>
  <c r="F36" i="24"/>
  <c r="E36" i="24"/>
  <c r="D36" i="24"/>
  <c r="K57" i="15"/>
  <c r="L57" i="15" s="1"/>
  <c r="C45" i="24"/>
  <c r="C38" i="24"/>
  <c r="C37" i="24"/>
  <c r="C35" i="24"/>
  <c r="C34" i="24"/>
  <c r="C33" i="24"/>
  <c r="C32" i="24"/>
  <c r="C31" i="24"/>
  <c r="C30" i="24"/>
  <c r="M30" i="24" s="1"/>
  <c r="C29" i="24"/>
  <c r="C28" i="24"/>
  <c r="M28" i="24" s="1"/>
  <c r="C27" i="24"/>
  <c r="C26" i="24"/>
  <c r="C25" i="24"/>
  <c r="I25" i="24" s="1"/>
  <c r="C24" i="24"/>
  <c r="C23" i="24"/>
  <c r="C22" i="24"/>
  <c r="M22" i="24" s="1"/>
  <c r="C21" i="24"/>
  <c r="C20" i="24"/>
  <c r="M20" i="24" s="1"/>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E20" i="24" l="1"/>
  <c r="E28" i="24"/>
  <c r="F9" i="24"/>
  <c r="D9" i="24"/>
  <c r="J9" i="24"/>
  <c r="H9" i="24"/>
  <c r="K9" i="24"/>
  <c r="K24" i="24"/>
  <c r="J24" i="24"/>
  <c r="H24" i="24"/>
  <c r="F24" i="24"/>
  <c r="D24" i="24"/>
  <c r="F7" i="24"/>
  <c r="D7" i="24"/>
  <c r="J7" i="24"/>
  <c r="H7" i="24"/>
  <c r="K7" i="24"/>
  <c r="K32" i="24"/>
  <c r="J32" i="24"/>
  <c r="H32" i="24"/>
  <c r="F32" i="24"/>
  <c r="D32" i="24"/>
  <c r="K26" i="24"/>
  <c r="J26" i="24"/>
  <c r="H26" i="24"/>
  <c r="F26" i="24"/>
  <c r="D26" i="24"/>
  <c r="K20" i="24"/>
  <c r="J20" i="24"/>
  <c r="H20" i="24"/>
  <c r="F20" i="24"/>
  <c r="D20" i="24"/>
  <c r="F29" i="24"/>
  <c r="D29" i="24"/>
  <c r="J29" i="24"/>
  <c r="H29" i="24"/>
  <c r="K29" i="24"/>
  <c r="G17" i="24"/>
  <c r="M17" i="24"/>
  <c r="E17" i="24"/>
  <c r="L17" i="24"/>
  <c r="G33" i="24"/>
  <c r="M33" i="24"/>
  <c r="E33" i="24"/>
  <c r="L33" i="24"/>
  <c r="I37" i="24"/>
  <c r="G37" i="24"/>
  <c r="L37" i="24"/>
  <c r="M37" i="24"/>
  <c r="E37" i="24"/>
  <c r="C39" i="24"/>
  <c r="K66" i="24"/>
  <c r="I66" i="24"/>
  <c r="J66" i="24"/>
  <c r="H37" i="24"/>
  <c r="F37" i="24"/>
  <c r="D37" i="24"/>
  <c r="J37" i="24"/>
  <c r="K37" i="24"/>
  <c r="C14" i="24"/>
  <c r="C6" i="24"/>
  <c r="G27" i="24"/>
  <c r="M27" i="24"/>
  <c r="E27" i="24"/>
  <c r="L27" i="24"/>
  <c r="I27" i="24"/>
  <c r="F17" i="24"/>
  <c r="D17" i="24"/>
  <c r="J17" i="24"/>
  <c r="H17" i="24"/>
  <c r="K17" i="24"/>
  <c r="K30" i="24"/>
  <c r="J30" i="24"/>
  <c r="H30" i="24"/>
  <c r="F30" i="24"/>
  <c r="D30" i="24"/>
  <c r="G7" i="24"/>
  <c r="M7" i="24"/>
  <c r="E7" i="24"/>
  <c r="L7" i="24"/>
  <c r="I7" i="24"/>
  <c r="I8" i="24"/>
  <c r="L8" i="24"/>
  <c r="M8" i="24"/>
  <c r="G8" i="24"/>
  <c r="I18" i="24"/>
  <c r="L18" i="24"/>
  <c r="M18" i="24"/>
  <c r="G18" i="24"/>
  <c r="E18" i="24"/>
  <c r="I34" i="24"/>
  <c r="L34" i="24"/>
  <c r="M34" i="24"/>
  <c r="G34" i="24"/>
  <c r="E34" i="24"/>
  <c r="F23" i="24"/>
  <c r="D23" i="24"/>
  <c r="J23" i="24"/>
  <c r="H23" i="24"/>
  <c r="K23" i="24"/>
  <c r="F21" i="24"/>
  <c r="D21" i="24"/>
  <c r="J21" i="24"/>
  <c r="H21" i="24"/>
  <c r="K21" i="24"/>
  <c r="G9" i="24"/>
  <c r="M9" i="24"/>
  <c r="E9" i="24"/>
  <c r="L9" i="24"/>
  <c r="I9" i="24"/>
  <c r="G15" i="24"/>
  <c r="M15" i="24"/>
  <c r="E15" i="24"/>
  <c r="L15" i="24"/>
  <c r="I15" i="24"/>
  <c r="G21" i="24"/>
  <c r="M21" i="24"/>
  <c r="E21" i="24"/>
  <c r="L21" i="24"/>
  <c r="I21" i="24"/>
  <c r="G31" i="24"/>
  <c r="M31" i="24"/>
  <c r="E31" i="24"/>
  <c r="L31" i="24"/>
  <c r="I31" i="24"/>
  <c r="M38" i="24"/>
  <c r="E38" i="24"/>
  <c r="L38" i="24"/>
  <c r="G38" i="24"/>
  <c r="I38" i="24"/>
  <c r="K74" i="24"/>
  <c r="I74" i="24"/>
  <c r="J74" i="24"/>
  <c r="I24" i="24"/>
  <c r="L24" i="24"/>
  <c r="M24" i="24"/>
  <c r="G24" i="24"/>
  <c r="E24" i="24"/>
  <c r="F33" i="24"/>
  <c r="D33" i="24"/>
  <c r="J33" i="24"/>
  <c r="H33" i="24"/>
  <c r="K33" i="24"/>
  <c r="F15" i="24"/>
  <c r="D15" i="24"/>
  <c r="J15" i="24"/>
  <c r="H15" i="24"/>
  <c r="K15" i="24"/>
  <c r="K18" i="24"/>
  <c r="J18" i="24"/>
  <c r="H18" i="24"/>
  <c r="F18" i="24"/>
  <c r="D18" i="24"/>
  <c r="D38" i="24"/>
  <c r="K38" i="24"/>
  <c r="J38" i="24"/>
  <c r="H38" i="24"/>
  <c r="F38" i="24"/>
  <c r="G25" i="24"/>
  <c r="M25" i="24"/>
  <c r="E25" i="24"/>
  <c r="L25" i="24"/>
  <c r="K58" i="24"/>
  <c r="I58" i="24"/>
  <c r="J58" i="24"/>
  <c r="I30" i="24"/>
  <c r="L30" i="24"/>
  <c r="E30" i="24"/>
  <c r="G30" i="24"/>
  <c r="F27" i="24"/>
  <c r="D27" i="24"/>
  <c r="J27" i="24"/>
  <c r="H27" i="24"/>
  <c r="K27" i="24"/>
  <c r="K8" i="24"/>
  <c r="J8" i="24"/>
  <c r="H8" i="24"/>
  <c r="F8" i="24"/>
  <c r="D8" i="24"/>
  <c r="K28" i="24"/>
  <c r="J28" i="24"/>
  <c r="H28" i="24"/>
  <c r="F28" i="24"/>
  <c r="D28" i="24"/>
  <c r="F31" i="24"/>
  <c r="D31" i="24"/>
  <c r="J31" i="24"/>
  <c r="H31" i="24"/>
  <c r="K31" i="24"/>
  <c r="I16" i="24"/>
  <c r="L16" i="24"/>
  <c r="M16" i="24"/>
  <c r="G16" i="24"/>
  <c r="E16" i="24"/>
  <c r="G19" i="24"/>
  <c r="M19" i="24"/>
  <c r="E19" i="24"/>
  <c r="L19" i="24"/>
  <c r="I19" i="24"/>
  <c r="I22" i="24"/>
  <c r="L22" i="24"/>
  <c r="E22" i="24"/>
  <c r="G22" i="24"/>
  <c r="I32" i="24"/>
  <c r="L32" i="24"/>
  <c r="M32" i="24"/>
  <c r="G32" i="24"/>
  <c r="E32" i="24"/>
  <c r="G35" i="24"/>
  <c r="M35" i="24"/>
  <c r="E35" i="24"/>
  <c r="L35" i="24"/>
  <c r="I35" i="24"/>
  <c r="I45" i="24"/>
  <c r="G45" i="24"/>
  <c r="L45" i="24"/>
  <c r="E45" i="24"/>
  <c r="E8" i="24"/>
  <c r="I33" i="24"/>
  <c r="K34" i="24"/>
  <c r="J34" i="24"/>
  <c r="H34" i="24"/>
  <c r="F34" i="24"/>
  <c r="D34" i="24"/>
  <c r="F19" i="24"/>
  <c r="D19" i="24"/>
  <c r="J19" i="24"/>
  <c r="H19" i="24"/>
  <c r="K19" i="24"/>
  <c r="B45" i="24"/>
  <c r="B39" i="24"/>
  <c r="I26" i="24"/>
  <c r="L26" i="24"/>
  <c r="M26" i="24"/>
  <c r="G26" i="24"/>
  <c r="E26" i="24"/>
  <c r="K16" i="24"/>
  <c r="J16" i="24"/>
  <c r="H16" i="24"/>
  <c r="F16" i="24"/>
  <c r="D16" i="24"/>
  <c r="F25" i="24"/>
  <c r="D25" i="24"/>
  <c r="J25" i="24"/>
  <c r="H25" i="24"/>
  <c r="K25" i="24"/>
  <c r="F35" i="24"/>
  <c r="D35" i="24"/>
  <c r="J35" i="24"/>
  <c r="H35" i="24"/>
  <c r="K35" i="24"/>
  <c r="G23" i="24"/>
  <c r="M23" i="24"/>
  <c r="E23" i="24"/>
  <c r="L23" i="24"/>
  <c r="I23" i="24"/>
  <c r="G29" i="24"/>
  <c r="M29" i="24"/>
  <c r="E29" i="24"/>
  <c r="L29" i="24"/>
  <c r="I29" i="24"/>
  <c r="I17" i="24"/>
  <c r="J77" i="24"/>
  <c r="B14" i="24"/>
  <c r="B6" i="24"/>
  <c r="K22" i="24"/>
  <c r="J22" i="24"/>
  <c r="H22" i="24"/>
  <c r="F22" i="24"/>
  <c r="D22" i="24"/>
  <c r="K53" i="24"/>
  <c r="I53" i="24"/>
  <c r="K61" i="24"/>
  <c r="I61" i="24"/>
  <c r="K69" i="24"/>
  <c r="I69" i="24"/>
  <c r="G20" i="24"/>
  <c r="G28" i="24"/>
  <c r="I43" i="24"/>
  <c r="G43" i="24"/>
  <c r="L43" i="24"/>
  <c r="K55" i="24"/>
  <c r="I55" i="24"/>
  <c r="K63" i="24"/>
  <c r="I63" i="24"/>
  <c r="K71" i="24"/>
  <c r="I71" i="24"/>
  <c r="K52" i="24"/>
  <c r="I52" i="24"/>
  <c r="K60" i="24"/>
  <c r="I60" i="24"/>
  <c r="K68" i="24"/>
  <c r="I68" i="24"/>
  <c r="K57" i="24"/>
  <c r="I57" i="24"/>
  <c r="K65" i="24"/>
  <c r="I65" i="24"/>
  <c r="K73" i="24"/>
  <c r="I73" i="24"/>
  <c r="I41" i="24"/>
  <c r="G41" i="24"/>
  <c r="L41" i="24"/>
  <c r="K54" i="24"/>
  <c r="I54" i="24"/>
  <c r="K62" i="24"/>
  <c r="I62" i="24"/>
  <c r="K70" i="24"/>
  <c r="I70" i="24"/>
  <c r="I20" i="24"/>
  <c r="L20" i="24"/>
  <c r="I28" i="24"/>
  <c r="L28" i="24"/>
  <c r="K51" i="24"/>
  <c r="I51" i="24"/>
  <c r="K59" i="24"/>
  <c r="I59" i="24"/>
  <c r="K67" i="24"/>
  <c r="I67" i="24"/>
  <c r="K75" i="24"/>
  <c r="K77" i="24" s="1"/>
  <c r="I75" i="24"/>
  <c r="K56" i="24"/>
  <c r="I56" i="24"/>
  <c r="K64" i="24"/>
  <c r="I64" i="24"/>
  <c r="K72" i="24"/>
  <c r="I72" i="24"/>
  <c r="F40" i="24"/>
  <c r="J41" i="24"/>
  <c r="F42" i="24"/>
  <c r="J43" i="24"/>
  <c r="F44" i="24"/>
  <c r="H40" i="24"/>
  <c r="H42" i="24"/>
  <c r="H44" i="24"/>
  <c r="L42" i="24"/>
  <c r="L44" i="24"/>
  <c r="E40" i="24"/>
  <c r="E42" i="24"/>
  <c r="E44" i="24"/>
  <c r="I77" i="24" l="1"/>
  <c r="J78" i="24" s="1"/>
  <c r="K14" i="24"/>
  <c r="J14" i="24"/>
  <c r="H14" i="24"/>
  <c r="F14" i="24"/>
  <c r="D14" i="24"/>
  <c r="K79" i="24"/>
  <c r="H39" i="24"/>
  <c r="F39" i="24"/>
  <c r="D39" i="24"/>
  <c r="J39" i="24"/>
  <c r="K39" i="24"/>
  <c r="K6" i="24"/>
  <c r="J6" i="24"/>
  <c r="H6" i="24"/>
  <c r="F6" i="24"/>
  <c r="D6" i="24"/>
  <c r="J79" i="24"/>
  <c r="H45" i="24"/>
  <c r="F45" i="24"/>
  <c r="D45" i="24"/>
  <c r="J45" i="24"/>
  <c r="K45" i="24"/>
  <c r="I6" i="24"/>
  <c r="L6" i="24"/>
  <c r="M6" i="24"/>
  <c r="G6" i="24"/>
  <c r="E6" i="24"/>
  <c r="I14" i="24"/>
  <c r="L14" i="24"/>
  <c r="E14" i="24"/>
  <c r="G14" i="24"/>
  <c r="M14" i="24"/>
  <c r="I39" i="24"/>
  <c r="G39" i="24"/>
  <c r="L39" i="24"/>
  <c r="M39" i="24"/>
  <c r="E39" i="24"/>
  <c r="K78" i="24" l="1"/>
  <c r="I78" i="24"/>
  <c r="I79" i="24"/>
  <c r="I83" i="24" l="1"/>
  <c r="I82" i="24"/>
  <c r="I81" i="24"/>
</calcChain>
</file>

<file path=xl/sharedStrings.xml><?xml version="1.0" encoding="utf-8"?>
<sst xmlns="http://schemas.openxmlformats.org/spreadsheetml/2006/main" count="1714" uniqueCount="520">
  <si>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</si>
  <si>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</si>
  <si>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</si>
  <si>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</si>
  <si>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</si>
  <si>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</si>
  <si>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</si>
  <si>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</si>
  <si>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</si>
  <si>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</si>
  <si>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</si>
  <si>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</si>
  <si>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</si>
  <si>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Saalfeld-Rudolstadt (16073)</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</si>
  <si>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</si>
  <si>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</si>
  <si>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</si>
  <si>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</si>
  <si>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</si>
  <si>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</si>
  <si>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</si>
  <si>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</si>
  <si>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</si>
  <si>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</si>
  <si>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</si>
  <si>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</si>
  <si>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</si>
  <si>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</si>
  <si>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</si>
  <si>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</si>
  <si>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</si>
  <si>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</si>
  <si>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</si>
  <si>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</si>
  <si>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</si>
  <si>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</si>
  <si>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</si>
  <si>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</si>
  <si>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</si>
  <si>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</si>
  <si>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</si>
  <si>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</si>
  <si>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</si>
  <si>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</si>
  <si>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</si>
  <si>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</si>
  <si>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</si>
  <si>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</si>
  <si>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</si>
  <si>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</si>
  <si>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</si>
  <si>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</si>
  <si>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</si>
  <si>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</si>
  <si>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</si>
  <si>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</si>
  <si>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</si>
  <si>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</si>
  <si>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</si>
  <si>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</si>
  <si>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</si>
  <si>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</si>
  <si>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</si>
  <si>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</si>
  <si>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</si>
  <si>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</si>
  <si>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</si>
  <si>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</si>
  <si>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</si>
  <si>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</si>
  <si>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</si>
  <si>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</si>
  <si>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</si>
  <si>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</si>
  <si>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</si>
  <si>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</si>
  <si>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</si>
  <si>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</si>
  <si>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</si>
  <si>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</si>
  <si>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</si>
  <si>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</si>
  <si>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</si>
  <si>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</si>
  <si>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</si>
  <si>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</si>
  <si>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</si>
  <si>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</si>
  <si>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</si>
  <si>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</si>
  <si>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</si>
  <si>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</si>
  <si>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Saalfeld-Rudolstadt (16073);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</si>
  <si>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</si>
  <si>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</si>
  <si>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</si>
  <si>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</si>
  <si>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</si>
  <si>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</si>
  <si>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</si>
  <si>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</si>
  <si>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</si>
  <si>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</si>
  <si>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</si>
  <si>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</si>
  <si>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</si>
  <si>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</si>
  <si>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</si>
  <si>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</si>
  <si>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</si>
  <si>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</si>
  <si>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</si>
  <si>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</si>
  <si>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</si>
  <si>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</si>
  <si>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</si>
  <si>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</si>
  <si>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</si>
  <si>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</si>
  <si>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</si>
  <si>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</si>
  <si>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</si>
  <si>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</si>
  <si>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</si>
  <si>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</si>
  <si>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</si>
  <si>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</si>
  <si>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</si>
  <si>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</si>
  <si>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Thüringen</t>
  </si>
  <si>
    <t>Ostdeutschland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</si>
  <si>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</si>
  <si>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</si>
  <si>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</si>
  <si>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</si>
  <si>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</si>
  <si>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</si>
  <si>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</si>
  <si>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</si>
  <si>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</si>
  <si>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</si>
  <si>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</si>
  <si>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</si>
  <si>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</si>
  <si>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</si>
  <si>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</si>
  <si>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</si>
  <si>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</si>
  <si>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</si>
  <si>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</si>
  <si>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</si>
  <si>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</si>
  <si>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</si>
  <si>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</si>
  <si>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</si>
  <si>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</si>
  <si>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</si>
  <si>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</si>
  <si>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</si>
  <si>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</si>
  <si>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</si>
  <si>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</si>
  <si>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</si>
  <si>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</si>
  <si>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</si>
  <si>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</si>
  <si>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</si>
  <si>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</si>
  <si>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</si>
  <si>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</si>
  <si>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</si>
  <si>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</si>
  <si>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</si>
  <si>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</si>
  <si>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</si>
  <si>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</si>
  <si>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</si>
  <si>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</si>
  <si>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</si>
  <si>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</si>
  <si>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</si>
  <si>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</si>
  <si>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</si>
  <si>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Saalfeld-Rudolstadt (16073)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</si>
  <si>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</si>
  <si>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</si>
  <si>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</si>
  <si>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</si>
  <si>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</si>
  <si>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</si>
  <si>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</si>
  <si>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</si>
  <si>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</si>
  <si>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</si>
  <si>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</si>
  <si>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</si>
  <si>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</si>
  <si>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</si>
  <si>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</si>
  <si>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</si>
  <si>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</si>
  <si>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</si>
  <si>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</si>
  <si>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</si>
  <si>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</si>
  <si>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</si>
  <si>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</si>
  <si>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</si>
  <si>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</si>
  <si>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</si>
  <si>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</si>
  <si>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</si>
  <si>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</si>
  <si>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</si>
  <si>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</si>
  <si>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</si>
  <si>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</si>
  <si>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</si>
  <si>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</si>
  <si>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</si>
  <si>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</si>
  <si>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</si>
  <si>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</si>
  <si>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</si>
  <si>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</si>
  <si>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</si>
  <si>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</si>
  <si>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</si>
  <si>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</si>
  <si>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</si>
  <si>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</si>
  <si>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</si>
  <si>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</si>
  <si>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</si>
  <si>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</si>
  <si>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</si>
  <si>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</si>
  <si>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</si>
  <si>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</si>
  <si>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</si>
  <si>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</si>
  <si>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</si>
  <si>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</si>
  <si>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</si>
  <si>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</si>
  <si>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</si>
  <si>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</si>
  <si>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</si>
  <si>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</si>
  <si>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</si>
  <si>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</si>
  <si>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</si>
  <si>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</si>
  <si>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</si>
  <si>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</si>
  <si>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</si>
  <si>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</si>
  <si>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</si>
  <si>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</si>
  <si>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</si>
  <si>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</si>
  <si>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</si>
  <si>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</si>
  <si>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</si>
  <si>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</si>
  <si>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</si>
  <si>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</si>
  <si>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</si>
  <si>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</si>
  <si>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</si>
  <si>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</si>
  <si>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</si>
  <si>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</si>
  <si>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</si>
  <si>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</si>
  <si>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</si>
  <si>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</si>
  <si>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</si>
  <si>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</si>
  <si>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</si>
  <si>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</si>
  <si>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</si>
  <si>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</si>
  <si>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</si>
  <si>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</si>
  <si>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</si>
  <si>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</si>
  <si>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</si>
  <si>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</si>
  <si>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</si>
  <si>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</si>
  <si>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</si>
  <si>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</si>
  <si>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</si>
  <si>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</si>
  <si>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</si>
  <si>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</si>
  <si>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</si>
  <si>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</si>
  <si>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</si>
  <si>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</si>
  <si>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</si>
  <si>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</si>
  <si>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</si>
  <si>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</si>
  <si>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</si>
  <si>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</si>
  <si>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</si>
  <si>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</si>
  <si>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</si>
  <si>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</si>
  <si>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</si>
  <si>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</si>
  <si>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</si>
  <si>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</si>
  <si>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</si>
  <si>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</si>
  <si>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</si>
  <si>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</si>
  <si>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</si>
  <si>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</si>
  <si>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</si>
  <si>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</si>
  <si>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</si>
  <si>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</si>
  <si>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</si>
  <si>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</si>
  <si>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</si>
  <si>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</si>
  <si>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</si>
  <si>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</si>
  <si>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</si>
  <si>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</si>
  <si>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</si>
  <si>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</si>
  <si>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</si>
  <si>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</si>
  <si>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</si>
  <si>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</si>
  <si>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</si>
  <si>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</si>
  <si>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</si>
  <si>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</si>
  <si>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</si>
  <si>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</si>
  <si>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</si>
  <si>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</si>
  <si>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</si>
  <si>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</si>
  <si>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</si>
  <si>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</si>
  <si>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</si>
  <si>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</si>
  <si>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</si>
  <si>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</si>
  <si>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</si>
  <si>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</si>
  <si>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</si>
  <si>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</si>
  <si>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</si>
  <si>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</si>
  <si>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</si>
  <si>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</si>
  <si>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</si>
  <si>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</si>
  <si>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</si>
  <si>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</si>
  <si>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</si>
  <si>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</si>
  <si>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</si>
  <si>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</si>
  <si>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</si>
  <si>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</si>
  <si>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Saalfeld-Rudolstadt (16073);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</si>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</sst>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{78292BDC-5A35-4B3A-B15C-D1BE9C118EC0}</c15:txfldGUID>
                      <c15:f>Daten_Diagramme!$D$6</c15:f>
                      <c15:dlblFieldTableCache>
                        <c:ptCount val="1"/>
                        <c:pt idx="0">
                          <c:v>-0.9</c:v>
                        </c:pt>
                      </c15:dlblFieldTableCache>
                    </c15:dlblFTEntry>
                  </c15:dlblFieldTable>
                  <c15:showDataLabelsRange val="0"/>
                </c:ext>
                <c:ext xmlns:c16="http://schemas.microsoft.com/office/drawing/2014/chart" uri="{C3380CC4-5D6E-409C-BE32-E72D297353CC}">
                  <c16:uniqueId val="{00000000-3B25-4152-8F8C-51A73A99ADA3}"/>
                </c:ext>
              </c:extLst>
            </c:dLbl>
            <c:dLbl>
              <c:idx val="1"/>
              <c:tx>
                <c:strRef>
                  <c:f>Daten_Diagramme!$D$7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{101F3CDC-0C56-4A6D-AD86-04E706A63919}</c15:txfldGUID>
                      <c15:f>Daten_Diagramme!$D$7</c15:f>
                      <c15:dlblFieldTableCache>
                        <c:ptCount val="1"/>
                        <c:pt idx="0">
                          <c:v>-0.5</c:v>
                        </c:pt>
                      </c15:dlblFieldTableCache>
                    </c15:dlblFTEntry>
                  </c15:dlblFieldTable>
                  <c15:showDataLabelsRange val="0"/>
                </c:ext>
                <c:ext xmlns:c16="http://schemas.microsoft.com/office/drawing/2014/chart" uri="{C3380CC4-5D6E-409C-BE32-E72D297353CC}">
                  <c16:uniqueId val="{00000001-3B25-4152-8F8C-51A73A99ADA3}"/>
                </c:ext>
              </c:extLst>
            </c:dLbl>
            <c:dLbl>
              <c:idx val="2"/>
              <c:tx>
                <c:strRef>
                  <c:f>Daten_Diagramme!$D$8</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{4B752135-02E0-4725-96B9-D9398F8ADFE0}</c15:txfldGUID>
                      <c15:f>Daten_Diagramme!$D$8</c15:f>
                      <c15:dlblFieldTableCache>
                        <c:ptCount val="1"/>
                        <c:pt idx="0">
                          <c:v>1.0</c:v>
                        </c:pt>
                      </c15:dlblFieldTableCache>
                    </c15:dlblFTEntry>
                  </c15:dlblFieldTable>
                  <c15:showDataLabelsRange val="0"/>
                </c:ext>
                <c:ext xmlns:c16="http://schemas.microsoft.com/office/drawing/2014/chart" uri="{C3380CC4-5D6E-409C-BE32-E72D297353CC}">
                  <c16:uniqueId val="{00000002-3B25-4152-8F8C-51A73A99ADA3}"/>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{B711F0D7-FF44-472F-B984-3137E4E24850}</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3B25-4152-8F8C-51A73A99ADA3}"/>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-0.93229620061217044</c:v>
                </c:pt>
                <c:pt idx="1">
                  <c:v>-0.4752160751981519</c:v>
                </c:pt>
                <c:pt idx="2">
                  <c:v>0.95490282911153723</c:v>
                </c:pt>
                <c:pt idx="3">
                  <c:v>1.0875687030768</c:v>
                </c:pt>
              </c:numCache>
            </c:numRef>
          </c:val>
          <c:extLst>
            <c:ext xmlns:c16="http://schemas.microsoft.com/office/drawing/2014/chart" uri="{C3380CC4-5D6E-409C-BE32-E72D297353CC}">
              <c16:uniqueId val="{00000004-3B25-4152-8F8C-51A73A99ADA3}"/>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{E7B0FA6A-196A-4DD0-A90C-CF26C22D5E63}</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3B25-4152-8F8C-51A73A99ADA3}"/>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{E1531047-18FB-4617-B673-B0AC16453212}</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3B25-4152-8F8C-51A73A99ADA3}"/>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{5DEC3576-9C83-49F0-9159-8534B254D209}</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3B25-4152-8F8C-51A73A99ADA3}"/>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{B593D878-C48B-4698-A14A-D2DC5B55E618}</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3B25-4152-8F8C-51A73A99ADA3}"/>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3B25-4152-8F8C-51A73A99ADA3}"/>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3B25-4152-8F8C-51A73A99ADA3}"/>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{6D6B216D-1A9D-4F22-9E45-1D4E14862FC8}</c15:txfldGUID>
                      <c15:f>Daten_Diagramme!$E$6</c15:f>
                      <c15:dlblFieldTableCache>
                        <c:ptCount val="1"/>
                        <c:pt idx="0">
                          <c:v>-4.8</c:v>
                        </c:pt>
                      </c15:dlblFieldTableCache>
                    </c15:dlblFTEntry>
                  </c15:dlblFieldTable>
                  <c15:showDataLabelsRange val="0"/>
                </c:ext>
                <c:ext xmlns:c16="http://schemas.microsoft.com/office/drawing/2014/chart" uri="{C3380CC4-5D6E-409C-BE32-E72D297353CC}">
                  <c16:uniqueId val="{00000000-24AD-411D-AE3C-1B8D2C7C47AB}"/>
                </c:ext>
              </c:extLst>
            </c:dLbl>
            <c:dLbl>
              <c:idx val="1"/>
              <c:tx>
                <c:strRef>
                  <c:f>Daten_Diagramme!$E$7</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{6F44DE0A-DFA5-47F7-9F98-27D034B6CC61}</c15:txfldGUID>
                      <c15:f>Daten_Diagramme!$E$7</c15:f>
                      <c15:dlblFieldTableCache>
                        <c:ptCount val="1"/>
                        <c:pt idx="0">
                          <c:v>-3.4</c:v>
                        </c:pt>
                      </c15:dlblFieldTableCache>
                    </c15:dlblFTEntry>
                  </c15:dlblFieldTable>
                  <c15:showDataLabelsRange val="0"/>
                </c:ext>
                <c:ext xmlns:c16="http://schemas.microsoft.com/office/drawing/2014/chart" uri="{C3380CC4-5D6E-409C-BE32-E72D297353CC}">
                  <c16:uniqueId val="{00000001-24AD-411D-AE3C-1B8D2C7C47AB}"/>
                </c:ext>
              </c:extLst>
            </c:dLbl>
            <c:dLbl>
              <c:idx val="2"/>
              <c:tx>
                <c:strRef>
                  <c:f>Daten_Diagramme!$E$8</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{526C6492-A6F8-4D6F-BA29-27F801477987}</c15:txfldGUID>
                      <c15:f>Daten_Diagramme!$E$8</c15:f>
                      <c15:dlblFieldTableCache>
                        <c:ptCount val="1"/>
                        <c:pt idx="0">
                          <c:v>-3.6</c:v>
                        </c:pt>
                      </c15:dlblFieldTableCache>
                    </c15:dlblFTEntry>
                  </c15:dlblFieldTable>
                  <c15:showDataLabelsRange val="0"/>
                </c:ext>
                <c:ext xmlns:c16="http://schemas.microsoft.com/office/drawing/2014/chart" uri="{C3380CC4-5D6E-409C-BE32-E72D297353CC}">
                  <c16:uniqueId val="{00000002-24AD-411D-AE3C-1B8D2C7C47AB}"/>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{0B087EFF-F945-4130-9945-D6590D5A3877}</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24AD-411D-AE3C-1B8D2C7C47A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-4.7826912127538428</c:v>
                </c:pt>
                <c:pt idx="1">
                  <c:v>-3.3695878434637803</c:v>
                </c:pt>
                <c:pt idx="2">
                  <c:v>-3.6279896103654186</c:v>
                </c:pt>
                <c:pt idx="3">
                  <c:v>-2.8655893304673015</c:v>
                </c:pt>
              </c:numCache>
            </c:numRef>
          </c:val>
          <c:extLst>
            <c:ext xmlns:c16="http://schemas.microsoft.com/office/drawing/2014/chart" uri="{C3380CC4-5D6E-409C-BE32-E72D297353CC}">
              <c16:uniqueId val="{00000004-24AD-411D-AE3C-1B8D2C7C47AB}"/>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{A8572BAA-B5EB-4980-8AE0-468F5704CFFC}</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24AD-411D-AE3C-1B8D2C7C47AB}"/>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{B75178F0-304F-4191-847F-80D30E0A0CF1}</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24AD-411D-AE3C-1B8D2C7C47AB}"/>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{423AAF88-7A4E-4F17-9A3A-EFBB2E4864D2}</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24AD-411D-AE3C-1B8D2C7C47AB}"/>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{1A2EB854-7862-4084-B60E-F27D867BB3B5}</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24AD-411D-AE3C-1B8D2C7C47A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24AD-411D-AE3C-1B8D2C7C47AB}"/>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24AD-411D-AE3C-1B8D2C7C47AB}"/>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{B645401B-2A5D-4836-84A4-589970BF2342}</c15:txfldGUID>
                      <c15:f>Daten_Diagramme!$D$14</c15:f>
                      <c15:dlblFieldTableCache>
                        <c:ptCount val="1"/>
                        <c:pt idx="0">
                          <c:v>-0.9</c:v>
                        </c:pt>
                      </c15:dlblFieldTableCache>
                    </c15:dlblFTEntry>
                  </c15:dlblFieldTable>
                  <c15:showDataLabelsRange val="0"/>
                </c:ext>
                <c:ext xmlns:c16="http://schemas.microsoft.com/office/drawing/2014/chart" uri="{C3380CC4-5D6E-409C-BE32-E72D297353CC}">
                  <c16:uniqueId val="{00000000-DA53-4C5A-8C7C-027BF17F1DA2}"/>
                </c:ext>
              </c:extLst>
            </c:dLbl>
            <c:dLbl>
              <c:idx val="1"/>
              <c:tx>
                <c:strRef>
                  <c:f>Daten_Diagramme!$D$15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{8C87DD29-8930-47A6-A43B-DDEA9142F947}</c15:txfldGUID>
                      <c15:f>Daten_Diagramme!$D$15</c15:f>
                      <c15:dlblFieldTableCache>
                        <c:ptCount val="1"/>
                        <c:pt idx="0">
                          <c:v>-0.7</c:v>
                        </c:pt>
                      </c15:dlblFieldTableCache>
                    </c15:dlblFTEntry>
                  </c15:dlblFieldTable>
                  <c15:showDataLabelsRange val="0"/>
                </c:ext>
                <c:ext xmlns:c16="http://schemas.microsoft.com/office/drawing/2014/chart" uri="{C3380CC4-5D6E-409C-BE32-E72D297353CC}">
                  <c16:uniqueId val="{00000001-DA53-4C5A-8C7C-027BF17F1DA2}"/>
                </c:ext>
              </c:extLst>
            </c:dLbl>
            <c:dLbl>
              <c:idx val="2"/>
              <c:tx>
                <c:strRef>
                  <c:f>Daten_Diagramme!$D$16</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{93C7EBD2-45D6-4D71-9C3E-A57708C95632}</c15:txfldGUID>
                      <c15:f>Daten_Diagramme!$D$16</c15:f>
                      <c15:dlblFieldTableCache>
                        <c:ptCount val="1"/>
                        <c:pt idx="0">
                          <c:v>0.1</c:v>
                        </c:pt>
                      </c15:dlblFieldTableCache>
                    </c15:dlblFTEntry>
                  </c15:dlblFieldTable>
                  <c15:showDataLabelsRange val="0"/>
                </c:ext>
                <c:ext xmlns:c16="http://schemas.microsoft.com/office/drawing/2014/chart" uri="{C3380CC4-5D6E-409C-BE32-E72D297353CC}">
                  <c16:uniqueId val="{00000002-DA53-4C5A-8C7C-027BF17F1DA2}"/>
                </c:ext>
              </c:extLst>
            </c:dLbl>
            <c:dLbl>
              <c:idx val="3"/>
              <c:tx>
                <c:strRef>
                  <c:f>Daten_Diagramme!$D$17</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{982FBE28-4B73-4743-91FB-CA6244ADE4F4}</c15:txfldGUID>
                      <c15:f>Daten_Diagramme!$D$17</c15:f>
                      <c15:dlblFieldTableCache>
                        <c:ptCount val="1"/>
                        <c:pt idx="0">
                          <c:v>-3.1</c:v>
                        </c:pt>
                      </c15:dlblFieldTableCache>
                    </c15:dlblFTEntry>
                  </c15:dlblFieldTable>
                  <c15:showDataLabelsRange val="0"/>
                </c:ext>
                <c:ext xmlns:c16="http://schemas.microsoft.com/office/drawing/2014/chart" uri="{C3380CC4-5D6E-409C-BE32-E72D297353CC}">
                  <c16:uniqueId val="{00000003-DA53-4C5A-8C7C-027BF17F1DA2}"/>
                </c:ext>
              </c:extLst>
            </c:dLbl>
            <c:dLbl>
              <c:idx val="4"/>
              <c:tx>
                <c:strRef>
                  <c:f>Daten_Diagramme!$D$18</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{5D62C7F5-A43E-4C2B-9B9C-C5D67C33347A}</c15:txfldGUID>
                      <c15:f>Daten_Diagramme!$D$18</c15:f>
                      <c15:dlblFieldTableCache>
                        <c:ptCount val="1"/>
                        <c:pt idx="0">
                          <c:v>-4.6</c:v>
                        </c:pt>
                      </c15:dlblFieldTableCache>
                    </c15:dlblFTEntry>
                  </c15:dlblFieldTable>
                  <c15:showDataLabelsRange val="0"/>
                </c:ext>
                <c:ext xmlns:c16="http://schemas.microsoft.com/office/drawing/2014/chart" uri="{C3380CC4-5D6E-409C-BE32-E72D297353CC}">
                  <c16:uniqueId val="{00000004-DA53-4C5A-8C7C-027BF17F1DA2}"/>
                </c:ext>
              </c:extLst>
            </c:dLbl>
            <c:dLbl>
              <c:idx val="5"/>
              <c:tx>
                <c:strRef>
                  <c:f>Daten_Diagramme!$D$19</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{D69C66A9-D888-4089-988C-583DD818F78A}</c15:txfldGUID>
                      <c15:f>Daten_Diagramme!$D$19</c15:f>
                      <c15:dlblFieldTableCache>
                        <c:ptCount val="1"/>
                        <c:pt idx="0">
                          <c:v>-1.4</c:v>
                        </c:pt>
                      </c15:dlblFieldTableCache>
                    </c15:dlblFTEntry>
                  </c15:dlblFieldTable>
                  <c15:showDataLabelsRange val="0"/>
                </c:ext>
                <c:ext xmlns:c16="http://schemas.microsoft.com/office/drawing/2014/chart" uri="{C3380CC4-5D6E-409C-BE32-E72D297353CC}">
                  <c16:uniqueId val="{00000005-DA53-4C5A-8C7C-027BF17F1DA2}"/>
                </c:ext>
              </c:extLst>
            </c:dLbl>
            <c:dLbl>
              <c:idx val="6"/>
              <c:tx>
                <c:strRef>
                  <c:f>Daten_Diagramme!$D$20</c:f>
                  <c:strCache>
                    <c:ptCount val="1"/>
                    <c:pt idx="0">
                      <c:v>-6.7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{69164B73-0AB2-4F8A-B6E8-ADD6BCBBB24D}</c15:txfldGUID>
                      <c15:f>Daten_Diagramme!$D$20</c15:f>
                      <c15:dlblFieldTableCache>
                        <c:ptCount val="1"/>
                        <c:pt idx="0">
                          <c:v>-6.7</c:v>
                        </c:pt>
                      </c15:dlblFieldTableCache>
                    </c15:dlblFTEntry>
                  </c15:dlblFieldTable>
                  <c15:showDataLabelsRange val="0"/>
                </c:ext>
                <c:ext xmlns:c16="http://schemas.microsoft.com/office/drawing/2014/chart" uri="{C3380CC4-5D6E-409C-BE32-E72D297353CC}">
                  <c16:uniqueId val="{00000006-DA53-4C5A-8C7C-027BF17F1DA2}"/>
                </c:ext>
              </c:extLst>
            </c:dLbl>
            <c:dLbl>
              <c:idx val="7"/>
              <c:tx>
                <c:strRef>
                  <c:f>Daten_Diagramme!$D$21</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{1567A930-28B5-4089-AC42-4EB8BFE61C49}</c15:txfldGUID>
                      <c15:f>Daten_Diagramme!$D$21</c15:f>
                      <c15:dlblFieldTableCache>
                        <c:ptCount val="1"/>
                        <c:pt idx="0">
                          <c:v>-1.2</c:v>
                        </c:pt>
                      </c15:dlblFieldTableCache>
                    </c15:dlblFTEntry>
                  </c15:dlblFieldTable>
                  <c15:showDataLabelsRange val="0"/>
                </c:ext>
                <c:ext xmlns:c16="http://schemas.microsoft.com/office/drawing/2014/chart" uri="{C3380CC4-5D6E-409C-BE32-E72D297353CC}">
                  <c16:uniqueId val="{00000007-DA53-4C5A-8C7C-027BF17F1DA2}"/>
                </c:ext>
              </c:extLst>
            </c:dLbl>
            <c:dLbl>
              <c:idx val="8"/>
              <c:tx>
                <c:strRef>
                  <c:f>Daten_Diagramme!$D$22</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{B9F2A36A-6899-451C-AAA6-ED9CA8540E5E}</c15:txfldGUID>
                      <c15:f>Daten_Diagramme!$D$22</c15:f>
                      <c15:dlblFieldTableCache>
                        <c:ptCount val="1"/>
                        <c:pt idx="0">
                          <c:v>1.7</c:v>
                        </c:pt>
                      </c15:dlblFieldTableCache>
                    </c15:dlblFTEntry>
                  </c15:dlblFieldTable>
                  <c15:showDataLabelsRange val="0"/>
                </c:ext>
                <c:ext xmlns:c16="http://schemas.microsoft.com/office/drawing/2014/chart" uri="{C3380CC4-5D6E-409C-BE32-E72D297353CC}">
                  <c16:uniqueId val="{00000008-DA53-4C5A-8C7C-027BF17F1DA2}"/>
                </c:ext>
              </c:extLst>
            </c:dLbl>
            <c:dLbl>
              <c:idx val="9"/>
              <c:tx>
                <c:strRef>
                  <c:f>Daten_Diagramme!$D$23</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{FDECB7E0-9A4D-462A-8420-BD6E5DD3BD82}</c15:txfldGUID>
                      <c15:f>Daten_Diagramme!$D$23</c15:f>
                      <c15:dlblFieldTableCache>
                        <c:ptCount val="1"/>
                        <c:pt idx="0">
                          <c:v>2.1</c:v>
                        </c:pt>
                      </c15:dlblFieldTableCache>
                    </c15:dlblFTEntry>
                  </c15:dlblFieldTable>
                  <c15:showDataLabelsRange val="0"/>
                </c:ext>
                <c:ext xmlns:c16="http://schemas.microsoft.com/office/drawing/2014/chart" uri="{C3380CC4-5D6E-409C-BE32-E72D297353CC}">
                  <c16:uniqueId val="{00000009-DA53-4C5A-8C7C-027BF17F1DA2}"/>
                </c:ext>
              </c:extLst>
            </c:dLbl>
            <c:dLbl>
              <c:idx val="10"/>
              <c:tx>
                <c:strRef>
                  <c:f>Daten_Diagramme!$D$24</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{CF0CD7DD-5A5F-4C99-A595-6ABF63D626AB}</c15:txfldGUID>
                      <c15:f>Daten_Diagramme!$D$24</c15:f>
                      <c15:dlblFieldTableCache>
                        <c:ptCount val="1"/>
                        <c:pt idx="0">
                          <c:v>0.3</c:v>
                        </c:pt>
                      </c15:dlblFieldTableCache>
                    </c15:dlblFTEntry>
                  </c15:dlblFieldTable>
                  <c15:showDataLabelsRange val="0"/>
                </c:ext>
                <c:ext xmlns:c16="http://schemas.microsoft.com/office/drawing/2014/chart" uri="{C3380CC4-5D6E-409C-BE32-E72D297353CC}">
                  <c16:uniqueId val="{0000000A-DA53-4C5A-8C7C-027BF17F1DA2}"/>
                </c:ext>
              </c:extLst>
            </c:dLbl>
            <c:dLbl>
              <c:idx val="11"/>
              <c:tx>
                <c:strRef>
                  <c:f>Daten_Diagramme!$D$25</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{FCCE837A-4799-43AE-95FC-65C9FF95BBEC}</c15:txfldGUID>
                      <c15:f>Daten_Diagramme!$D$25</c15:f>
                      <c15:dlblFieldTableCache>
                        <c:ptCount val="1"/>
                        <c:pt idx="0">
                          <c:v>1.8</c:v>
                        </c:pt>
                      </c15:dlblFieldTableCache>
                    </c15:dlblFTEntry>
                  </c15:dlblFieldTable>
                  <c15:showDataLabelsRange val="0"/>
                </c:ext>
                <c:ext xmlns:c16="http://schemas.microsoft.com/office/drawing/2014/chart" uri="{C3380CC4-5D6E-409C-BE32-E72D297353CC}">
                  <c16:uniqueId val="{0000000B-DA53-4C5A-8C7C-027BF17F1DA2}"/>
                </c:ext>
              </c:extLst>
            </c:dLbl>
            <c:dLbl>
              <c:idx val="12"/>
              <c:tx>
                <c:strRef>
                  <c:f>Daten_Diagramme!$D$26</c:f>
                  <c:strCache>
                    <c:ptCount val="1"/>
                    <c:pt idx="0">
                      <c:v>-6.2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{D62C4A09-7262-4F74-AD29-3AFC64A9DB4D}</c15:txfldGUID>
                      <c15:f>Daten_Diagramme!$D$26</c15:f>
                      <c15:dlblFieldTableCache>
                        <c:ptCount val="1"/>
                        <c:pt idx="0">
                          <c:v>-6.2</c:v>
                        </c:pt>
                      </c15:dlblFieldTableCache>
                    </c15:dlblFTEntry>
                  </c15:dlblFieldTable>
                  <c15:showDataLabelsRange val="0"/>
                </c:ext>
                <c:ext xmlns:c16="http://schemas.microsoft.com/office/drawing/2014/chart" uri="{C3380CC4-5D6E-409C-BE32-E72D297353CC}">
                  <c16:uniqueId val="{0000000C-DA53-4C5A-8C7C-027BF17F1DA2}"/>
                </c:ext>
              </c:extLst>
            </c:dLbl>
            <c:dLbl>
              <c:idx val="13"/>
              <c:tx>
                <c:strRef>
                  <c:f>Daten_Diagramme!$D$27</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{D8F13060-1E07-4F3D-8E56-FE92D1191FF1}</c15:txfldGUID>
                      <c15:f>Daten_Diagramme!$D$27</c15:f>
                      <c15:dlblFieldTableCache>
                        <c:ptCount val="1"/>
                        <c:pt idx="0">
                          <c:v>0.4</c:v>
                        </c:pt>
                      </c15:dlblFieldTableCache>
                    </c15:dlblFTEntry>
                  </c15:dlblFieldTable>
                  <c15:showDataLabelsRange val="0"/>
                </c:ext>
                <c:ext xmlns:c16="http://schemas.microsoft.com/office/drawing/2014/chart" uri="{C3380CC4-5D6E-409C-BE32-E72D297353CC}">
                  <c16:uniqueId val="{0000000D-DA53-4C5A-8C7C-027BF17F1DA2}"/>
                </c:ext>
              </c:extLst>
            </c:dLbl>
            <c:dLbl>
              <c:idx val="14"/>
              <c:tx>
                <c:strRef>
                  <c:f>Daten_Diagramme!$D$28</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{67F879E7-3560-4E00-B167-2D275CF7CC84}</c15:txfldGUID>
                      <c15:f>Daten_Diagramme!$D$28</c15:f>
                      <c15:dlblFieldTableCache>
                        <c:ptCount val="1"/>
                        <c:pt idx="0">
                          <c:v>0.2</c:v>
                        </c:pt>
                      </c15:dlblFieldTableCache>
                    </c15:dlblFTEntry>
                  </c15:dlblFieldTable>
                  <c15:showDataLabelsRange val="0"/>
                </c:ext>
                <c:ext xmlns:c16="http://schemas.microsoft.com/office/drawing/2014/chart" uri="{C3380CC4-5D6E-409C-BE32-E72D297353CC}">
                  <c16:uniqueId val="{0000000E-DA53-4C5A-8C7C-027BF17F1DA2}"/>
                </c:ext>
              </c:extLst>
            </c:dLbl>
            <c:dLbl>
              <c:idx val="15"/>
              <c:tx>
                <c:strRef>
                  <c:f>Daten_Diagramme!$D$29</c:f>
                  <c:strCache>
                    <c:ptCount val="1"/>
                    <c:pt idx="0">
                      <c:v>-20.3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{F59BBAF5-85F8-473E-90B5-64C7CE0A38B3}</c15:txfldGUID>
                      <c15:f>Daten_Diagramme!$D$29</c15:f>
                      <c15:dlblFieldTableCache>
                        <c:ptCount val="1"/>
                        <c:pt idx="0">
                          <c:v>-20.3</c:v>
                        </c:pt>
                      </c15:dlblFieldTableCache>
                    </c15:dlblFTEntry>
                  </c15:dlblFieldTable>
                  <c15:showDataLabelsRange val="0"/>
                </c:ext>
                <c:ext xmlns:c16="http://schemas.microsoft.com/office/drawing/2014/chart" uri="{C3380CC4-5D6E-409C-BE32-E72D297353CC}">
                  <c16:uniqueId val="{0000000F-DA53-4C5A-8C7C-027BF17F1DA2}"/>
                </c:ext>
              </c:extLst>
            </c:dLbl>
            <c:dLbl>
              <c:idx val="16"/>
              <c:tx>
                <c:strRef>
                  <c:f>Daten_Diagramme!$D$30</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{35183637-D842-4ED7-876B-9AAF2F9CDF30}</c15:txfldGUID>
                      <c15:f>Daten_Diagramme!$D$30</c15:f>
                      <c15:dlblFieldTableCache>
                        <c:ptCount val="1"/>
                        <c:pt idx="0">
                          <c:v>2.0</c:v>
                        </c:pt>
                      </c15:dlblFieldTableCache>
                    </c15:dlblFTEntry>
                  </c15:dlblFieldTable>
                  <c15:showDataLabelsRange val="0"/>
                </c:ext>
                <c:ext xmlns:c16="http://schemas.microsoft.com/office/drawing/2014/chart" uri="{C3380CC4-5D6E-409C-BE32-E72D297353CC}">
                  <c16:uniqueId val="{00000010-DA53-4C5A-8C7C-027BF17F1DA2}"/>
                </c:ext>
              </c:extLst>
            </c:dLbl>
            <c:dLbl>
              <c:idx val="17"/>
              <c:tx>
                <c:strRef>
                  <c:f>Daten_Diagramme!$D$31</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{7E7907CC-2CB5-43CD-B7D0-FB49E8F63EB6}</c15:txfldGUID>
                      <c15:f>Daten_Diagramme!$D$31</c15:f>
                      <c15:dlblFieldTableCache>
                        <c:ptCount val="1"/>
                        <c:pt idx="0">
                          <c:v>0.5</c:v>
                        </c:pt>
                      </c15:dlblFieldTableCache>
                    </c15:dlblFTEntry>
                  </c15:dlblFieldTable>
                  <c15:showDataLabelsRange val="0"/>
                </c:ext>
                <c:ext xmlns:c16="http://schemas.microsoft.com/office/drawing/2014/chart" uri="{C3380CC4-5D6E-409C-BE32-E72D297353CC}">
                  <c16:uniqueId val="{00000011-DA53-4C5A-8C7C-027BF17F1DA2}"/>
                </c:ext>
              </c:extLst>
            </c:dLbl>
            <c:dLbl>
              <c:idx val="18"/>
              <c:tx>
                <c:strRef>
                  <c:f>Daten_Diagramme!$D$32</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{25DA15F6-1CD9-405D-B6EE-5FFE81077D97}</c15:txfldGUID>
                      <c15:f>Daten_Diagramme!$D$32</c15:f>
                      <c15:dlblFieldTableCache>
                        <c:ptCount val="1"/>
                        <c:pt idx="0">
                          <c:v>1.0</c:v>
                        </c:pt>
                      </c15:dlblFieldTableCache>
                    </c15:dlblFTEntry>
                  </c15:dlblFieldTable>
                  <c15:showDataLabelsRange val="0"/>
                </c:ext>
                <c:ext xmlns:c16="http://schemas.microsoft.com/office/drawing/2014/chart" uri="{C3380CC4-5D6E-409C-BE32-E72D297353CC}">
                  <c16:uniqueId val="{00000012-DA53-4C5A-8C7C-027BF17F1DA2}"/>
                </c:ext>
              </c:extLst>
            </c:dLbl>
            <c:dLbl>
              <c:idx val="19"/>
              <c:tx>
                <c:strRef>
                  <c:f>Daten_Diagramme!$D$33</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{58E0FBC4-3CF9-4343-A122-EC4F30089EA5}</c15:txfldGUID>
                      <c15:f>Daten_Diagramme!$D$33</c15:f>
                      <c15:dlblFieldTableCache>
                        <c:ptCount val="1"/>
                        <c:pt idx="0">
                          <c:v>0.6</c:v>
                        </c:pt>
                      </c15:dlblFieldTableCache>
                    </c15:dlblFTEntry>
                  </c15:dlblFieldTable>
                  <c15:showDataLabelsRange val="0"/>
                </c:ext>
                <c:ext xmlns:c16="http://schemas.microsoft.com/office/drawing/2014/chart" uri="{C3380CC4-5D6E-409C-BE32-E72D297353CC}">
                  <c16:uniqueId val="{00000013-DA53-4C5A-8C7C-027BF17F1DA2}"/>
                </c:ext>
              </c:extLst>
            </c:dLbl>
            <c:dLbl>
              <c:idx val="20"/>
              <c:tx>
                <c:strRef>
                  <c:f>Daten_Diagramme!$D$34</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{D3061F61-7A66-464F-9AC5-9851A1BC3C84}</c15:txfldGUID>
                      <c15:f>Daten_Diagramme!$D$34</c15:f>
                      <c15:dlblFieldTableCache>
                        <c:ptCount val="1"/>
                        <c:pt idx="0">
                          <c:v>0.7</c:v>
                        </c:pt>
                      </c15:dlblFieldTableCache>
                    </c15:dlblFTEntry>
                  </c15:dlblFieldTable>
                  <c15:showDataLabelsRange val="0"/>
                </c:ext>
                <c:ext xmlns:c16="http://schemas.microsoft.com/office/drawing/2014/chart" uri="{C3380CC4-5D6E-409C-BE32-E72D297353CC}">
                  <c16:uniqueId val="{00000014-DA53-4C5A-8C7C-027BF17F1DA2}"/>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{87F35DAC-97CA-4888-8A1A-CC61BD8D9435}</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DA53-4C5A-8C7C-027BF17F1DA2}"/>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{C9AA58DB-D90D-4C7B-9522-062C3FECE703}</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DA53-4C5A-8C7C-027BF17F1DA2}"/>
                </c:ext>
              </c:extLst>
            </c:dLbl>
            <c:dLbl>
              <c:idx val="23"/>
              <c:tx>
                <c:strRef>
                  <c:f>Daten_Diagramme!$D$37</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{CDCFEAFB-C5F8-438F-A9FB-4E2DBF4A09D2}</c15:txfldGUID>
                      <c15:f>Daten_Diagramme!$D$37</c15:f>
                      <c15:dlblFieldTableCache>
                        <c:ptCount val="1"/>
                        <c:pt idx="0">
                          <c:v>-0.7</c:v>
                        </c:pt>
                      </c15:dlblFieldTableCache>
                    </c15:dlblFTEntry>
                  </c15:dlblFieldTable>
                  <c15:showDataLabelsRange val="0"/>
                </c:ext>
                <c:ext xmlns:c16="http://schemas.microsoft.com/office/drawing/2014/chart" uri="{C3380CC4-5D6E-409C-BE32-E72D297353CC}">
                  <c16:uniqueId val="{00000017-DA53-4C5A-8C7C-027BF17F1DA2}"/>
                </c:ext>
              </c:extLst>
            </c:dLbl>
            <c:dLbl>
              <c:idx val="24"/>
              <c:layout>
                <c:manualLayout>
                  <c:x val="4.7769028871392123E-3"/>
                  <c:y val="-4.6876052205785108E-5"/>
                </c:manualLayout>
              </c:layout>
              <c:tx>
                <c:strRef>
                  <c:f>Daten_Diagramme!$D$38</c:f>
                  <c:strCache>
                    <c:ptCount val="1"/>
                    <c:pt idx="0">
                      <c:v>-2.5</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{8937981F-CE95-400E-815A-1683B61C71DF}</c15:txfldGUID>
                      <c15:f>Daten_Diagramme!$D$38</c15:f>
                      <c15:dlblFieldTableCache>
                        <c:ptCount val="1"/>
                        <c:pt idx="0">
                          <c:v>-2.5</c:v>
                        </c:pt>
                      </c15:dlblFieldTableCache>
                    </c15:dlblFTEntry>
                  </c15:dlblFieldTable>
                  <c15:showDataLabelsRange val="0"/>
                </c:ext>
                <c:ext xmlns:c16="http://schemas.microsoft.com/office/drawing/2014/chart" uri="{C3380CC4-5D6E-409C-BE32-E72D297353CC}">
                  <c16:uniqueId val="{00000018-DA53-4C5A-8C7C-027BF17F1DA2}"/>
                </c:ext>
              </c:extLst>
            </c:dLbl>
            <c:dLbl>
              <c:idx val="25"/>
              <c:tx>
                <c:strRef>
                  <c:f>Daten_Diagramme!$D$39</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{3F6A723B-BCBF-4634-B519-D0D607B5F93E}</c15:txfldGUID>
                      <c15:f>Daten_Diagramme!$D$39</c15:f>
                      <c15:dlblFieldTableCache>
                        <c:ptCount val="1"/>
                        <c:pt idx="0">
                          <c:v>0.1</c:v>
                        </c:pt>
                      </c15:dlblFieldTableCache>
                    </c15:dlblFTEntry>
                  </c15:dlblFieldTable>
                  <c15:showDataLabelsRange val="0"/>
                </c:ext>
                <c:ext xmlns:c16="http://schemas.microsoft.com/office/drawing/2014/chart" uri="{C3380CC4-5D6E-409C-BE32-E72D297353CC}">
                  <c16:uniqueId val="{00000019-DA53-4C5A-8C7C-027BF17F1DA2}"/>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{92A78EB9-0740-4BEE-80C7-2FEDC73D5260}</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DA53-4C5A-8C7C-027BF17F1DA2}"/>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{4F4EDB94-B74B-48E9-8F6D-5D528A6B635D}</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DA53-4C5A-8C7C-027BF17F1DA2}"/>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{13C07316-51F2-488F-BEB6-49E7CCE75672}</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DA53-4C5A-8C7C-027BF17F1DA2}"/>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{65D9E736-1802-4CF4-B4C0-6B008D1D2E17}</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DA53-4C5A-8C7C-027BF17F1DA2}"/>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{BBD583A7-891C-4BE1-B26C-C3A0153386DA}</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DA53-4C5A-8C7C-027BF17F1DA2}"/>
                </c:ext>
              </c:extLst>
            </c:dLbl>
            <c:dLbl>
              <c:idx val="31"/>
              <c:tx>
                <c:strRef>
                  <c:f>Daten_Diagramme!$D$45</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{C7013463-32F6-419D-81F2-A3F62B608111}</c15:txfldGUID>
                      <c15:f>Daten_Diagramme!$D$45</c15:f>
                      <c15:dlblFieldTableCache>
                        <c:ptCount val="1"/>
                        <c:pt idx="0">
                          <c:v>0.1</c:v>
                        </c:pt>
                      </c15:dlblFieldTableCache>
                    </c15:dlblFTEntry>
                  </c15:dlblFieldTable>
                  <c15:showDataLabelsRange val="0"/>
                </c:ext>
                <c:ext xmlns:c16="http://schemas.microsoft.com/office/drawing/2014/chart" uri="{C3380CC4-5D6E-409C-BE32-E72D297353CC}">
                  <c16:uniqueId val="{0000001F-DA53-4C5A-8C7C-027BF17F1DA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-0.93229620061217044</c:v>
                </c:pt>
                <c:pt idx="1">
                  <c:v>-0.73964497041420119</c:v>
                </c:pt>
                <c:pt idx="2">
                  <c:v>0.11312217194570136</c:v>
                </c:pt>
                <c:pt idx="3">
                  <c:v>-3.0557453870936251</c:v>
                </c:pt>
                <c:pt idx="4">
                  <c:v>-4.6296296296296298</c:v>
                </c:pt>
                <c:pt idx="5">
                  <c:v>-1.3884455793169486</c:v>
                </c:pt>
                <c:pt idx="6">
                  <c:v>-6.6896212493851452</c:v>
                </c:pt>
                <c:pt idx="7">
                  <c:v>-1.2286959968291715</c:v>
                </c:pt>
                <c:pt idx="8">
                  <c:v>1.7412333736396615</c:v>
                </c:pt>
                <c:pt idx="9">
                  <c:v>2.1321961620469083</c:v>
                </c:pt>
                <c:pt idx="10">
                  <c:v>0.26385224274406333</c:v>
                </c:pt>
                <c:pt idx="11">
                  <c:v>1.8433179723502304</c:v>
                </c:pt>
                <c:pt idx="12">
                  <c:v>-6.2030075187969924</c:v>
                </c:pt>
                <c:pt idx="13">
                  <c:v>0.35906642728904847</c:v>
                </c:pt>
                <c:pt idx="14">
                  <c:v>0.16934801016088061</c:v>
                </c:pt>
                <c:pt idx="15">
                  <c:v>-20.341047503045068</c:v>
                </c:pt>
                <c:pt idx="16">
                  <c:v>1.9642857142857142</c:v>
                </c:pt>
                <c:pt idx="17">
                  <c:v>0.50505050505050508</c:v>
                </c:pt>
                <c:pt idx="18">
                  <c:v>1.0433648516465601</c:v>
                </c:pt>
                <c:pt idx="19">
                  <c:v>0.56762092793682128</c:v>
                </c:pt>
                <c:pt idx="20">
                  <c:v>0.70609002647837604</c:v>
                </c:pt>
                <c:pt idx="21">
                  <c:v>0</c:v>
                </c:pt>
                <c:pt idx="23">
                  <c:v>-0.73964497041420119</c:v>
                </c:pt>
                <c:pt idx="24">
                  <c:v>-2.5128205128205128</c:v>
                </c:pt>
                <c:pt idx="25">
                  <c:v>7.5170307728447266E-2</c:v>
                </c:pt>
              </c:numCache>
            </c:numRef>
          </c:val>
          <c:extLst>
            <c:ext xmlns:c16="http://schemas.microsoft.com/office/drawing/2014/chart" uri="{C3380CC4-5D6E-409C-BE32-E72D297353CC}">
              <c16:uniqueId val="{00000020-DA53-4C5A-8C7C-027BF17F1DA2}"/>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{0FDDC0BA-505D-4CCF-B51F-05B48C0B4358}</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DA53-4C5A-8C7C-027BF17F1DA2}"/>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{3E755B84-3779-4984-8DD0-C5D43F434DA5}</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DA53-4C5A-8C7C-027BF17F1DA2}"/>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{05A8DCCD-802C-4BDA-AED1-D3900EB31036}</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DA53-4C5A-8C7C-027BF17F1DA2}"/>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{4491F87B-081B-46E7-B876-7F764D6EEF9E}</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DA53-4C5A-8C7C-027BF17F1DA2}"/>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{5FC13B79-BF52-469F-8308-8FF6F1D2CD54}</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DA53-4C5A-8C7C-027BF17F1DA2}"/>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{AFAA5907-3B09-494B-86BB-906C7A47C759}</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DA53-4C5A-8C7C-027BF17F1DA2}"/>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{FB6AFB60-DA53-4ABE-A822-6E1A18499168}</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DA53-4C5A-8C7C-027BF17F1DA2}"/>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{1A865A86-61CE-414F-912F-4E0EE6278789}</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DA53-4C5A-8C7C-027BF17F1DA2}"/>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{95EE7707-CD00-4B5D-8D1F-7DE7FEC0FA32}</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DA53-4C5A-8C7C-027BF17F1DA2}"/>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{3C6B57BF-B374-46DB-9A90-C6579AA63C9C}</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DA53-4C5A-8C7C-027BF17F1DA2}"/>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{C77B312C-0749-4D2F-91CD-8EA03572EF39}</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DA53-4C5A-8C7C-027BF17F1DA2}"/>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{F70FA9CE-840C-4598-91F7-2AB7F77BE954}</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DA53-4C5A-8C7C-027BF17F1DA2}"/>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{90628EC4-1ACB-44AA-8C69-847416062E4A}</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DA53-4C5A-8C7C-027BF17F1DA2}"/>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{6DAD1D34-9CB9-4310-838A-5E8A22699A71}</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DA53-4C5A-8C7C-027BF17F1DA2}"/>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{C8B00723-7692-41AD-8637-743A65B577AB}</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DA53-4C5A-8C7C-027BF17F1DA2}"/>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{8507F1BB-D965-407F-975C-2562C9545047}</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DA53-4C5A-8C7C-027BF17F1DA2}"/>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{51379B43-D2A0-4931-8E79-143099C1E93B}</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DA53-4C5A-8C7C-027BF17F1DA2}"/>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{E7CAF4F5-AFDF-4704-BDFD-1CA88169674D}</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DA53-4C5A-8C7C-027BF17F1DA2}"/>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{3AEE04A8-9AFF-4689-9D63-358A47885E75}</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DA53-4C5A-8C7C-027BF17F1DA2}"/>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{D3798CB7-8AAE-4EAF-B2C1-C06EFD58934F}</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DA53-4C5A-8C7C-027BF17F1DA2}"/>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{0733FE26-D63B-472E-8C8A-85D23278ECDD}</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DA53-4C5A-8C7C-027BF17F1DA2}"/>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{2794FD8E-ECA2-43EF-90F6-DF6F0A1600F7}</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DA53-4C5A-8C7C-027BF17F1DA2}"/>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{62F7389D-C879-4B9F-B89D-1692220CB65A}</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DA53-4C5A-8C7C-027BF17F1DA2}"/>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{2677E0F3-E765-4FE0-AF10-B53BFA2E4D9F}</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DA53-4C5A-8C7C-027BF17F1DA2}"/>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{099510B7-61EE-455F-BD19-6AA1D37E8A1B}</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DA53-4C5A-8C7C-027BF17F1DA2}"/>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{49331E41-1B6C-4937-A140-819A7A67174F}</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DA53-4C5A-8C7C-027BF17F1DA2}"/>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{A7F93DFE-EFD7-4985-8F8A-3FB6679C525E}</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DA53-4C5A-8C7C-027BF17F1DA2}"/>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{2D7DBC06-317F-47FC-ADC7-F3E7BF042B33}</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DA53-4C5A-8C7C-027BF17F1DA2}"/>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{27F27DF3-56C5-448E-9C55-ED23A3E44A0C}</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DA53-4C5A-8C7C-027BF17F1DA2}"/>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{74ECE2B3-56C5-4B12-AC15-1B1813633B14}</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DA53-4C5A-8C7C-027BF17F1DA2}"/>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{8E0D6A0D-49FE-4224-8F52-448DABC88EDF}</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DA53-4C5A-8C7C-027BF17F1DA2}"/>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{E7759793-97F1-4498-AB48-4A1C3070F7BB}</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DA53-4C5A-8C7C-027BF17F1DA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DA53-4C5A-8C7C-027BF17F1DA2}"/>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DA53-4C5A-8C7C-027BF17F1DA2}"/>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{D1E5D952-9D2A-4364-A17F-CC8237CF7EFD}</c15:txfldGUID>
                      <c15:f>Daten_Diagramme!$E$14</c15:f>
                      <c15:dlblFieldTableCache>
                        <c:ptCount val="1"/>
                        <c:pt idx="0">
                          <c:v>-4.8</c:v>
                        </c:pt>
                      </c15:dlblFieldTableCache>
                    </c15:dlblFTEntry>
                  </c15:dlblFieldTable>
                  <c15:showDataLabelsRange val="0"/>
                </c:ext>
                <c:ext xmlns:c16="http://schemas.microsoft.com/office/drawing/2014/chart" uri="{C3380CC4-5D6E-409C-BE32-E72D297353CC}">
                  <c16:uniqueId val="{00000000-43BC-4FAC-A661-57F6CA68B7A6}"/>
                </c:ext>
              </c:extLst>
            </c:dLbl>
            <c:dLbl>
              <c:idx val="1"/>
              <c:tx>
                <c:strRef>
                  <c:f>Daten_Diagramme!$E$15</c:f>
                  <c:strCache>
                    <c:ptCount val="1"/>
                    <c:pt idx="0">
                      <c:v>12.8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{D33DCFFB-3457-4660-B304-E80EF633E3E5}</c15:txfldGUID>
                      <c15:f>Daten_Diagramme!$E$15</c15:f>
                      <c15:dlblFieldTableCache>
                        <c:ptCount val="1"/>
                        <c:pt idx="0">
                          <c:v>12.8</c:v>
                        </c:pt>
                      </c15:dlblFieldTableCache>
                    </c15:dlblFTEntry>
                  </c15:dlblFieldTable>
                  <c15:showDataLabelsRange val="0"/>
                </c:ext>
                <c:ext xmlns:c16="http://schemas.microsoft.com/office/drawing/2014/chart" uri="{C3380CC4-5D6E-409C-BE32-E72D297353CC}">
                  <c16:uniqueId val="{00000001-43BC-4FAC-A661-57F6CA68B7A6}"/>
                </c:ext>
              </c:extLst>
            </c:dLbl>
            <c:dLbl>
              <c:idx val="2"/>
              <c:tx>
                <c:strRef>
                  <c:f>Daten_Diagramme!$E$16</c:f>
                  <c:strCache>
                    <c:ptCount val="1"/>
                    <c:pt idx="0">
                      <c:v>16.7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{3AF5DC63-7BF6-4FF5-A4C6-14B4C508F0EC}</c15:txfldGUID>
                      <c15:f>Daten_Diagramme!$E$16</c15:f>
                      <c15:dlblFieldTableCache>
                        <c:ptCount val="1"/>
                        <c:pt idx="0">
                          <c:v>16.7</c:v>
                        </c:pt>
                      </c15:dlblFieldTableCache>
                    </c15:dlblFTEntry>
                  </c15:dlblFieldTable>
                  <c15:showDataLabelsRange val="0"/>
                </c:ext>
                <c:ext xmlns:c16="http://schemas.microsoft.com/office/drawing/2014/chart" uri="{C3380CC4-5D6E-409C-BE32-E72D297353CC}">
                  <c16:uniqueId val="{00000002-43BC-4FAC-A661-57F6CA68B7A6}"/>
                </c:ext>
              </c:extLst>
            </c:dLbl>
            <c:dLbl>
              <c:idx val="3"/>
              <c:tx>
                <c:strRef>
                  <c:f>Daten_Diagramme!$E$17</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{25070D60-57E7-4231-878F-0A32439F740C}</c15:txfldGUID>
                      <c15:f>Daten_Diagramme!$E$17</c15:f>
                      <c15:dlblFieldTableCache>
                        <c:ptCount val="1"/>
                        <c:pt idx="0">
                          <c:v>-6.5</c:v>
                        </c:pt>
                      </c15:dlblFieldTableCache>
                    </c15:dlblFTEntry>
                  </c15:dlblFieldTable>
                  <c15:showDataLabelsRange val="0"/>
                </c:ext>
                <c:ext xmlns:c16="http://schemas.microsoft.com/office/drawing/2014/chart" uri="{C3380CC4-5D6E-409C-BE32-E72D297353CC}">
                  <c16:uniqueId val="{00000003-43BC-4FAC-A661-57F6CA68B7A6}"/>
                </c:ext>
              </c:extLst>
            </c:dLbl>
            <c:dLbl>
              <c:idx val="4"/>
              <c:tx>
                <c:strRef>
                  <c:f>Daten_Diagramme!$E$18</c:f>
                  <c:strCache>
                    <c:ptCount val="1"/>
                    <c:pt idx="0">
                      <c:v>-12.1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{C0C29F33-EFB7-455E-947D-E624B0E276BE}</c15:txfldGUID>
                      <c15:f>Daten_Diagramme!$E$18</c15:f>
                      <c15:dlblFieldTableCache>
                        <c:ptCount val="1"/>
                        <c:pt idx="0">
                          <c:v>-12.1</c:v>
                        </c:pt>
                      </c15:dlblFieldTableCache>
                    </c15:dlblFTEntry>
                  </c15:dlblFieldTable>
                  <c15:showDataLabelsRange val="0"/>
                </c:ext>
                <c:ext xmlns:c16="http://schemas.microsoft.com/office/drawing/2014/chart" uri="{C3380CC4-5D6E-409C-BE32-E72D297353CC}">
                  <c16:uniqueId val="{00000004-43BC-4FAC-A661-57F6CA68B7A6}"/>
                </c:ext>
              </c:extLst>
            </c:dLbl>
            <c:dLbl>
              <c:idx val="5"/>
              <c:tx>
                <c:strRef>
                  <c:f>Daten_Diagramme!$E$19</c:f>
                  <c:strCache>
                    <c:ptCount val="1"/>
                    <c:pt idx="0">
                      <c:v>-12.5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{6D29CE8A-D0C7-4313-A54D-B4485FBE411D}</c15:txfldGUID>
                      <c15:f>Daten_Diagramme!$E$19</c15:f>
                      <c15:dlblFieldTableCache>
                        <c:ptCount val="1"/>
                        <c:pt idx="0">
                          <c:v>-12.5</c:v>
                        </c:pt>
                      </c15:dlblFieldTableCache>
                    </c15:dlblFTEntry>
                  </c15:dlblFieldTable>
                  <c15:showDataLabelsRange val="0"/>
                </c:ext>
                <c:ext xmlns:c16="http://schemas.microsoft.com/office/drawing/2014/chart" uri="{C3380CC4-5D6E-409C-BE32-E72D297353CC}">
                  <c16:uniqueId val="{00000005-43BC-4FAC-A661-57F6CA68B7A6}"/>
                </c:ext>
              </c:extLst>
            </c:dLbl>
            <c:dLbl>
              <c:idx val="6"/>
              <c:tx>
                <c:strRef>
                  <c:f>Daten_Diagramme!$E$20</c:f>
                  <c:strCache>
                    <c:ptCount val="1"/>
                    <c:pt idx="0">
                      <c:v>15.8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{435B945C-1CE3-408D-A121-99606C77FB21}</c15:txfldGUID>
                      <c15:f>Daten_Diagramme!$E$20</c15:f>
                      <c15:dlblFieldTableCache>
                        <c:ptCount val="1"/>
                        <c:pt idx="0">
                          <c:v>15.8</c:v>
                        </c:pt>
                      </c15:dlblFieldTableCache>
                    </c15:dlblFTEntry>
                  </c15:dlblFieldTable>
                  <c15:showDataLabelsRange val="0"/>
                </c:ext>
                <c:ext xmlns:c16="http://schemas.microsoft.com/office/drawing/2014/chart" uri="{C3380CC4-5D6E-409C-BE32-E72D297353CC}">
                  <c16:uniqueId val="{00000006-43BC-4FAC-A661-57F6CA68B7A6}"/>
                </c:ext>
              </c:extLst>
            </c:dLbl>
            <c:dLbl>
              <c:idx val="7"/>
              <c:tx>
                <c:strRef>
                  <c:f>Daten_Diagramme!$E$21</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{96AD68A4-1F6C-46BB-B7C6-B31B9B8D5155}</c15:txfldGUID>
                      <c15:f>Daten_Diagramme!$E$21</c15:f>
                      <c15:dlblFieldTableCache>
                        <c:ptCount val="1"/>
                        <c:pt idx="0">
                          <c:v>0.0</c:v>
                        </c:pt>
                      </c15:dlblFieldTableCache>
                    </c15:dlblFTEntry>
                  </c15:dlblFieldTable>
                  <c15:showDataLabelsRange val="0"/>
                </c:ext>
                <c:ext xmlns:c16="http://schemas.microsoft.com/office/drawing/2014/chart" uri="{C3380CC4-5D6E-409C-BE32-E72D297353CC}">
                  <c16:uniqueId val="{00000007-43BC-4FAC-A661-57F6CA68B7A6}"/>
                </c:ext>
              </c:extLst>
            </c:dLbl>
            <c:dLbl>
              <c:idx val="8"/>
              <c:tx>
                <c:strRef>
                  <c:f>Daten_Diagramme!$E$22</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{8BFD4779-6C43-4FCF-A282-D53E76C9B43A}</c15:txfldGUID>
                      <c15:f>Daten_Diagramme!$E$22</c15:f>
                      <c15:dlblFieldTableCache>
                        <c:ptCount val="1"/>
                        <c:pt idx="0">
                          <c:v>1.8</c:v>
                        </c:pt>
                      </c15:dlblFieldTableCache>
                    </c15:dlblFTEntry>
                  </c15:dlblFieldTable>
                  <c15:showDataLabelsRange val="0"/>
                </c:ext>
                <c:ext xmlns:c16="http://schemas.microsoft.com/office/drawing/2014/chart" uri="{C3380CC4-5D6E-409C-BE32-E72D297353CC}">
                  <c16:uniqueId val="{00000008-43BC-4FAC-A661-57F6CA68B7A6}"/>
                </c:ext>
              </c:extLst>
            </c:dLbl>
            <c:dLbl>
              <c:idx val="9"/>
              <c:tx>
                <c:strRef>
                  <c:f>Daten_Diagramme!$E$23</c:f>
                  <c:strCache>
                    <c:ptCount val="1"/>
                    <c:pt idx="0">
                      <c:v>-34.2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{D9A8A9A3-1DEE-4146-B61D-6D986B6FC944}</c15:txfldGUID>
                      <c15:f>Daten_Diagramme!$E$23</c15:f>
                      <c15:dlblFieldTableCache>
                        <c:ptCount val="1"/>
                        <c:pt idx="0">
                          <c:v>-34.2</c:v>
                        </c:pt>
                      </c15:dlblFieldTableCache>
                    </c15:dlblFTEntry>
                  </c15:dlblFieldTable>
                  <c15:showDataLabelsRange val="0"/>
                </c:ext>
                <c:ext xmlns:c16="http://schemas.microsoft.com/office/drawing/2014/chart" uri="{C3380CC4-5D6E-409C-BE32-E72D297353CC}">
                  <c16:uniqueId val="{00000009-43BC-4FAC-A661-57F6CA68B7A6}"/>
                </c:ext>
              </c:extLst>
            </c:dLbl>
            <c:dLbl>
              <c:idx val="10"/>
              <c:tx>
                <c:strRef>
                  <c:f>Daten_Diagramme!$E$24</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{DC109ED7-F811-4559-BD25-B259C788BDB8}</c15:txfldGUID>
                      <c15:f>Daten_Diagramme!$E$24</c15:f>
                      <c15:dlblFieldTableCache>
                        <c:ptCount val="1"/>
                        <c:pt idx="0">
                          <c:v>-4.3</c:v>
                        </c:pt>
                      </c15:dlblFieldTableCache>
                    </c15:dlblFTEntry>
                  </c15:dlblFieldTable>
                  <c15:showDataLabelsRange val="0"/>
                </c:ext>
                <c:ext xmlns:c16="http://schemas.microsoft.com/office/drawing/2014/chart" uri="{C3380CC4-5D6E-409C-BE32-E72D297353CC}">
                  <c16:uniqueId val="{0000000A-43BC-4FAC-A661-57F6CA68B7A6}"/>
                </c:ext>
              </c:extLst>
            </c:dLbl>
            <c:dLbl>
              <c:idx val="11"/>
              <c:tx>
                <c:strRef>
                  <c:f>Daten_Diagramme!$E$25</c:f>
                  <c:strCache>
                    <c:ptCount val="1"/>
                    <c:pt idx="0">
                      <c:v>-7.7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{77ACE877-6F57-4D6D-8934-D55CE158157F}</c15:txfldGUID>
                      <c15:f>Daten_Diagramme!$E$25</c15:f>
                      <c15:dlblFieldTableCache>
                        <c:ptCount val="1"/>
                        <c:pt idx="0">
                          <c:v>-7.7</c:v>
                        </c:pt>
                      </c15:dlblFieldTableCache>
                    </c15:dlblFTEntry>
                  </c15:dlblFieldTable>
                  <c15:showDataLabelsRange val="0"/>
                </c:ext>
                <c:ext xmlns:c16="http://schemas.microsoft.com/office/drawing/2014/chart" uri="{C3380CC4-5D6E-409C-BE32-E72D297353CC}">
                  <c16:uniqueId val="{0000000B-43BC-4FAC-A661-57F6CA68B7A6}"/>
                </c:ext>
              </c:extLst>
            </c:dLbl>
            <c:dLbl>
              <c:idx val="12"/>
              <c:tx>
                <c:strRef>
                  <c:f>Daten_Diagramme!$E$26</c:f>
                  <c:strCache>
                    <c:ptCount val="1"/>
                    <c:pt idx="0">
                      <c:v>22.0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{3FD0FEB0-9765-4462-B1EA-3020D6AEB3F1}</c15:txfldGUID>
                      <c15:f>Daten_Diagramme!$E$26</c15:f>
                      <c15:dlblFieldTableCache>
                        <c:ptCount val="1"/>
                        <c:pt idx="0">
                          <c:v>22.0</c:v>
                        </c:pt>
                      </c15:dlblFieldTableCache>
                    </c15:dlblFTEntry>
                  </c15:dlblFieldTable>
                  <c15:showDataLabelsRange val="0"/>
                </c:ext>
                <c:ext xmlns:c16="http://schemas.microsoft.com/office/drawing/2014/chart" uri="{C3380CC4-5D6E-409C-BE32-E72D297353CC}">
                  <c16:uniqueId val="{0000000C-43BC-4FAC-A661-57F6CA68B7A6}"/>
                </c:ext>
              </c:extLst>
            </c:dLbl>
            <c:dLbl>
              <c:idx val="13"/>
              <c:tx>
                <c:strRef>
                  <c:f>Daten_Diagramme!$E$27</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{6B21FFEF-F48C-4C4D-83FC-25E76EB65061}</c15:txfldGUID>
                      <c15:f>Daten_Diagramme!$E$27</c15:f>
                      <c15:dlblFieldTableCache>
                        <c:ptCount val="1"/>
                        <c:pt idx="0">
                          <c:v>-2.6</c:v>
                        </c:pt>
                      </c15:dlblFieldTableCache>
                    </c15:dlblFTEntry>
                  </c15:dlblFieldTable>
                  <c15:showDataLabelsRange val="0"/>
                </c:ext>
                <c:ext xmlns:c16="http://schemas.microsoft.com/office/drawing/2014/chart" uri="{C3380CC4-5D6E-409C-BE32-E72D297353CC}">
                  <c16:uniqueId val="{0000000D-43BC-4FAC-A661-57F6CA68B7A6}"/>
                </c:ext>
              </c:extLst>
            </c:dLbl>
            <c:dLbl>
              <c:idx val="14"/>
              <c:tx>
                <c:strRef>
                  <c:f>Daten_Diagramme!$E$28</c:f>
                  <c:strCache>
                    <c:ptCount val="1"/>
                    <c:pt idx="0">
                      <c:v>-12.2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{E04EB2A6-2EDB-476D-A7FC-3A8133BACD4F}</c15:txfldGUID>
                      <c15:f>Daten_Diagramme!$E$28</c15:f>
                      <c15:dlblFieldTableCache>
                        <c:ptCount val="1"/>
                        <c:pt idx="0">
                          <c:v>-12.2</c:v>
                        </c:pt>
                      </c15:dlblFieldTableCache>
                    </c15:dlblFTEntry>
                  </c15:dlblFieldTable>
                  <c15:showDataLabelsRange val="0"/>
                </c:ext>
                <c:ext xmlns:c16="http://schemas.microsoft.com/office/drawing/2014/chart" uri="{C3380CC4-5D6E-409C-BE32-E72D297353CC}">
                  <c16:uniqueId val="{0000000E-43BC-4FAC-A661-57F6CA68B7A6}"/>
                </c:ext>
              </c:extLst>
            </c:dLbl>
            <c:dLbl>
              <c:idx val="15"/>
              <c:tx>
                <c:strRef>
                  <c:f>Daten_Diagramme!$E$29</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{D7C6F2E8-E295-4BC5-994D-6E59698004BB}</c15:txfldGUID>
                      <c15:f>Daten_Diagramme!$E$29</c15:f>
                      <c15:dlblFieldTableCache>
                        <c:ptCount val="1"/>
                        <c:pt idx="0">
                          <c:v>0.0</c:v>
                        </c:pt>
                      </c15:dlblFieldTableCache>
                    </c15:dlblFTEntry>
                  </c15:dlblFieldTable>
                  <c15:showDataLabelsRange val="0"/>
                </c:ext>
                <c:ext xmlns:c16="http://schemas.microsoft.com/office/drawing/2014/chart" uri="{C3380CC4-5D6E-409C-BE32-E72D297353CC}">
                  <c16:uniqueId val="{0000000F-43BC-4FAC-A661-57F6CA68B7A6}"/>
                </c:ext>
              </c:extLst>
            </c:dLbl>
            <c:dLbl>
              <c:idx val="16"/>
              <c:tx>
                <c:strRef>
                  <c:f>Daten_Diagramme!$E$30</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{B196D856-84C2-4699-9475-88B7B3C07699}</c15:txfldGUID>
                      <c15:f>Daten_Diagramme!$E$30</c15:f>
                      <c15:dlblFieldTableCache>
                        <c:ptCount val="1"/>
                        <c:pt idx="0">
                          <c:v>3.6</c:v>
                        </c:pt>
                      </c15:dlblFieldTableCache>
                    </c15:dlblFTEntry>
                  </c15:dlblFieldTable>
                  <c15:showDataLabelsRange val="0"/>
                </c:ext>
                <c:ext xmlns:c16="http://schemas.microsoft.com/office/drawing/2014/chart" uri="{C3380CC4-5D6E-409C-BE32-E72D297353CC}">
                  <c16:uniqueId val="{00000010-43BC-4FAC-A661-57F6CA68B7A6}"/>
                </c:ext>
              </c:extLst>
            </c:dLbl>
            <c:dLbl>
              <c:idx val="17"/>
              <c:tx>
                <c:strRef>
                  <c:f>Daten_Diagramme!$E$31</c:f>
                  <c:strCache>
                    <c:ptCount val="1"/>
                    <c:pt idx="0">
                      <c:v>7.7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{B4F03738-E469-42AC-AA9A-4529650125A4}</c15:txfldGUID>
                      <c15:f>Daten_Diagramme!$E$31</c15:f>
                      <c15:dlblFieldTableCache>
                        <c:ptCount val="1"/>
                        <c:pt idx="0">
                          <c:v>7.7</c:v>
                        </c:pt>
                      </c15:dlblFieldTableCache>
                    </c15:dlblFTEntry>
                  </c15:dlblFieldTable>
                  <c15:showDataLabelsRange val="0"/>
                </c:ext>
                <c:ext xmlns:c16="http://schemas.microsoft.com/office/drawing/2014/chart" uri="{C3380CC4-5D6E-409C-BE32-E72D297353CC}">
                  <c16:uniqueId val="{00000011-43BC-4FAC-A661-57F6CA68B7A6}"/>
                </c:ext>
              </c:extLst>
            </c:dLbl>
            <c:dLbl>
              <c:idx val="18"/>
              <c:tx>
                <c:strRef>
                  <c:f>Daten_Diagramme!$E$32</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{92424A71-9BAC-410A-868A-C6BE81E08F96}</c15:txfldGUID>
                      <c15:f>Daten_Diagramme!$E$32</c15:f>
                      <c15:dlblFieldTableCache>
                        <c:ptCount val="1"/>
                        <c:pt idx="0">
                          <c:v>2.2</c:v>
                        </c:pt>
                      </c15:dlblFieldTableCache>
                    </c15:dlblFTEntry>
                  </c15:dlblFieldTable>
                  <c15:showDataLabelsRange val="0"/>
                </c:ext>
                <c:ext xmlns:c16="http://schemas.microsoft.com/office/drawing/2014/chart" uri="{C3380CC4-5D6E-409C-BE32-E72D297353CC}">
                  <c16:uniqueId val="{00000012-43BC-4FAC-A661-57F6CA68B7A6}"/>
                </c:ext>
              </c:extLst>
            </c:dLbl>
            <c:dLbl>
              <c:idx val="19"/>
              <c:tx>
                <c:strRef>
                  <c:f>Daten_Diagramme!$E$33</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{0E17CB46-8A81-45A2-8E43-7DCDE80E3148}</c15:txfldGUID>
                      <c15:f>Daten_Diagramme!$E$33</c15:f>
                      <c15:dlblFieldTableCache>
                        <c:ptCount val="1"/>
                        <c:pt idx="0">
                          <c:v>1.0</c:v>
                        </c:pt>
                      </c15:dlblFieldTableCache>
                    </c15:dlblFTEntry>
                  </c15:dlblFieldTable>
                  <c15:showDataLabelsRange val="0"/>
                </c:ext>
                <c:ext xmlns:c16="http://schemas.microsoft.com/office/drawing/2014/chart" uri="{C3380CC4-5D6E-409C-BE32-E72D297353CC}">
                  <c16:uniqueId val="{00000013-43BC-4FAC-A661-57F6CA68B7A6}"/>
                </c:ext>
              </c:extLst>
            </c:dLbl>
            <c:dLbl>
              <c:idx val="20"/>
              <c:tx>
                <c:strRef>
                  <c:f>Daten_Diagramme!$E$34</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{26E543EE-8881-4550-9601-EF5832F33241}</c15:txfldGUID>
                      <c15:f>Daten_Diagramme!$E$34</c15:f>
                      <c15:dlblFieldTableCache>
                        <c:ptCount val="1"/>
                        <c:pt idx="0">
                          <c:v>-5.8</c:v>
                        </c:pt>
                      </c15:dlblFieldTableCache>
                    </c15:dlblFTEntry>
                  </c15:dlblFieldTable>
                  <c15:showDataLabelsRange val="0"/>
                </c:ext>
                <c:ext xmlns:c16="http://schemas.microsoft.com/office/drawing/2014/chart" uri="{C3380CC4-5D6E-409C-BE32-E72D297353CC}">
                  <c16:uniqueId val="{00000014-43BC-4FAC-A661-57F6CA68B7A6}"/>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{185421F9-2905-4696-8EA9-A562BFBD00C6}</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43BC-4FAC-A661-57F6CA68B7A6}"/>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{AEA8D349-68AD-4B9C-88C1-4E284E539E45}</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43BC-4FAC-A661-57F6CA68B7A6}"/>
                </c:ext>
              </c:extLst>
            </c:dLbl>
            <c:dLbl>
              <c:idx val="23"/>
              <c:tx>
                <c:strRef>
                  <c:f>Daten_Diagramme!$E$37</c:f>
                  <c:strCache>
                    <c:ptCount val="1"/>
                    <c:pt idx="0">
                      <c:v>12.8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{5BFCE624-5F70-41EC-8970-64E93DA980A9}</c15:txfldGUID>
                      <c15:f>Daten_Diagramme!$E$37</c15:f>
                      <c15:dlblFieldTableCache>
                        <c:ptCount val="1"/>
                        <c:pt idx="0">
                          <c:v>12.8</c:v>
                        </c:pt>
                      </c15:dlblFieldTableCache>
                    </c15:dlblFTEntry>
                  </c15:dlblFieldTable>
                  <c15:showDataLabelsRange val="0"/>
                </c:ext>
                <c:ext xmlns:c16="http://schemas.microsoft.com/office/drawing/2014/chart" uri="{C3380CC4-5D6E-409C-BE32-E72D297353CC}">
                  <c16:uniqueId val="{00000017-43BC-4FAC-A661-57F6CA68B7A6}"/>
                </c:ext>
              </c:extLst>
            </c:dLbl>
            <c:dLbl>
              <c:idx val="24"/>
              <c:tx>
                <c:strRef>
                  <c:f>Daten_Diagramme!$E$38</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{9C4EDE06-0FFF-409A-BDF4-687B33D052A2}</c15:txfldGUID>
                      <c15:f>Daten_Diagramme!$E$38</c15:f>
                      <c15:dlblFieldTableCache>
                        <c:ptCount val="1"/>
                        <c:pt idx="0">
                          <c:v>-3.3</c:v>
                        </c:pt>
                      </c15:dlblFieldTableCache>
                    </c15:dlblFTEntry>
                  </c15:dlblFieldTable>
                  <c15:showDataLabelsRange val="0"/>
                </c:ext>
                <c:ext xmlns:c16="http://schemas.microsoft.com/office/drawing/2014/chart" uri="{C3380CC4-5D6E-409C-BE32-E72D297353CC}">
                  <c16:uniqueId val="{00000018-43BC-4FAC-A661-57F6CA68B7A6}"/>
                </c:ext>
              </c:extLst>
            </c:dLbl>
            <c:dLbl>
              <c:idx val="25"/>
              <c:tx>
                <c:strRef>
                  <c:f>Daten_Diagramme!$E$39</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{3F233D44-96BC-4E8D-83BF-60DE7B0B8C04}</c15:txfldGUID>
                      <c15:f>Daten_Diagramme!$E$39</c15:f>
                      <c15:dlblFieldTableCache>
                        <c:ptCount val="1"/>
                        <c:pt idx="0">
                          <c:v>-5.5</c:v>
                        </c:pt>
                      </c15:dlblFieldTableCache>
                    </c15:dlblFTEntry>
                  </c15:dlblFieldTable>
                  <c15:showDataLabelsRange val="0"/>
                </c:ext>
                <c:ext xmlns:c16="http://schemas.microsoft.com/office/drawing/2014/chart" uri="{C3380CC4-5D6E-409C-BE32-E72D297353CC}">
                  <c16:uniqueId val="{00000019-43BC-4FAC-A661-57F6CA68B7A6}"/>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{C62CD4B2-6E49-418D-A8AA-2D84B1DBF6CC}</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43BC-4FAC-A661-57F6CA68B7A6}"/>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{A16B5A74-AD58-4239-A9F9-F7A6ACE4F066}</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43BC-4FAC-A661-57F6CA68B7A6}"/>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{FA7FBAD0-E5A6-43B1-99AB-4B6A9DAC5B53}</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43BC-4FAC-A661-57F6CA68B7A6}"/>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{5A3EB9BF-589E-4023-BB1D-044A28AEB0BE}</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43BC-4FAC-A661-57F6CA68B7A6}"/>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{304D2F48-272E-447F-A5CC-111D9FD62104}</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43BC-4FAC-A661-57F6CA68B7A6}"/>
                </c:ext>
              </c:extLst>
            </c:dLbl>
            <c:dLbl>
              <c:idx val="31"/>
              <c:tx>
                <c:strRef>
                  <c:f>Daten_Diagramme!$E$45</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{28E351E2-364F-4FCC-8293-9F8AC937F3DE}</c15:txfldGUID>
                      <c15:f>Daten_Diagramme!$E$45</c15:f>
                      <c15:dlblFieldTableCache>
                        <c:ptCount val="1"/>
                        <c:pt idx="0">
                          <c:v>-5.5</c:v>
                        </c:pt>
                      </c15:dlblFieldTableCache>
                    </c15:dlblFTEntry>
                  </c15:dlblFieldTable>
                  <c15:showDataLabelsRange val="0"/>
                </c:ext>
                <c:ext xmlns:c16="http://schemas.microsoft.com/office/drawing/2014/chart" uri="{C3380CC4-5D6E-409C-BE32-E72D297353CC}">
                  <c16:uniqueId val="{0000001F-43BC-4FAC-A661-57F6CA68B7A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-4.7826912127538428</c:v>
                </c:pt>
                <c:pt idx="1">
                  <c:v>12.844036697247706</c:v>
                </c:pt>
                <c:pt idx="2">
                  <c:v>16.666666666666668</c:v>
                </c:pt>
                <c:pt idx="3">
                  <c:v>-6.4575645756457565</c:v>
                </c:pt>
                <c:pt idx="4">
                  <c:v>-12.096774193548388</c:v>
                </c:pt>
                <c:pt idx="5">
                  <c:v>-12.5</c:v>
                </c:pt>
                <c:pt idx="6">
                  <c:v>15.789473684210526</c:v>
                </c:pt>
                <c:pt idx="7">
                  <c:v>0</c:v>
                </c:pt>
                <c:pt idx="8">
                  <c:v>1.8159806295399517</c:v>
                </c:pt>
                <c:pt idx="9">
                  <c:v>-34.186046511627907</c:v>
                </c:pt>
                <c:pt idx="10">
                  <c:v>-4.340836012861736</c:v>
                </c:pt>
                <c:pt idx="11">
                  <c:v>-7.6923076923076925</c:v>
                </c:pt>
                <c:pt idx="12">
                  <c:v>22</c:v>
                </c:pt>
                <c:pt idx="13">
                  <c:v>-2.6315789473684212</c:v>
                </c:pt>
                <c:pt idx="14">
                  <c:v>-12.241054613935971</c:v>
                </c:pt>
                <c:pt idx="15">
                  <c:v>0</c:v>
                </c:pt>
                <c:pt idx="16">
                  <c:v>3.6363636363636362</c:v>
                </c:pt>
                <c:pt idx="17">
                  <c:v>7.6923076923076925</c:v>
                </c:pt>
                <c:pt idx="18">
                  <c:v>2.1563342318059298</c:v>
                </c:pt>
                <c:pt idx="19">
                  <c:v>0.970873786407767</c:v>
                </c:pt>
                <c:pt idx="20">
                  <c:v>-5.8139534883720927</c:v>
                </c:pt>
                <c:pt idx="21">
                  <c:v>0</c:v>
                </c:pt>
                <c:pt idx="23">
                  <c:v>12.844036697247706</c:v>
                </c:pt>
                <c:pt idx="24">
                  <c:v>-3.2768361581920904</c:v>
                </c:pt>
                <c:pt idx="25">
                  <c:v>-5.5438596491228074</c:v>
                </c:pt>
              </c:numCache>
            </c:numRef>
          </c:val>
          <c:extLst>
            <c:ext xmlns:c16="http://schemas.microsoft.com/office/drawing/2014/chart" uri="{C3380CC4-5D6E-409C-BE32-E72D297353CC}">
              <c16:uniqueId val="{00000020-43BC-4FAC-A661-57F6CA68B7A6}"/>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{9A8A3CB9-FDEB-4652-8A5C-D6CD29A52268}</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43BC-4FAC-A661-57F6CA68B7A6}"/>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{E057E6B7-00C1-4E86-BD0A-D6296815EDAF}</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43BC-4FAC-A661-57F6CA68B7A6}"/>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{27A40B03-9FE3-4E59-9080-2F3A7A807FC1}</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43BC-4FAC-A661-57F6CA68B7A6}"/>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{E9014B56-5319-4182-AB50-2FAC23C1727F}</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43BC-4FAC-A661-57F6CA68B7A6}"/>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{BF61F7B1-2E80-43AE-A02D-B677E04A1C0D}</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43BC-4FAC-A661-57F6CA68B7A6}"/>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{98734305-0880-4A10-AC13-71096A159F17}</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43BC-4FAC-A661-57F6CA68B7A6}"/>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{2124B928-EA5B-4756-979F-6A497C26F09D}</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43BC-4FAC-A661-57F6CA68B7A6}"/>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{3C025424-7CEC-474B-B9BD-A0F6DB5BB903}</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43BC-4FAC-A661-57F6CA68B7A6}"/>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{E73ECEBB-2827-45EA-B76A-AECD4FE6CCE2}</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43BC-4FAC-A661-57F6CA68B7A6}"/>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{18FA48E5-746E-4DFA-B159-E6E7EFB3894B}</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43BC-4FAC-A661-57F6CA68B7A6}"/>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{DDD538C9-9CD4-40B3-818D-439D21AEC0C8}</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43BC-4FAC-A661-57F6CA68B7A6}"/>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{BA33C697-C5A4-4329-B68A-CCB1AF87C005}</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43BC-4FAC-A661-57F6CA68B7A6}"/>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{AA3633F1-9A49-4C78-B1E9-614E0650E09D}</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43BC-4FAC-A661-57F6CA68B7A6}"/>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{552B1F03-E05E-40CE-AA46-3B617D48C50E}</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43BC-4FAC-A661-57F6CA68B7A6}"/>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{D5BDBE0D-7679-4344-88CE-EF0659A445C7}</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43BC-4FAC-A661-57F6CA68B7A6}"/>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{A6F6ED12-9DC1-4865-A998-8F0F3C04F7FB}</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43BC-4FAC-A661-57F6CA68B7A6}"/>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{38D6DCFA-960E-4FCE-A553-59713CDB4CF6}</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43BC-4FAC-A661-57F6CA68B7A6}"/>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{64F8C1FD-8111-42B4-BFEE-F4FBD7BDD3E1}</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43BC-4FAC-A661-57F6CA68B7A6}"/>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{76B270BA-9F62-4DBE-8A5E-F8E361D5DC37}</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43BC-4FAC-A661-57F6CA68B7A6}"/>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{20C89B6B-B61C-4A50-863F-FE399B3B4CFE}</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43BC-4FAC-A661-57F6CA68B7A6}"/>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{2B52FB46-F5FF-413C-B479-790231D004E6}</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43BC-4FAC-A661-57F6CA68B7A6}"/>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{5C01ACDD-E6C9-40CB-9857-B2430721AC60}</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43BC-4FAC-A661-57F6CA68B7A6}"/>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{BFE0C245-B8A3-4855-89CD-A3EEE41374A1}</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43BC-4FAC-A661-57F6CA68B7A6}"/>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{D5EA9B66-3CE4-41C1-9497-3E65DF3BE064}</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43BC-4FAC-A661-57F6CA68B7A6}"/>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{81534FDC-E4E5-4652-9EC1-C7116E4D69B6}</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43BC-4FAC-A661-57F6CA68B7A6}"/>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{1D3088C7-7FB4-4333-9D22-B1E85CBFB3C8}</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43BC-4FAC-A661-57F6CA68B7A6}"/>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{3F858F77-658E-4517-A349-EA32FD0E9D2F}</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43BC-4FAC-A661-57F6CA68B7A6}"/>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{86F6D7B7-ECE1-407E-BC36-AE476E32790A}</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43BC-4FAC-A661-57F6CA68B7A6}"/>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{6EA87DBA-F77E-4E16-9D01-6007B4389F6C}</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43BC-4FAC-A661-57F6CA68B7A6}"/>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{4891B232-C4BF-444D-ADB6-EABFF20AB1B2}</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43BC-4FAC-A661-57F6CA68B7A6}"/>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{9DE4711F-C8B1-42BB-8FD9-822D0B4F64C5}</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43BC-4FAC-A661-57F6CA68B7A6}"/>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{89B84DDF-E1D4-4579-9594-4D2903BC616E}</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43BC-4FAC-A661-57F6CA68B7A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43BC-4FAC-A661-57F6CA68B7A6}"/>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43BC-4FAC-A661-57F6CA68B7A6}"/>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{C09B8122-2207-4179-A29A-11F1B333820F}</c15:txfldGUID>
                      <c15:f>Diagramm!$I$46</c15:f>
                      <c15:dlblFieldTableCache>
                        <c:ptCount val="1"/>
                      </c15:dlblFieldTableCache>
                    </c15:dlblFTEntry>
                  </c15:dlblFieldTable>
                  <c15:showDataLabelsRange val="0"/>
                </c:ext>
                <c:ext xmlns:c16="http://schemas.microsoft.com/office/drawing/2014/chart" uri="{C3380CC4-5D6E-409C-BE32-E72D297353CC}">
                  <c16:uniqueId val="{00000000-938F-4B3C-B82D-0A78D0AE4C30}"/>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{73369B38-4B0A-42BF-8296-72CD371821FF}</c15:txfldGUID>
                      <c15:f>Diagramm!$I$47</c15:f>
                      <c15:dlblFieldTableCache>
                        <c:ptCount val="1"/>
                      </c15:dlblFieldTableCache>
                    </c15:dlblFTEntry>
                  </c15:dlblFieldTable>
                  <c15:showDataLabelsRange val="0"/>
                </c:ext>
                <c:ext xmlns:c16="http://schemas.microsoft.com/office/drawing/2014/chart" uri="{C3380CC4-5D6E-409C-BE32-E72D297353CC}">
                  <c16:uniqueId val="{00000001-938F-4B3C-B82D-0A78D0AE4C30}"/>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{191423D1-E64E-4333-8AB3-6DFBCBBC1DA4}</c15:txfldGUID>
                      <c15:f>Diagramm!$I$48</c15:f>
                      <c15:dlblFieldTableCache>
                        <c:ptCount val="1"/>
                      </c15:dlblFieldTableCache>
                    </c15:dlblFTEntry>
                  </c15:dlblFieldTable>
                  <c15:showDataLabelsRange val="0"/>
                </c:ext>
                <c:ext xmlns:c16="http://schemas.microsoft.com/office/drawing/2014/chart" uri="{C3380CC4-5D6E-409C-BE32-E72D297353CC}">
                  <c16:uniqueId val="{00000002-938F-4B3C-B82D-0A78D0AE4C30}"/>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{DB98A2B9-ADF0-4271-AC58-9D608F02A19A}</c15:txfldGUID>
                      <c15:f>Diagramm!$I$49</c15:f>
                      <c15:dlblFieldTableCache>
                        <c:ptCount val="1"/>
                      </c15:dlblFieldTableCache>
                    </c15:dlblFTEntry>
                  </c15:dlblFieldTable>
                  <c15:showDataLabelsRange val="0"/>
                </c:ext>
                <c:ext xmlns:c16="http://schemas.microsoft.com/office/drawing/2014/chart" uri="{C3380CC4-5D6E-409C-BE32-E72D297353CC}">
                  <c16:uniqueId val="{00000003-938F-4B3C-B82D-0A78D0AE4C30}"/>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{B9A97068-CBC1-4F3E-AF68-5B37DEE753D5}</c15:txfldGUID>
                      <c15:f>Diagramm!$I$50</c15:f>
                      <c15:dlblFieldTableCache>
                        <c:ptCount val="1"/>
                      </c15:dlblFieldTableCache>
                    </c15:dlblFTEntry>
                  </c15:dlblFieldTable>
                  <c15:showDataLabelsRange val="0"/>
                </c:ext>
                <c:ext xmlns:c16="http://schemas.microsoft.com/office/drawing/2014/chart" uri="{C3380CC4-5D6E-409C-BE32-E72D297353CC}">
                  <c16:uniqueId val="{00000004-938F-4B3C-B82D-0A78D0AE4C30}"/>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{1C3A946E-55AE-46AB-A0AB-831CFE3F3FB6}</c15:txfldGUID>
                      <c15:f>Diagramm!$I$51</c15:f>
                      <c15:dlblFieldTableCache>
                        <c:ptCount val="1"/>
                      </c15:dlblFieldTableCache>
                    </c15:dlblFTEntry>
                  </c15:dlblFieldTable>
                  <c15:showDataLabelsRange val="0"/>
                </c:ext>
                <c:ext xmlns:c16="http://schemas.microsoft.com/office/drawing/2014/chart" uri="{C3380CC4-5D6E-409C-BE32-E72D297353CC}">
                  <c16:uniqueId val="{00000005-938F-4B3C-B82D-0A78D0AE4C30}"/>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{B090BD28-287A-4CFF-BFF9-07E30ACCF808}</c15:txfldGUID>
                      <c15:f>Diagramm!$I$52</c15:f>
                      <c15:dlblFieldTableCache>
                        <c:ptCount val="1"/>
                      </c15:dlblFieldTableCache>
                    </c15:dlblFTEntry>
                  </c15:dlblFieldTable>
                  <c15:showDataLabelsRange val="0"/>
                </c:ext>
                <c:ext xmlns:c16="http://schemas.microsoft.com/office/drawing/2014/chart" uri="{C3380CC4-5D6E-409C-BE32-E72D297353CC}">
                  <c16:uniqueId val="{00000006-938F-4B3C-B82D-0A78D0AE4C30}"/>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{043AD53A-A253-42BA-8C18-D4A582A756B6}</c15:txfldGUID>
                      <c15:f>Diagramm!$I$53</c15:f>
                      <c15:dlblFieldTableCache>
                        <c:ptCount val="1"/>
                      </c15:dlblFieldTableCache>
                    </c15:dlblFTEntry>
                  </c15:dlblFieldTable>
                  <c15:showDataLabelsRange val="0"/>
                </c:ext>
                <c:ext xmlns:c16="http://schemas.microsoft.com/office/drawing/2014/chart" uri="{C3380CC4-5D6E-409C-BE32-E72D297353CC}">
                  <c16:uniqueId val="{00000007-938F-4B3C-B82D-0A78D0AE4C30}"/>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{859158FC-5051-4D3E-95BF-0048D40B9028}</c15:txfldGUID>
                      <c15:f>Diagramm!$I$54</c15:f>
                      <c15:dlblFieldTableCache>
                        <c:ptCount val="1"/>
                      </c15:dlblFieldTableCache>
                    </c15:dlblFTEntry>
                  </c15:dlblFieldTable>
                  <c15:showDataLabelsRange val="0"/>
                </c:ext>
                <c:ext xmlns:c16="http://schemas.microsoft.com/office/drawing/2014/chart" uri="{C3380CC4-5D6E-409C-BE32-E72D297353CC}">
                  <c16:uniqueId val="{00000008-938F-4B3C-B82D-0A78D0AE4C30}"/>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{51B20618-E144-44A3-B650-7BBFEC1A6AF9}</c15:txfldGUID>
                      <c15:f>Diagramm!$I$55</c15:f>
                      <c15:dlblFieldTableCache>
                        <c:ptCount val="1"/>
                      </c15:dlblFieldTableCache>
                    </c15:dlblFTEntry>
                  </c15:dlblFieldTable>
                  <c15:showDataLabelsRange val="0"/>
                </c:ext>
                <c:ext xmlns:c16="http://schemas.microsoft.com/office/drawing/2014/chart" uri="{C3380CC4-5D6E-409C-BE32-E72D297353CC}">
                  <c16:uniqueId val="{00000009-938F-4B3C-B82D-0A78D0AE4C30}"/>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{3A9D2D42-4048-4E4F-A09E-1F4C4702B314}</c15:txfldGUID>
                      <c15:f>Diagramm!$I$56</c15:f>
                      <c15:dlblFieldTableCache>
                        <c:ptCount val="1"/>
                      </c15:dlblFieldTableCache>
                    </c15:dlblFTEntry>
                  </c15:dlblFieldTable>
                  <c15:showDataLabelsRange val="0"/>
                </c:ext>
                <c:ext xmlns:c16="http://schemas.microsoft.com/office/drawing/2014/chart" uri="{C3380CC4-5D6E-409C-BE32-E72D297353CC}">
                  <c16:uniqueId val="{0000000A-938F-4B3C-B82D-0A78D0AE4C30}"/>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{E6BE72E2-B87B-4758-A47B-D2054D1D6B48}</c15:txfldGUID>
                      <c15:f>Diagramm!$I$57</c15:f>
                      <c15:dlblFieldTableCache>
                        <c:ptCount val="1"/>
                      </c15:dlblFieldTableCache>
                    </c15:dlblFTEntry>
                  </c15:dlblFieldTable>
                  <c15:showDataLabelsRange val="0"/>
                </c:ext>
                <c:ext xmlns:c16="http://schemas.microsoft.com/office/drawing/2014/chart" uri="{C3380CC4-5D6E-409C-BE32-E72D297353CC}">
                  <c16:uniqueId val="{0000000B-938F-4B3C-B82D-0A78D0AE4C30}"/>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{CA85BDEA-87BB-4431-A23D-3E7D25C42DD9}</c15:txfldGUID>
                      <c15:f>Diagramm!$I$58</c15:f>
                      <c15:dlblFieldTableCache>
                        <c:ptCount val="1"/>
                      </c15:dlblFieldTableCache>
                    </c15:dlblFTEntry>
                  </c15:dlblFieldTable>
                  <c15:showDataLabelsRange val="0"/>
                </c:ext>
                <c:ext xmlns:c16="http://schemas.microsoft.com/office/drawing/2014/chart" uri="{C3380CC4-5D6E-409C-BE32-E72D297353CC}">
                  <c16:uniqueId val="{0000000C-938F-4B3C-B82D-0A78D0AE4C30}"/>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{EF32B5F2-8BCC-406E-ABB7-93B983D094BC}</c15:txfldGUID>
                      <c15:f>Diagramm!$I$59</c15:f>
                      <c15:dlblFieldTableCache>
                        <c:ptCount val="1"/>
                      </c15:dlblFieldTableCache>
                    </c15:dlblFTEntry>
                  </c15:dlblFieldTable>
                  <c15:showDataLabelsRange val="0"/>
                </c:ext>
                <c:ext xmlns:c16="http://schemas.microsoft.com/office/drawing/2014/chart" uri="{C3380CC4-5D6E-409C-BE32-E72D297353CC}">
                  <c16:uniqueId val="{0000000D-938F-4B3C-B82D-0A78D0AE4C30}"/>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{857F2CAD-CBD3-40AC-8D6D-67E9C21BD588}</c15:txfldGUID>
                      <c15:f>Diagramm!$I$60</c15:f>
                      <c15:dlblFieldTableCache>
                        <c:ptCount val="1"/>
                      </c15:dlblFieldTableCache>
                    </c15:dlblFTEntry>
                  </c15:dlblFieldTable>
                  <c15:showDataLabelsRange val="0"/>
                </c:ext>
                <c:ext xmlns:c16="http://schemas.microsoft.com/office/drawing/2014/chart" uri="{C3380CC4-5D6E-409C-BE32-E72D297353CC}">
                  <c16:uniqueId val="{0000000E-938F-4B3C-B82D-0A78D0AE4C30}"/>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{DC54D31B-0BB3-408E-A239-3049ADF2464A}</c15:txfldGUID>
                      <c15:f>Diagramm!$I$61</c15:f>
                      <c15:dlblFieldTableCache>
                        <c:ptCount val="1"/>
                      </c15:dlblFieldTableCache>
                    </c15:dlblFTEntry>
                  </c15:dlblFieldTable>
                  <c15:showDataLabelsRange val="0"/>
                </c:ext>
                <c:ext xmlns:c16="http://schemas.microsoft.com/office/drawing/2014/chart" uri="{C3380CC4-5D6E-409C-BE32-E72D297353CC}">
                  <c16:uniqueId val="{0000000F-938F-4B3C-B82D-0A78D0AE4C30}"/>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{18EEF283-D5F4-4C59-BE65-29F3809ACB73}</c15:txfldGUID>
                      <c15:f>Diagramm!$I$62</c15:f>
                      <c15:dlblFieldTableCache>
                        <c:ptCount val="1"/>
                      </c15:dlblFieldTableCache>
                    </c15:dlblFTEntry>
                  </c15:dlblFieldTable>
                  <c15:showDataLabelsRange val="0"/>
                </c:ext>
                <c:ext xmlns:c16="http://schemas.microsoft.com/office/drawing/2014/chart" uri="{C3380CC4-5D6E-409C-BE32-E72D297353CC}">
                  <c16:uniqueId val="{00000010-938F-4B3C-B82D-0A78D0AE4C30}"/>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{A00C5618-AA97-4EE5-A8F7-BC12F78ACFA2}</c15:txfldGUID>
                      <c15:f>Diagramm!$I$63</c15:f>
                      <c15:dlblFieldTableCache>
                        <c:ptCount val="1"/>
                      </c15:dlblFieldTableCache>
                    </c15:dlblFTEntry>
                  </c15:dlblFieldTable>
                  <c15:showDataLabelsRange val="0"/>
                </c:ext>
                <c:ext xmlns:c16="http://schemas.microsoft.com/office/drawing/2014/chart" uri="{C3380CC4-5D6E-409C-BE32-E72D297353CC}">
                  <c16:uniqueId val="{00000011-938F-4B3C-B82D-0A78D0AE4C30}"/>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{92F9371B-4A96-46B3-98DC-F05B25DEC510}</c15:txfldGUID>
                      <c15:f>Diagramm!$I$64</c15:f>
                      <c15:dlblFieldTableCache>
                        <c:ptCount val="1"/>
                      </c15:dlblFieldTableCache>
                    </c15:dlblFTEntry>
                  </c15:dlblFieldTable>
                  <c15:showDataLabelsRange val="0"/>
                </c:ext>
                <c:ext xmlns:c16="http://schemas.microsoft.com/office/drawing/2014/chart" uri="{C3380CC4-5D6E-409C-BE32-E72D297353CC}">
                  <c16:uniqueId val="{00000012-938F-4B3C-B82D-0A78D0AE4C30}"/>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{5A6845FD-AD0C-4E6D-8EB1-B1F35336EC52}</c15:txfldGUID>
                      <c15:f>Diagramm!$I$65</c15:f>
                      <c15:dlblFieldTableCache>
                        <c:ptCount val="1"/>
                      </c15:dlblFieldTableCache>
                    </c15:dlblFTEntry>
                  </c15:dlblFieldTable>
                  <c15:showDataLabelsRange val="0"/>
                </c:ext>
                <c:ext xmlns:c16="http://schemas.microsoft.com/office/drawing/2014/chart" uri="{C3380CC4-5D6E-409C-BE32-E72D297353CC}">
                  <c16:uniqueId val="{00000013-938F-4B3C-B82D-0A78D0AE4C30}"/>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{2E68157F-266F-4C81-90E6-36523D347557}</c15:txfldGUID>
                      <c15:f>Diagramm!$I$66</c15:f>
                      <c15:dlblFieldTableCache>
                        <c:ptCount val="1"/>
                      </c15:dlblFieldTableCache>
                    </c15:dlblFTEntry>
                  </c15:dlblFieldTable>
                  <c15:showDataLabelsRange val="0"/>
                </c:ext>
                <c:ext xmlns:c16="http://schemas.microsoft.com/office/drawing/2014/chart" uri="{C3380CC4-5D6E-409C-BE32-E72D297353CC}">
                  <c16:uniqueId val="{00000014-938F-4B3C-B82D-0A78D0AE4C30}"/>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{1B91B4EA-544A-4617-A87C-DD50304B3A54}</c15:txfldGUID>
                      <c15:f>Diagramm!$I$67</c15:f>
                      <c15:dlblFieldTableCache>
                        <c:ptCount val="1"/>
                      </c15:dlblFieldTableCache>
                    </c15:dlblFTEntry>
                  </c15:dlblFieldTable>
                  <c15:showDataLabelsRange val="0"/>
                </c:ext>
                <c:ext xmlns:c16="http://schemas.microsoft.com/office/drawing/2014/chart" uri="{C3380CC4-5D6E-409C-BE32-E72D297353CC}">
                  <c16:uniqueId val="{00000015-938F-4B3C-B82D-0A78D0AE4C3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938F-4B3C-B82D-0A78D0AE4C30}"/>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{79F07F6C-1766-48E9-B45C-16788483EE2C}</c15:txfldGUID>
                      <c15:f>Diagramm!$K$46</c15:f>
                      <c15:dlblFieldTableCache>
                        <c:ptCount val="1"/>
                      </c15:dlblFieldTableCache>
                    </c15:dlblFTEntry>
                  </c15:dlblFieldTable>
                  <c15:showDataLabelsRange val="0"/>
                </c:ext>
                <c:ext xmlns:c16="http://schemas.microsoft.com/office/drawing/2014/chart" uri="{C3380CC4-5D6E-409C-BE32-E72D297353CC}">
                  <c16:uniqueId val="{00000017-938F-4B3C-B82D-0A78D0AE4C30}"/>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{9C2A41B4-D0D2-4A7A-AD93-61FB33445D4E}</c15:txfldGUID>
                      <c15:f>Diagramm!$K$47</c15:f>
                      <c15:dlblFieldTableCache>
                        <c:ptCount val="1"/>
                      </c15:dlblFieldTableCache>
                    </c15:dlblFTEntry>
                  </c15:dlblFieldTable>
                  <c15:showDataLabelsRange val="0"/>
                </c:ext>
                <c:ext xmlns:c16="http://schemas.microsoft.com/office/drawing/2014/chart" uri="{C3380CC4-5D6E-409C-BE32-E72D297353CC}">
                  <c16:uniqueId val="{00000018-938F-4B3C-B82D-0A78D0AE4C30}"/>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{15B9A195-35BC-4791-B6FF-F3DC1A397145}</c15:txfldGUID>
                      <c15:f>Diagramm!$K$48</c15:f>
                      <c15:dlblFieldTableCache>
                        <c:ptCount val="1"/>
                      </c15:dlblFieldTableCache>
                    </c15:dlblFTEntry>
                  </c15:dlblFieldTable>
                  <c15:showDataLabelsRange val="0"/>
                </c:ext>
                <c:ext xmlns:c16="http://schemas.microsoft.com/office/drawing/2014/chart" uri="{C3380CC4-5D6E-409C-BE32-E72D297353CC}">
                  <c16:uniqueId val="{00000019-938F-4B3C-B82D-0A78D0AE4C30}"/>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{06B34E7E-3A97-4772-94AE-5FE666246271}</c15:txfldGUID>
                      <c15:f>Diagramm!$K$49</c15:f>
                      <c15:dlblFieldTableCache>
                        <c:ptCount val="1"/>
                      </c15:dlblFieldTableCache>
                    </c15:dlblFTEntry>
                  </c15:dlblFieldTable>
                  <c15:showDataLabelsRange val="0"/>
                </c:ext>
                <c:ext xmlns:c16="http://schemas.microsoft.com/office/drawing/2014/chart" uri="{C3380CC4-5D6E-409C-BE32-E72D297353CC}">
                  <c16:uniqueId val="{0000001A-938F-4B3C-B82D-0A78D0AE4C30}"/>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{B982DB02-FE6D-4AA0-8F89-2F40F4286F33}</c15:txfldGUID>
                      <c15:f>Diagramm!$K$50</c15:f>
                      <c15:dlblFieldTableCache>
                        <c:ptCount val="1"/>
                      </c15:dlblFieldTableCache>
                    </c15:dlblFTEntry>
                  </c15:dlblFieldTable>
                  <c15:showDataLabelsRange val="0"/>
                </c:ext>
                <c:ext xmlns:c16="http://schemas.microsoft.com/office/drawing/2014/chart" uri="{C3380CC4-5D6E-409C-BE32-E72D297353CC}">
                  <c16:uniqueId val="{0000001B-938F-4B3C-B82D-0A78D0AE4C30}"/>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{55826065-ACDA-4234-8099-866E51923506}</c15:txfldGUID>
                      <c15:f>Diagramm!$K$51</c15:f>
                      <c15:dlblFieldTableCache>
                        <c:ptCount val="1"/>
                      </c15:dlblFieldTableCache>
                    </c15:dlblFTEntry>
                  </c15:dlblFieldTable>
                  <c15:showDataLabelsRange val="0"/>
                </c:ext>
                <c:ext xmlns:c16="http://schemas.microsoft.com/office/drawing/2014/chart" uri="{C3380CC4-5D6E-409C-BE32-E72D297353CC}">
                  <c16:uniqueId val="{0000001C-938F-4B3C-B82D-0A78D0AE4C30}"/>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{4A5430B2-A1C4-4AA1-B5D0-16EFDCC72BAE}</c15:txfldGUID>
                      <c15:f>Diagramm!$K$52</c15:f>
                      <c15:dlblFieldTableCache>
                        <c:ptCount val="1"/>
                      </c15:dlblFieldTableCache>
                    </c15:dlblFTEntry>
                  </c15:dlblFieldTable>
                  <c15:showDataLabelsRange val="0"/>
                </c:ext>
                <c:ext xmlns:c16="http://schemas.microsoft.com/office/drawing/2014/chart" uri="{C3380CC4-5D6E-409C-BE32-E72D297353CC}">
                  <c16:uniqueId val="{0000001D-938F-4B3C-B82D-0A78D0AE4C30}"/>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{FA20715E-A407-4C06-83DB-E8FD4DBED1BD}</c15:txfldGUID>
                      <c15:f>Diagramm!$K$53</c15:f>
                      <c15:dlblFieldTableCache>
                        <c:ptCount val="1"/>
                      </c15:dlblFieldTableCache>
                    </c15:dlblFTEntry>
                  </c15:dlblFieldTable>
                  <c15:showDataLabelsRange val="0"/>
                </c:ext>
                <c:ext xmlns:c16="http://schemas.microsoft.com/office/drawing/2014/chart" uri="{C3380CC4-5D6E-409C-BE32-E72D297353CC}">
                  <c16:uniqueId val="{0000001E-938F-4B3C-B82D-0A78D0AE4C30}"/>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{BAA7B995-2659-4D77-BF2C-7A29AF7ADED2}</c15:txfldGUID>
                      <c15:f>Diagramm!$K$54</c15:f>
                      <c15:dlblFieldTableCache>
                        <c:ptCount val="1"/>
                      </c15:dlblFieldTableCache>
                    </c15:dlblFTEntry>
                  </c15:dlblFieldTable>
                  <c15:showDataLabelsRange val="0"/>
                </c:ext>
                <c:ext xmlns:c16="http://schemas.microsoft.com/office/drawing/2014/chart" uri="{C3380CC4-5D6E-409C-BE32-E72D297353CC}">
                  <c16:uniqueId val="{0000001F-938F-4B3C-B82D-0A78D0AE4C30}"/>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{D87E9442-77E0-4E2F-9252-107C7276805A}</c15:txfldGUID>
                      <c15:f>Diagramm!$K$55</c15:f>
                      <c15:dlblFieldTableCache>
                        <c:ptCount val="1"/>
                      </c15:dlblFieldTableCache>
                    </c15:dlblFTEntry>
                  </c15:dlblFieldTable>
                  <c15:showDataLabelsRange val="0"/>
                </c:ext>
                <c:ext xmlns:c16="http://schemas.microsoft.com/office/drawing/2014/chart" uri="{C3380CC4-5D6E-409C-BE32-E72D297353CC}">
                  <c16:uniqueId val="{00000020-938F-4B3C-B82D-0A78D0AE4C30}"/>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{15843E39-3CCB-45EA-9550-D2AFC971B903}</c15:txfldGUID>
                      <c15:f>Diagramm!$K$56</c15:f>
                      <c15:dlblFieldTableCache>
                        <c:ptCount val="1"/>
                      </c15:dlblFieldTableCache>
                    </c15:dlblFTEntry>
                  </c15:dlblFieldTable>
                  <c15:showDataLabelsRange val="0"/>
                </c:ext>
                <c:ext xmlns:c16="http://schemas.microsoft.com/office/drawing/2014/chart" uri="{C3380CC4-5D6E-409C-BE32-E72D297353CC}">
                  <c16:uniqueId val="{00000021-938F-4B3C-B82D-0A78D0AE4C30}"/>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{E234A633-4C93-4BEF-BC10-ABE0C5A00140}</c15:txfldGUID>
                      <c15:f>Diagramm!$K$57</c15:f>
                      <c15:dlblFieldTableCache>
                        <c:ptCount val="1"/>
                      </c15:dlblFieldTableCache>
                    </c15:dlblFTEntry>
                  </c15:dlblFieldTable>
                  <c15:showDataLabelsRange val="0"/>
                </c:ext>
                <c:ext xmlns:c16="http://schemas.microsoft.com/office/drawing/2014/chart" uri="{C3380CC4-5D6E-409C-BE32-E72D297353CC}">
                  <c16:uniqueId val="{00000022-938F-4B3C-B82D-0A78D0AE4C30}"/>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{5A5B74FD-55C3-46B0-8D3C-BF48DDD0E505}</c15:txfldGUID>
                      <c15:f>Diagramm!$K$58</c15:f>
                      <c15:dlblFieldTableCache>
                        <c:ptCount val="1"/>
                      </c15:dlblFieldTableCache>
                    </c15:dlblFTEntry>
                  </c15:dlblFieldTable>
                  <c15:showDataLabelsRange val="0"/>
                </c:ext>
                <c:ext xmlns:c16="http://schemas.microsoft.com/office/drawing/2014/chart" uri="{C3380CC4-5D6E-409C-BE32-E72D297353CC}">
                  <c16:uniqueId val="{00000023-938F-4B3C-B82D-0A78D0AE4C30}"/>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{B3631E62-E7A6-4FD4-AC80-70579672B142}</c15:txfldGUID>
                      <c15:f>Diagramm!$K$59</c15:f>
                      <c15:dlblFieldTableCache>
                        <c:ptCount val="1"/>
                      </c15:dlblFieldTableCache>
                    </c15:dlblFTEntry>
                  </c15:dlblFieldTable>
                  <c15:showDataLabelsRange val="0"/>
                </c:ext>
                <c:ext xmlns:c16="http://schemas.microsoft.com/office/drawing/2014/chart" uri="{C3380CC4-5D6E-409C-BE32-E72D297353CC}">
                  <c16:uniqueId val="{00000024-938F-4B3C-B82D-0A78D0AE4C30}"/>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{756A8D15-2DC5-4DDA-AEFE-66AA0666D8FD}</c15:txfldGUID>
                      <c15:f>Diagramm!$K$60</c15:f>
                      <c15:dlblFieldTableCache>
                        <c:ptCount val="1"/>
                      </c15:dlblFieldTableCache>
                    </c15:dlblFTEntry>
                  </c15:dlblFieldTable>
                  <c15:showDataLabelsRange val="0"/>
                </c:ext>
                <c:ext xmlns:c16="http://schemas.microsoft.com/office/drawing/2014/chart" uri="{C3380CC4-5D6E-409C-BE32-E72D297353CC}">
                  <c16:uniqueId val="{00000025-938F-4B3C-B82D-0A78D0AE4C30}"/>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{8AEE7989-4FAD-4079-B144-F7F035A51AAD}</c15:txfldGUID>
                      <c15:f>Diagramm!$K$61</c15:f>
                      <c15:dlblFieldTableCache>
                        <c:ptCount val="1"/>
                      </c15:dlblFieldTableCache>
                    </c15:dlblFTEntry>
                  </c15:dlblFieldTable>
                  <c15:showDataLabelsRange val="0"/>
                </c:ext>
                <c:ext xmlns:c16="http://schemas.microsoft.com/office/drawing/2014/chart" uri="{C3380CC4-5D6E-409C-BE32-E72D297353CC}">
                  <c16:uniqueId val="{00000026-938F-4B3C-B82D-0A78D0AE4C30}"/>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{5DA869A1-607B-494C-BC91-F24BD1DD7232}</c15:txfldGUID>
                      <c15:f>Diagramm!$K$62</c15:f>
                      <c15:dlblFieldTableCache>
                        <c:ptCount val="1"/>
                      </c15:dlblFieldTableCache>
                    </c15:dlblFTEntry>
                  </c15:dlblFieldTable>
                  <c15:showDataLabelsRange val="0"/>
                </c:ext>
                <c:ext xmlns:c16="http://schemas.microsoft.com/office/drawing/2014/chart" uri="{C3380CC4-5D6E-409C-BE32-E72D297353CC}">
                  <c16:uniqueId val="{00000027-938F-4B3C-B82D-0A78D0AE4C30}"/>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{A55F3E25-62C6-4F23-8A5A-8D000540A52D}</c15:txfldGUID>
                      <c15:f>Diagramm!$K$63</c15:f>
                      <c15:dlblFieldTableCache>
                        <c:ptCount val="1"/>
                      </c15:dlblFieldTableCache>
                    </c15:dlblFTEntry>
                  </c15:dlblFieldTable>
                  <c15:showDataLabelsRange val="0"/>
                </c:ext>
                <c:ext xmlns:c16="http://schemas.microsoft.com/office/drawing/2014/chart" uri="{C3380CC4-5D6E-409C-BE32-E72D297353CC}">
                  <c16:uniqueId val="{00000028-938F-4B3C-B82D-0A78D0AE4C30}"/>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{A9508966-1ED8-4FBA-A743-CEAA1D7B1378}</c15:txfldGUID>
                      <c15:f>Diagramm!$K$64</c15:f>
                      <c15:dlblFieldTableCache>
                        <c:ptCount val="1"/>
                      </c15:dlblFieldTableCache>
                    </c15:dlblFTEntry>
                  </c15:dlblFieldTable>
                  <c15:showDataLabelsRange val="0"/>
                </c:ext>
                <c:ext xmlns:c16="http://schemas.microsoft.com/office/drawing/2014/chart" uri="{C3380CC4-5D6E-409C-BE32-E72D297353CC}">
                  <c16:uniqueId val="{00000029-938F-4B3C-B82D-0A78D0AE4C30}"/>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{C9E460E4-251A-4F9F-AB16-A89A7BA06581}</c15:txfldGUID>
                      <c15:f>Diagramm!$K$65</c15:f>
                      <c15:dlblFieldTableCache>
                        <c:ptCount val="1"/>
                      </c15:dlblFieldTableCache>
                    </c15:dlblFTEntry>
                  </c15:dlblFieldTable>
                  <c15:showDataLabelsRange val="0"/>
                </c:ext>
                <c:ext xmlns:c16="http://schemas.microsoft.com/office/drawing/2014/chart" uri="{C3380CC4-5D6E-409C-BE32-E72D297353CC}">
                  <c16:uniqueId val="{0000002A-938F-4B3C-B82D-0A78D0AE4C30}"/>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{DB2AD2DE-FA74-4157-8F6D-58406B9D0B52}</c15:txfldGUID>
                      <c15:f>Diagramm!$K$66</c15:f>
                      <c15:dlblFieldTableCache>
                        <c:ptCount val="1"/>
                      </c15:dlblFieldTableCache>
                    </c15:dlblFTEntry>
                  </c15:dlblFieldTable>
                  <c15:showDataLabelsRange val="0"/>
                </c:ext>
                <c:ext xmlns:c16="http://schemas.microsoft.com/office/drawing/2014/chart" uri="{C3380CC4-5D6E-409C-BE32-E72D297353CC}">
                  <c16:uniqueId val="{0000002B-938F-4B3C-B82D-0A78D0AE4C30}"/>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{69E129CB-0A0F-4441-8428-1BF75E78290D}</c15:txfldGUID>
                      <c15:f>Diagramm!$K$67</c15:f>
                      <c15:dlblFieldTableCache>
                        <c:ptCount val="1"/>
                      </c15:dlblFieldTableCache>
                    </c15:dlblFTEntry>
                  </c15:dlblFieldTable>
                  <c15:showDataLabelsRange val="0"/>
                </c:ext>
                <c:ext xmlns:c16="http://schemas.microsoft.com/office/drawing/2014/chart" uri="{C3380CC4-5D6E-409C-BE32-E72D297353CC}">
                  <c16:uniqueId val="{0000002C-938F-4B3C-B82D-0A78D0AE4C30}"/>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938F-4B3C-B82D-0A78D0AE4C30}"/>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{960108FE-173A-40D2-8FF9-FC0CA5DBD203}</c15:txfldGUID>
                      <c15:f>Diagramm!$J$46</c15:f>
                      <c15:dlblFieldTableCache>
                        <c:ptCount val="1"/>
                      </c15:dlblFieldTableCache>
                    </c15:dlblFTEntry>
                  </c15:dlblFieldTable>
                  <c15:showDataLabelsRange val="0"/>
                </c:ext>
                <c:ext xmlns:c16="http://schemas.microsoft.com/office/drawing/2014/chart" uri="{C3380CC4-5D6E-409C-BE32-E72D297353CC}">
                  <c16:uniqueId val="{0000002E-938F-4B3C-B82D-0A78D0AE4C30}"/>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{794B1353-BABC-451E-8BF1-2C280108F342}</c15:txfldGUID>
                      <c15:f>Diagramm!$J$47</c15:f>
                      <c15:dlblFieldTableCache>
                        <c:ptCount val="1"/>
                      </c15:dlblFieldTableCache>
                    </c15:dlblFTEntry>
                  </c15:dlblFieldTable>
                  <c15:showDataLabelsRange val="0"/>
                </c:ext>
                <c:ext xmlns:c16="http://schemas.microsoft.com/office/drawing/2014/chart" uri="{C3380CC4-5D6E-409C-BE32-E72D297353CC}">
                  <c16:uniqueId val="{0000002F-938F-4B3C-B82D-0A78D0AE4C30}"/>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{2C37CAD1-C57C-4BD9-9CC6-EA861202D41F}</c15:txfldGUID>
                      <c15:f>Diagramm!$J$48</c15:f>
                      <c15:dlblFieldTableCache>
                        <c:ptCount val="1"/>
                      </c15:dlblFieldTableCache>
                    </c15:dlblFTEntry>
                  </c15:dlblFieldTable>
                  <c15:showDataLabelsRange val="0"/>
                </c:ext>
                <c:ext xmlns:c16="http://schemas.microsoft.com/office/drawing/2014/chart" uri="{C3380CC4-5D6E-409C-BE32-E72D297353CC}">
                  <c16:uniqueId val="{00000030-938F-4B3C-B82D-0A78D0AE4C30}"/>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{1626C3F7-F324-4A21-8E71-9916F6BC23FD}</c15:txfldGUID>
                      <c15:f>Diagramm!$J$49</c15:f>
                      <c15:dlblFieldTableCache>
                        <c:ptCount val="1"/>
                      </c15:dlblFieldTableCache>
                    </c15:dlblFTEntry>
                  </c15:dlblFieldTable>
                  <c15:showDataLabelsRange val="0"/>
                </c:ext>
                <c:ext xmlns:c16="http://schemas.microsoft.com/office/drawing/2014/chart" uri="{C3380CC4-5D6E-409C-BE32-E72D297353CC}">
                  <c16:uniqueId val="{00000031-938F-4B3C-B82D-0A78D0AE4C30}"/>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{E57D88F4-7336-4B88-89DE-65394B9544DD}</c15:txfldGUID>
                      <c15:f>Diagramm!$J$50</c15:f>
                      <c15:dlblFieldTableCache>
                        <c:ptCount val="1"/>
                      </c15:dlblFieldTableCache>
                    </c15:dlblFTEntry>
                  </c15:dlblFieldTable>
                  <c15:showDataLabelsRange val="0"/>
                </c:ext>
                <c:ext xmlns:c16="http://schemas.microsoft.com/office/drawing/2014/chart" uri="{C3380CC4-5D6E-409C-BE32-E72D297353CC}">
                  <c16:uniqueId val="{00000032-938F-4B3C-B82D-0A78D0AE4C30}"/>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{8CEE1A84-571B-4B9B-A49A-07E053C0CC02}</c15:txfldGUID>
                      <c15:f>Diagramm!$J$51</c15:f>
                      <c15:dlblFieldTableCache>
                        <c:ptCount val="1"/>
                      </c15:dlblFieldTableCache>
                    </c15:dlblFTEntry>
                  </c15:dlblFieldTable>
                  <c15:showDataLabelsRange val="0"/>
                </c:ext>
                <c:ext xmlns:c16="http://schemas.microsoft.com/office/drawing/2014/chart" uri="{C3380CC4-5D6E-409C-BE32-E72D297353CC}">
                  <c16:uniqueId val="{00000033-938F-4B3C-B82D-0A78D0AE4C30}"/>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{A5350EA2-E0DB-43A4-B8FB-AD11E4A9F88D}</c15:txfldGUID>
                      <c15:f>Diagramm!$J$52</c15:f>
                      <c15:dlblFieldTableCache>
                        <c:ptCount val="1"/>
                      </c15:dlblFieldTableCache>
                    </c15:dlblFTEntry>
                  </c15:dlblFieldTable>
                  <c15:showDataLabelsRange val="0"/>
                </c:ext>
                <c:ext xmlns:c16="http://schemas.microsoft.com/office/drawing/2014/chart" uri="{C3380CC4-5D6E-409C-BE32-E72D297353CC}">
                  <c16:uniqueId val="{00000034-938F-4B3C-B82D-0A78D0AE4C30}"/>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{D2CD1895-022F-4A14-8DB2-6AE3872A2A71}</c15:txfldGUID>
                      <c15:f>Diagramm!$J$53</c15:f>
                      <c15:dlblFieldTableCache>
                        <c:ptCount val="1"/>
                      </c15:dlblFieldTableCache>
                    </c15:dlblFTEntry>
                  </c15:dlblFieldTable>
                  <c15:showDataLabelsRange val="0"/>
                </c:ext>
                <c:ext xmlns:c16="http://schemas.microsoft.com/office/drawing/2014/chart" uri="{C3380CC4-5D6E-409C-BE32-E72D297353CC}">
                  <c16:uniqueId val="{00000035-938F-4B3C-B82D-0A78D0AE4C30}"/>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{C64CD1E8-C2E8-4A5B-981C-FE2F798BE515}</c15:txfldGUID>
                      <c15:f>Diagramm!$J$54</c15:f>
                      <c15:dlblFieldTableCache>
                        <c:ptCount val="1"/>
                      </c15:dlblFieldTableCache>
                    </c15:dlblFTEntry>
                  </c15:dlblFieldTable>
                  <c15:showDataLabelsRange val="0"/>
                </c:ext>
                <c:ext xmlns:c16="http://schemas.microsoft.com/office/drawing/2014/chart" uri="{C3380CC4-5D6E-409C-BE32-E72D297353CC}">
                  <c16:uniqueId val="{00000036-938F-4B3C-B82D-0A78D0AE4C30}"/>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{CBF4C9F4-88ED-4319-B99D-945E7E5DDB40}</c15:txfldGUID>
                      <c15:f>Diagramm!$J$55</c15:f>
                      <c15:dlblFieldTableCache>
                        <c:ptCount val="1"/>
                      </c15:dlblFieldTableCache>
                    </c15:dlblFTEntry>
                  </c15:dlblFieldTable>
                  <c15:showDataLabelsRange val="0"/>
                </c:ext>
                <c:ext xmlns:c16="http://schemas.microsoft.com/office/drawing/2014/chart" uri="{C3380CC4-5D6E-409C-BE32-E72D297353CC}">
                  <c16:uniqueId val="{00000037-938F-4B3C-B82D-0A78D0AE4C30}"/>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{36CBB0E2-0675-4D46-B9C6-BEFF9A37C055}</c15:txfldGUID>
                      <c15:f>Diagramm!$J$56</c15:f>
                      <c15:dlblFieldTableCache>
                        <c:ptCount val="1"/>
                      </c15:dlblFieldTableCache>
                    </c15:dlblFTEntry>
                  </c15:dlblFieldTable>
                  <c15:showDataLabelsRange val="0"/>
                </c:ext>
                <c:ext xmlns:c16="http://schemas.microsoft.com/office/drawing/2014/chart" uri="{C3380CC4-5D6E-409C-BE32-E72D297353CC}">
                  <c16:uniqueId val="{00000038-938F-4B3C-B82D-0A78D0AE4C30}"/>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{BACE0CCC-107C-47AF-9594-1A05BB7E01EC}</c15:txfldGUID>
                      <c15:f>Diagramm!$J$57</c15:f>
                      <c15:dlblFieldTableCache>
                        <c:ptCount val="1"/>
                      </c15:dlblFieldTableCache>
                    </c15:dlblFTEntry>
                  </c15:dlblFieldTable>
                  <c15:showDataLabelsRange val="0"/>
                </c:ext>
                <c:ext xmlns:c16="http://schemas.microsoft.com/office/drawing/2014/chart" uri="{C3380CC4-5D6E-409C-BE32-E72D297353CC}">
                  <c16:uniqueId val="{00000039-938F-4B3C-B82D-0A78D0AE4C30}"/>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{18C72F98-C72E-4137-BCE0-3A64909EFB01}</c15:txfldGUID>
                      <c15:f>Diagramm!$J$58</c15:f>
                      <c15:dlblFieldTableCache>
                        <c:ptCount val="1"/>
                      </c15:dlblFieldTableCache>
                    </c15:dlblFTEntry>
                  </c15:dlblFieldTable>
                  <c15:showDataLabelsRange val="0"/>
                </c:ext>
                <c:ext xmlns:c16="http://schemas.microsoft.com/office/drawing/2014/chart" uri="{C3380CC4-5D6E-409C-BE32-E72D297353CC}">
                  <c16:uniqueId val="{0000003A-938F-4B3C-B82D-0A78D0AE4C30}"/>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{B62B993F-6A91-4EA6-99EB-C32B17C123F2}</c15:txfldGUID>
                      <c15:f>Diagramm!$J$59</c15:f>
                      <c15:dlblFieldTableCache>
                        <c:ptCount val="1"/>
                      </c15:dlblFieldTableCache>
                    </c15:dlblFTEntry>
                  </c15:dlblFieldTable>
                  <c15:showDataLabelsRange val="0"/>
                </c:ext>
                <c:ext xmlns:c16="http://schemas.microsoft.com/office/drawing/2014/chart" uri="{C3380CC4-5D6E-409C-BE32-E72D297353CC}">
                  <c16:uniqueId val="{0000003B-938F-4B3C-B82D-0A78D0AE4C30}"/>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{818D3DAC-209E-444A-B0B4-D191528CBF4A}</c15:txfldGUID>
                      <c15:f>Diagramm!$J$60</c15:f>
                      <c15:dlblFieldTableCache>
                        <c:ptCount val="1"/>
                      </c15:dlblFieldTableCache>
                    </c15:dlblFTEntry>
                  </c15:dlblFieldTable>
                  <c15:showDataLabelsRange val="0"/>
                </c:ext>
                <c:ext xmlns:c16="http://schemas.microsoft.com/office/drawing/2014/chart" uri="{C3380CC4-5D6E-409C-BE32-E72D297353CC}">
                  <c16:uniqueId val="{0000003C-938F-4B3C-B82D-0A78D0AE4C30}"/>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{1FEE8D82-B317-4D9F-BAFF-4C6F0603DDBD}</c15:txfldGUID>
                      <c15:f>Diagramm!$J$61</c15:f>
                      <c15:dlblFieldTableCache>
                        <c:ptCount val="1"/>
                      </c15:dlblFieldTableCache>
                    </c15:dlblFTEntry>
                  </c15:dlblFieldTable>
                  <c15:showDataLabelsRange val="0"/>
                </c:ext>
                <c:ext xmlns:c16="http://schemas.microsoft.com/office/drawing/2014/chart" uri="{C3380CC4-5D6E-409C-BE32-E72D297353CC}">
                  <c16:uniqueId val="{0000003D-938F-4B3C-B82D-0A78D0AE4C30}"/>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{03C50652-F5B0-4EB7-A9E3-662864CAB14F}</c15:txfldGUID>
                      <c15:f>Diagramm!$J$62</c15:f>
                      <c15:dlblFieldTableCache>
                        <c:ptCount val="1"/>
                      </c15:dlblFieldTableCache>
                    </c15:dlblFTEntry>
                  </c15:dlblFieldTable>
                  <c15:showDataLabelsRange val="0"/>
                </c:ext>
                <c:ext xmlns:c16="http://schemas.microsoft.com/office/drawing/2014/chart" uri="{C3380CC4-5D6E-409C-BE32-E72D297353CC}">
                  <c16:uniqueId val="{0000003E-938F-4B3C-B82D-0A78D0AE4C30}"/>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{3D4EB6F2-3219-410C-B4C8-007FDB731704}</c15:txfldGUID>
                      <c15:f>Diagramm!$J$63</c15:f>
                      <c15:dlblFieldTableCache>
                        <c:ptCount val="1"/>
                      </c15:dlblFieldTableCache>
                    </c15:dlblFTEntry>
                  </c15:dlblFieldTable>
                  <c15:showDataLabelsRange val="0"/>
                </c:ext>
                <c:ext xmlns:c16="http://schemas.microsoft.com/office/drawing/2014/chart" uri="{C3380CC4-5D6E-409C-BE32-E72D297353CC}">
                  <c16:uniqueId val="{0000003F-938F-4B3C-B82D-0A78D0AE4C30}"/>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{AC85BBC4-C822-4407-8650-3B154BF6C0A8}</c15:txfldGUID>
                      <c15:f>Diagramm!$J$64</c15:f>
                      <c15:dlblFieldTableCache>
                        <c:ptCount val="1"/>
                      </c15:dlblFieldTableCache>
                    </c15:dlblFTEntry>
                  </c15:dlblFieldTable>
                  <c15:showDataLabelsRange val="0"/>
                </c:ext>
                <c:ext xmlns:c16="http://schemas.microsoft.com/office/drawing/2014/chart" uri="{C3380CC4-5D6E-409C-BE32-E72D297353CC}">
                  <c16:uniqueId val="{00000040-938F-4B3C-B82D-0A78D0AE4C30}"/>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{814C75E4-C4A7-49A5-ACAF-16DEF4EE069F}</c15:txfldGUID>
                      <c15:f>Diagramm!$J$65</c15:f>
                      <c15:dlblFieldTableCache>
                        <c:ptCount val="1"/>
                      </c15:dlblFieldTableCache>
                    </c15:dlblFTEntry>
                  </c15:dlblFieldTable>
                  <c15:showDataLabelsRange val="0"/>
                </c:ext>
                <c:ext xmlns:c16="http://schemas.microsoft.com/office/drawing/2014/chart" uri="{C3380CC4-5D6E-409C-BE32-E72D297353CC}">
                  <c16:uniqueId val="{00000041-938F-4B3C-B82D-0A78D0AE4C30}"/>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{7AA78D7F-1DAD-421F-8F54-D04577E7650D}</c15:txfldGUID>
                      <c15:f>Diagramm!$J$66</c15:f>
                      <c15:dlblFieldTableCache>
                        <c:ptCount val="1"/>
                      </c15:dlblFieldTableCache>
                    </c15:dlblFTEntry>
                  </c15:dlblFieldTable>
                  <c15:showDataLabelsRange val="0"/>
                </c:ext>
                <c:ext xmlns:c16="http://schemas.microsoft.com/office/drawing/2014/chart" uri="{C3380CC4-5D6E-409C-BE32-E72D297353CC}">
                  <c16:uniqueId val="{00000042-938F-4B3C-B82D-0A78D0AE4C30}"/>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{28274108-1979-46BB-8E18-E26DE820994B}</c15:txfldGUID>
                      <c15:f>Diagramm!$J$67</c15:f>
                      <c15:dlblFieldTableCache>
                        <c:ptCount val="1"/>
                      </c15:dlblFieldTableCache>
                    </c15:dlblFTEntry>
                  </c15:dlblFieldTable>
                  <c15:showDataLabelsRange val="0"/>
                </c:ext>
                <c:ext xmlns:c16="http://schemas.microsoft.com/office/drawing/2014/chart" uri="{C3380CC4-5D6E-409C-BE32-E72D297353CC}">
                  <c16:uniqueId val="{00000043-938F-4B3C-B82D-0A78D0AE4C3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938F-4B3C-B82D-0A78D0AE4C30}"/>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7AD-46FD-A7E8-5A130653963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AD-46FD-A7E8-5A130653963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7AD-46FD-A7E8-5A130653963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7AD-46FD-A7E8-5A130653963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7AD-46FD-A7E8-5A130653963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7AD-46FD-A7E8-5A130653963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7AD-46FD-A7E8-5A130653963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7AD-46FD-A7E8-5A130653963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7AD-46FD-A7E8-5A130653963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7AD-46FD-A7E8-5A130653963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7AD-46FD-A7E8-5A130653963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7AD-46FD-A7E8-5A130653963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7AD-46FD-A7E8-5A130653963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7AD-46FD-A7E8-5A130653963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7AD-46FD-A7E8-5A130653963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7AD-46FD-A7E8-5A130653963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7AD-46FD-A7E8-5A130653963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7AD-46FD-A7E8-5A130653963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7AD-46FD-A7E8-5A130653963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7AD-46FD-A7E8-5A130653963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37AD-46FD-A7E8-5A130653963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37AD-46FD-A7E8-5A130653963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37AD-46FD-A7E8-5A1306539638}"/>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37AD-46FD-A7E8-5A130653963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37AD-46FD-A7E8-5A130653963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37AD-46FD-A7E8-5A130653963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37AD-46FD-A7E8-5A130653963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37AD-46FD-A7E8-5A130653963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37AD-46FD-A7E8-5A130653963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37AD-46FD-A7E8-5A130653963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37AD-46FD-A7E8-5A130653963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37AD-46FD-A7E8-5A130653963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37AD-46FD-A7E8-5A130653963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37AD-46FD-A7E8-5A130653963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37AD-46FD-A7E8-5A130653963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37AD-46FD-A7E8-5A130653963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37AD-46FD-A7E8-5A130653963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37AD-46FD-A7E8-5A130653963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37AD-46FD-A7E8-5A130653963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37AD-46FD-A7E8-5A130653963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37AD-46FD-A7E8-5A130653963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37AD-46FD-A7E8-5A130653963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37AD-46FD-A7E8-5A130653963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37AD-46FD-A7E8-5A130653963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37AD-46FD-A7E8-5A1306539638}"/>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37AD-46FD-A7E8-5A1306539638}"/>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37AD-46FD-A7E8-5A130653963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37AD-46FD-A7E8-5A130653963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37AD-46FD-A7E8-5A130653963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37AD-46FD-A7E8-5A130653963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37AD-46FD-A7E8-5A130653963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37AD-46FD-A7E8-5A130653963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37AD-46FD-A7E8-5A130653963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37AD-46FD-A7E8-5A130653963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37AD-46FD-A7E8-5A130653963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37AD-46FD-A7E8-5A130653963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37AD-46FD-A7E8-5A130653963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37AD-46FD-A7E8-5A130653963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37AD-46FD-A7E8-5A130653963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37AD-46FD-A7E8-5A130653963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37AD-46FD-A7E8-5A130653963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37AD-46FD-A7E8-5A130653963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37AD-46FD-A7E8-5A130653963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37AD-46FD-A7E8-5A130653963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37AD-46FD-A7E8-5A130653963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37AD-46FD-A7E8-5A130653963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37AD-46FD-A7E8-5A130653963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37AD-46FD-A7E8-5A130653963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37AD-46FD-A7E8-5A1306539638}"/>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101.2437317619061</c:v>
                </c:pt>
                <c:pt idx="2">
                  <c:v>102.18148851177153</c:v>
                </c:pt>
                <c:pt idx="3">
                  <c:v>100.12182338442361</c:v>
                </c:pt>
                <c:pt idx="4">
                  <c:v>99.784684250786185</c:v>
                </c:pt>
                <c:pt idx="5">
                  <c:v>100.85276369096523</c:v>
                </c:pt>
                <c:pt idx="6">
                  <c:v>102.49879593166557</c:v>
                </c:pt>
                <c:pt idx="7">
                  <c:v>100.83859818114853</c:v>
                </c:pt>
                <c:pt idx="8">
                  <c:v>100.11615718049694</c:v>
                </c:pt>
                <c:pt idx="9">
                  <c:v>101.39388616596312</c:v>
                </c:pt>
                <c:pt idx="10">
                  <c:v>102.95775844972661</c:v>
                </c:pt>
                <c:pt idx="11">
                  <c:v>101.66019775051704</c:v>
                </c:pt>
                <c:pt idx="12">
                  <c:v>101.10490976570247</c:v>
                </c:pt>
                <c:pt idx="13">
                  <c:v>102.08516304501798</c:v>
                </c:pt>
                <c:pt idx="14">
                  <c:v>103.07391563022352</c:v>
                </c:pt>
                <c:pt idx="15">
                  <c:v>101.52987506020341</c:v>
                </c:pt>
                <c:pt idx="16">
                  <c:v>100.73660651046832</c:v>
                </c:pt>
                <c:pt idx="17">
                  <c:v>101.4647137150466</c:v>
                </c:pt>
                <c:pt idx="18">
                  <c:v>102.68294755928267</c:v>
                </c:pt>
                <c:pt idx="19">
                  <c:v>101.45338130719324</c:v>
                </c:pt>
                <c:pt idx="20">
                  <c:v>100.88959401648864</c:v>
                </c:pt>
                <c:pt idx="21">
                  <c:v>101.07374564410574</c:v>
                </c:pt>
                <c:pt idx="22">
                  <c:v>102.45629940221548</c:v>
                </c:pt>
                <c:pt idx="23">
                  <c:v>101.03408221661898</c:v>
                </c:pt>
                <c:pt idx="24">
                  <c:v>99.949004164659883</c:v>
                </c:pt>
              </c:numCache>
            </c:numRef>
          </c:val>
          <c:smooth val="0"/>
          <c:extLst>
            <c:ext xmlns:c16="http://schemas.microsoft.com/office/drawing/2014/chart" uri="{C3380CC4-5D6E-409C-BE32-E72D297353CC}">
              <c16:uniqueId val="{00000000-6029-4DE0-8EE9-DBBCC9C8AFA9}"/>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105.35465924895688</c:v>
                </c:pt>
                <c:pt idx="2">
                  <c:v>108.8317107093185</c:v>
                </c:pt>
                <c:pt idx="3">
                  <c:v>103.54659248956885</c:v>
                </c:pt>
                <c:pt idx="4">
                  <c:v>102.22531293463145</c:v>
                </c:pt>
                <c:pt idx="5">
                  <c:v>105.98052851182199</c:v>
                </c:pt>
                <c:pt idx="6">
                  <c:v>110.5702364394993</c:v>
                </c:pt>
                <c:pt idx="7">
                  <c:v>108.55354659248957</c:v>
                </c:pt>
                <c:pt idx="8">
                  <c:v>107.51043115438108</c:v>
                </c:pt>
                <c:pt idx="9">
                  <c:v>113.56050069541028</c:v>
                </c:pt>
                <c:pt idx="10">
                  <c:v>119.95827538247565</c:v>
                </c:pt>
                <c:pt idx="11">
                  <c:v>114.04728789986092</c:v>
                </c:pt>
                <c:pt idx="12">
                  <c:v>105.77190542420027</c:v>
                </c:pt>
                <c:pt idx="13">
                  <c:v>107.44089012517387</c:v>
                </c:pt>
                <c:pt idx="14">
                  <c:v>109.73574408901253</c:v>
                </c:pt>
                <c:pt idx="15">
                  <c:v>109.87482614742699</c:v>
                </c:pt>
                <c:pt idx="16">
                  <c:v>104.93741307371349</c:v>
                </c:pt>
                <c:pt idx="17">
                  <c:v>110.15299026425592</c:v>
                </c:pt>
                <c:pt idx="18">
                  <c:v>112.79554937413074</c:v>
                </c:pt>
                <c:pt idx="19">
                  <c:v>116.27260083449235</c:v>
                </c:pt>
                <c:pt idx="20">
                  <c:v>117.663421418637</c:v>
                </c:pt>
                <c:pt idx="21">
                  <c:v>123.78303198887343</c:v>
                </c:pt>
                <c:pt idx="22">
                  <c:v>126.35605006954103</c:v>
                </c:pt>
                <c:pt idx="23">
                  <c:v>126.42559109874827</c:v>
                </c:pt>
                <c:pt idx="24">
                  <c:v>120.58414464534076</c:v>
                </c:pt>
              </c:numCache>
            </c:numRef>
          </c:val>
          <c:smooth val="0"/>
          <c:extLst>
            <c:ext xmlns:c16="http://schemas.microsoft.com/office/drawing/2014/chart" uri="{C3380CC4-5D6E-409C-BE32-E72D297353CC}">
              <c16:uniqueId val="{00000001-6029-4DE0-8EE9-DBBCC9C8AFA9}"/>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98.621745788667695</c:v>
                </c:pt>
                <c:pt idx="2">
                  <c:v>99.770290964777956</c:v>
                </c:pt>
                <c:pt idx="3">
                  <c:v>99.693721286370589</c:v>
                </c:pt>
                <c:pt idx="4">
                  <c:v>92.21541602858602</c:v>
                </c:pt>
                <c:pt idx="5">
                  <c:v>92.21541602858602</c:v>
                </c:pt>
                <c:pt idx="6">
                  <c:v>92.291985706993358</c:v>
                </c:pt>
                <c:pt idx="7">
                  <c:v>93.517100561510986</c:v>
                </c:pt>
                <c:pt idx="8">
                  <c:v>94.563552833078106</c:v>
                </c:pt>
                <c:pt idx="9">
                  <c:v>92.368555385400725</c:v>
                </c:pt>
                <c:pt idx="10">
                  <c:v>90.377743746809585</c:v>
                </c:pt>
                <c:pt idx="11">
                  <c:v>93.083205717202659</c:v>
                </c:pt>
                <c:pt idx="12">
                  <c:v>91.296579887697803</c:v>
                </c:pt>
                <c:pt idx="13">
                  <c:v>90.403266972945389</c:v>
                </c:pt>
                <c:pt idx="14">
                  <c:v>89.02501276161307</c:v>
                </c:pt>
                <c:pt idx="15">
                  <c:v>89.841755997958145</c:v>
                </c:pt>
                <c:pt idx="16">
                  <c:v>90.837161817253701</c:v>
                </c:pt>
                <c:pt idx="17">
                  <c:v>90.581929555895869</c:v>
                </c:pt>
                <c:pt idx="18">
                  <c:v>90.403266972945389</c:v>
                </c:pt>
                <c:pt idx="19">
                  <c:v>90.122511485451767</c:v>
                </c:pt>
                <c:pt idx="20">
                  <c:v>91.296579887697803</c:v>
                </c:pt>
                <c:pt idx="21">
                  <c:v>91.092394078611534</c:v>
                </c:pt>
                <c:pt idx="22">
                  <c:v>88.386932108218474</c:v>
                </c:pt>
                <c:pt idx="23">
                  <c:v>86.549259826442054</c:v>
                </c:pt>
                <c:pt idx="24">
                  <c:v>83.79275140377743</c:v>
                </c:pt>
              </c:numCache>
            </c:numRef>
          </c:val>
          <c:smooth val="0"/>
          <c:extLst>
            <c:ext xmlns:c16="http://schemas.microsoft.com/office/drawing/2014/chart" uri="{C3380CC4-5D6E-409C-BE32-E72D297353CC}">
              <c16:uniqueId val="{00000002-6029-4DE0-8EE9-DBBCC9C8AFA9}"/>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6029-4DE0-8EE9-DBBCC9C8AFA9}"/>
                </c:ext>
              </c:extLst>
            </c:dLbl>
            <c:dLbl>
              <c:idx val="1"/>
              <c:delete val="1"/>
              <c:extLst>
                <c:ext xmlns:c15="http://schemas.microsoft.com/office/drawing/2012/chart" uri="{CE6537A1-D6FC-4f65-9D91-7224C49458BB}"/>
                <c:ext xmlns:c16="http://schemas.microsoft.com/office/drawing/2014/chart" uri="{C3380CC4-5D6E-409C-BE32-E72D297353CC}">
                  <c16:uniqueId val="{00000004-6029-4DE0-8EE9-DBBCC9C8AFA9}"/>
                </c:ext>
              </c:extLst>
            </c:dLbl>
            <c:dLbl>
              <c:idx val="2"/>
              <c:delete val="1"/>
              <c:extLst>
                <c:ext xmlns:c15="http://schemas.microsoft.com/office/drawing/2012/chart" uri="{CE6537A1-D6FC-4f65-9D91-7224C49458BB}"/>
                <c:ext xmlns:c16="http://schemas.microsoft.com/office/drawing/2014/chart" uri="{C3380CC4-5D6E-409C-BE32-E72D297353CC}">
                  <c16:uniqueId val="{00000005-6029-4DE0-8EE9-DBBCC9C8AFA9}"/>
                </c:ext>
              </c:extLst>
            </c:dLbl>
            <c:dLbl>
              <c:idx val="3"/>
              <c:delete val="1"/>
              <c:extLst>
                <c:ext xmlns:c15="http://schemas.microsoft.com/office/drawing/2012/chart" uri="{CE6537A1-D6FC-4f65-9D91-7224C49458BB}"/>
                <c:ext xmlns:c16="http://schemas.microsoft.com/office/drawing/2014/chart" uri="{C3380CC4-5D6E-409C-BE32-E72D297353CC}">
                  <c16:uniqueId val="{00000006-6029-4DE0-8EE9-DBBCC9C8AFA9}"/>
                </c:ext>
              </c:extLst>
            </c:dLbl>
            <c:dLbl>
              <c:idx val="4"/>
              <c:delete val="1"/>
              <c:extLst>
                <c:ext xmlns:c15="http://schemas.microsoft.com/office/drawing/2012/chart" uri="{CE6537A1-D6FC-4f65-9D91-7224C49458BB}"/>
                <c:ext xmlns:c16="http://schemas.microsoft.com/office/drawing/2014/chart" uri="{C3380CC4-5D6E-409C-BE32-E72D297353CC}">
                  <c16:uniqueId val="{00000007-6029-4DE0-8EE9-DBBCC9C8AFA9}"/>
                </c:ext>
              </c:extLst>
            </c:dLbl>
            <c:dLbl>
              <c:idx val="5"/>
              <c:delete val="1"/>
              <c:extLst>
                <c:ext xmlns:c15="http://schemas.microsoft.com/office/drawing/2012/chart" uri="{CE6537A1-D6FC-4f65-9D91-7224C49458BB}"/>
                <c:ext xmlns:c16="http://schemas.microsoft.com/office/drawing/2014/chart" uri="{C3380CC4-5D6E-409C-BE32-E72D297353CC}">
                  <c16:uniqueId val="{00000008-6029-4DE0-8EE9-DBBCC9C8AFA9}"/>
                </c:ext>
              </c:extLst>
            </c:dLbl>
            <c:dLbl>
              <c:idx val="6"/>
              <c:delete val="1"/>
              <c:extLst>
                <c:ext xmlns:c15="http://schemas.microsoft.com/office/drawing/2012/chart" uri="{CE6537A1-D6FC-4f65-9D91-7224C49458BB}"/>
                <c:ext xmlns:c16="http://schemas.microsoft.com/office/drawing/2014/chart" uri="{C3380CC4-5D6E-409C-BE32-E72D297353CC}">
                  <c16:uniqueId val="{00000009-6029-4DE0-8EE9-DBBCC9C8AFA9}"/>
                </c:ext>
              </c:extLst>
            </c:dLbl>
            <c:dLbl>
              <c:idx val="7"/>
              <c:delete val="1"/>
              <c:extLst>
                <c:ext xmlns:c15="http://schemas.microsoft.com/office/drawing/2012/chart" uri="{CE6537A1-D6FC-4f65-9D91-7224C49458BB}"/>
                <c:ext xmlns:c16="http://schemas.microsoft.com/office/drawing/2014/chart" uri="{C3380CC4-5D6E-409C-BE32-E72D297353CC}">
                  <c16:uniqueId val="{0000000A-6029-4DE0-8EE9-DBBCC9C8AFA9}"/>
                </c:ext>
              </c:extLst>
            </c:dLbl>
            <c:dLbl>
              <c:idx val="8"/>
              <c:delete val="1"/>
              <c:extLst>
                <c:ext xmlns:c15="http://schemas.microsoft.com/office/drawing/2012/chart" uri="{CE6537A1-D6FC-4f65-9D91-7224C49458BB}"/>
                <c:ext xmlns:c16="http://schemas.microsoft.com/office/drawing/2014/chart" uri="{C3380CC4-5D6E-409C-BE32-E72D297353CC}">
                  <c16:uniqueId val="{0000000B-6029-4DE0-8EE9-DBBCC9C8AFA9}"/>
                </c:ext>
              </c:extLst>
            </c:dLbl>
            <c:dLbl>
              <c:idx val="9"/>
              <c:delete val="1"/>
              <c:extLst>
                <c:ext xmlns:c15="http://schemas.microsoft.com/office/drawing/2012/chart" uri="{CE6537A1-D6FC-4f65-9D91-7224C49458BB}"/>
                <c:ext xmlns:c16="http://schemas.microsoft.com/office/drawing/2014/chart" uri="{C3380CC4-5D6E-409C-BE32-E72D297353CC}">
                  <c16:uniqueId val="{0000000C-6029-4DE0-8EE9-DBBCC9C8AFA9}"/>
                </c:ext>
              </c:extLst>
            </c:dLbl>
            <c:dLbl>
              <c:idx val="10"/>
              <c:delete val="1"/>
              <c:extLst>
                <c:ext xmlns:c15="http://schemas.microsoft.com/office/drawing/2012/chart" uri="{CE6537A1-D6FC-4f65-9D91-7224C49458BB}"/>
                <c:ext xmlns:c16="http://schemas.microsoft.com/office/drawing/2014/chart" uri="{C3380CC4-5D6E-409C-BE32-E72D297353CC}">
                  <c16:uniqueId val="{0000000D-6029-4DE0-8EE9-DBBCC9C8AFA9}"/>
                </c:ext>
              </c:extLst>
            </c:dLbl>
            <c:dLbl>
              <c:idx val="11"/>
              <c:delete val="1"/>
              <c:extLst>
                <c:ext xmlns:c15="http://schemas.microsoft.com/office/drawing/2012/chart" uri="{CE6537A1-D6FC-4f65-9D91-7224C49458BB}"/>
                <c:ext xmlns:c16="http://schemas.microsoft.com/office/drawing/2014/chart" uri="{C3380CC4-5D6E-409C-BE32-E72D297353CC}">
                  <c16:uniqueId val="{0000000E-6029-4DE0-8EE9-DBBCC9C8AFA9}"/>
                </c:ext>
              </c:extLst>
            </c:dLbl>
            <c:dLbl>
              <c:idx val="12"/>
              <c:delete val="1"/>
              <c:extLst>
                <c:ext xmlns:c15="http://schemas.microsoft.com/office/drawing/2012/chart" uri="{CE6537A1-D6FC-4f65-9D91-7224C49458BB}"/>
                <c:ext xmlns:c16="http://schemas.microsoft.com/office/drawing/2014/chart" uri="{C3380CC4-5D6E-409C-BE32-E72D297353CC}">
                  <c16:uniqueId val="{0000000F-6029-4DE0-8EE9-DBBCC9C8AFA9}"/>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029-4DE0-8EE9-DBBCC9C8AFA9}"/>
                </c:ext>
              </c:extLst>
            </c:dLbl>
            <c:dLbl>
              <c:idx val="14"/>
              <c:delete val="1"/>
              <c:extLst>
                <c:ext xmlns:c15="http://schemas.microsoft.com/office/drawing/2012/chart" uri="{CE6537A1-D6FC-4f65-9D91-7224C49458BB}"/>
                <c:ext xmlns:c16="http://schemas.microsoft.com/office/drawing/2014/chart" uri="{C3380CC4-5D6E-409C-BE32-E72D297353CC}">
                  <c16:uniqueId val="{00000011-6029-4DE0-8EE9-DBBCC9C8AFA9}"/>
                </c:ext>
              </c:extLst>
            </c:dLbl>
            <c:dLbl>
              <c:idx val="15"/>
              <c:delete val="1"/>
              <c:extLst>
                <c:ext xmlns:c15="http://schemas.microsoft.com/office/drawing/2012/chart" uri="{CE6537A1-D6FC-4f65-9D91-7224C49458BB}"/>
                <c:ext xmlns:c16="http://schemas.microsoft.com/office/drawing/2014/chart" uri="{C3380CC4-5D6E-409C-BE32-E72D297353CC}">
                  <c16:uniqueId val="{00000012-6029-4DE0-8EE9-DBBCC9C8AFA9}"/>
                </c:ext>
              </c:extLst>
            </c:dLbl>
            <c:dLbl>
              <c:idx val="16"/>
              <c:delete val="1"/>
              <c:extLst>
                <c:ext xmlns:c15="http://schemas.microsoft.com/office/drawing/2012/chart" uri="{CE6537A1-D6FC-4f65-9D91-7224C49458BB}"/>
                <c:ext xmlns:c16="http://schemas.microsoft.com/office/drawing/2014/chart" uri="{C3380CC4-5D6E-409C-BE32-E72D297353CC}">
                  <c16:uniqueId val="{00000013-6029-4DE0-8EE9-DBBCC9C8AFA9}"/>
                </c:ext>
              </c:extLst>
            </c:dLbl>
            <c:dLbl>
              <c:idx val="17"/>
              <c:delete val="1"/>
              <c:extLst>
                <c:ext xmlns:c15="http://schemas.microsoft.com/office/drawing/2012/chart" uri="{CE6537A1-D6FC-4f65-9D91-7224C49458BB}"/>
                <c:ext xmlns:c16="http://schemas.microsoft.com/office/drawing/2014/chart" uri="{C3380CC4-5D6E-409C-BE32-E72D297353CC}">
                  <c16:uniqueId val="{00000014-6029-4DE0-8EE9-DBBCC9C8AFA9}"/>
                </c:ext>
              </c:extLst>
            </c:dLbl>
            <c:dLbl>
              <c:idx val="18"/>
              <c:delete val="1"/>
              <c:extLst>
                <c:ext xmlns:c15="http://schemas.microsoft.com/office/drawing/2012/chart" uri="{CE6537A1-D6FC-4f65-9D91-7224C49458BB}"/>
                <c:ext xmlns:c16="http://schemas.microsoft.com/office/drawing/2014/chart" uri="{C3380CC4-5D6E-409C-BE32-E72D297353CC}">
                  <c16:uniqueId val="{00000015-6029-4DE0-8EE9-DBBCC9C8AFA9}"/>
                </c:ext>
              </c:extLst>
            </c:dLbl>
            <c:dLbl>
              <c:idx val="19"/>
              <c:delete val="1"/>
              <c:extLst>
                <c:ext xmlns:c15="http://schemas.microsoft.com/office/drawing/2012/chart" uri="{CE6537A1-D6FC-4f65-9D91-7224C49458BB}"/>
                <c:ext xmlns:c16="http://schemas.microsoft.com/office/drawing/2014/chart" uri="{C3380CC4-5D6E-409C-BE32-E72D297353CC}">
                  <c16:uniqueId val="{00000016-6029-4DE0-8EE9-DBBCC9C8AFA9}"/>
                </c:ext>
              </c:extLst>
            </c:dLbl>
            <c:dLbl>
              <c:idx val="20"/>
              <c:delete val="1"/>
              <c:extLst>
                <c:ext xmlns:c15="http://schemas.microsoft.com/office/drawing/2012/chart" uri="{CE6537A1-D6FC-4f65-9D91-7224C49458BB}"/>
                <c:ext xmlns:c16="http://schemas.microsoft.com/office/drawing/2014/chart" uri="{C3380CC4-5D6E-409C-BE32-E72D297353CC}">
                  <c16:uniqueId val="{00000017-6029-4DE0-8EE9-DBBCC9C8AFA9}"/>
                </c:ext>
              </c:extLst>
            </c:dLbl>
            <c:dLbl>
              <c:idx val="21"/>
              <c:delete val="1"/>
              <c:extLst>
                <c:ext xmlns:c15="http://schemas.microsoft.com/office/drawing/2012/chart" uri="{CE6537A1-D6FC-4f65-9D91-7224C49458BB}"/>
                <c:ext xmlns:c16="http://schemas.microsoft.com/office/drawing/2014/chart" uri="{C3380CC4-5D6E-409C-BE32-E72D297353CC}">
                  <c16:uniqueId val="{00000018-6029-4DE0-8EE9-DBBCC9C8AFA9}"/>
                </c:ext>
              </c:extLst>
            </c:dLbl>
            <c:dLbl>
              <c:idx val="22"/>
              <c:delete val="1"/>
              <c:extLst>
                <c:ext xmlns:c15="http://schemas.microsoft.com/office/drawing/2012/chart" uri="{CE6537A1-D6FC-4f65-9D91-7224C49458BB}"/>
                <c:ext xmlns:c16="http://schemas.microsoft.com/office/drawing/2014/chart" uri="{C3380CC4-5D6E-409C-BE32-E72D297353CC}">
                  <c16:uniqueId val="{00000019-6029-4DE0-8EE9-DBBCC9C8AFA9}"/>
                </c:ext>
              </c:extLst>
            </c:dLbl>
            <c:dLbl>
              <c:idx val="23"/>
              <c:delete val="1"/>
              <c:extLst>
                <c:ext xmlns:c15="http://schemas.microsoft.com/office/drawing/2012/chart" uri="{CE6537A1-D6FC-4f65-9D91-7224C49458BB}"/>
                <c:ext xmlns:c16="http://schemas.microsoft.com/office/drawing/2014/chart" uri="{C3380CC4-5D6E-409C-BE32-E72D297353CC}">
                  <c16:uniqueId val="{0000001A-6029-4DE0-8EE9-DBBCC9C8AFA9}"/>
                </c:ext>
              </c:extLst>
            </c:dLbl>
            <c:dLbl>
              <c:idx val="24"/>
              <c:delete val="1"/>
              <c:extLst>
                <c:ext xmlns:c15="http://schemas.microsoft.com/office/drawing/2012/chart" uri="{CE6537A1-D6FC-4f65-9D91-7224C49458BB}"/>
                <c:ext xmlns:c16="http://schemas.microsoft.com/office/drawing/2014/chart" uri="{C3380CC4-5D6E-409C-BE32-E72D297353CC}">
                  <c16:uniqueId val="{0000001B-6029-4DE0-8EE9-DBBCC9C8AFA9}"/>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6029-4DE0-8EE9-DBBCC9C8AFA9}"/>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Saalfeld-Rudolstadt (16073)</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35279</v>
      </c>
      <c r="E12" s="114">
        <v>35662</v>
      </c>
      <c r="F12" s="114">
        <v>36164</v>
      </c>
      <c r="G12" s="114">
        <v>35676</v>
      </c>
      <c r="H12" s="114">
        <v>35611</v>
      </c>
      <c r="I12" s="115">
        <v>-332</v>
      </c>
      <c r="J12" s="116">
        <v>-0.93229620061217044</v>
      </c>
      <c r="N12" s="117"/>
    </row>
    <row r="13" spans="1:15" s="110" customFormat="1" ht="13.5" customHeight="1" x14ac:dyDescent="0.2">
      <c r="A13" s="118" t="s">
        <v>105</v>
      </c>
      <c r="B13" s="119" t="s">
        <v>106</v>
      </c>
      <c r="C13" s="113">
        <v>49.882366280223366</v>
      </c>
      <c r="D13" s="114">
        <v>17598</v>
      </c>
      <c r="E13" s="114">
        <v>17813</v>
      </c>
      <c r="F13" s="114">
        <v>18150</v>
      </c>
      <c r="G13" s="114">
        <v>17884</v>
      </c>
      <c r="H13" s="114">
        <v>17820</v>
      </c>
      <c r="I13" s="115">
        <v>-222</v>
      </c>
      <c r="J13" s="116">
        <v>-1.2457912457912459</v>
      </c>
    </row>
    <row r="14" spans="1:15" s="110" customFormat="1" ht="13.5" customHeight="1" x14ac:dyDescent="0.2">
      <c r="A14" s="120"/>
      <c r="B14" s="119" t="s">
        <v>107</v>
      </c>
      <c r="C14" s="113">
        <v>50.117633719776634</v>
      </c>
      <c r="D14" s="114">
        <v>17681</v>
      </c>
      <c r="E14" s="114">
        <v>17849</v>
      </c>
      <c r="F14" s="114">
        <v>18014</v>
      </c>
      <c r="G14" s="114">
        <v>17792</v>
      </c>
      <c r="H14" s="114">
        <v>17791</v>
      </c>
      <c r="I14" s="115">
        <v>-110</v>
      </c>
      <c r="J14" s="116">
        <v>-0.61829014670338933</v>
      </c>
    </row>
    <row r="15" spans="1:15" s="110" customFormat="1" ht="13.5" customHeight="1" x14ac:dyDescent="0.2">
      <c r="A15" s="118" t="s">
        <v>105</v>
      </c>
      <c r="B15" s="121" t="s">
        <v>108</v>
      </c>
      <c r="C15" s="113">
        <v>7.7184727458261291</v>
      </c>
      <c r="D15" s="114">
        <v>2723</v>
      </c>
      <c r="E15" s="114">
        <v>2808</v>
      </c>
      <c r="F15" s="114">
        <v>2881</v>
      </c>
      <c r="G15" s="114">
        <v>2554</v>
      </c>
      <c r="H15" s="114">
        <v>2589</v>
      </c>
      <c r="I15" s="115">
        <v>134</v>
      </c>
      <c r="J15" s="116">
        <v>5.1757435303205872</v>
      </c>
    </row>
    <row r="16" spans="1:15" s="110" customFormat="1" ht="13.5" customHeight="1" x14ac:dyDescent="0.2">
      <c r="A16" s="118"/>
      <c r="B16" s="121" t="s">
        <v>109</v>
      </c>
      <c r="C16" s="113">
        <v>65.290966297230653</v>
      </c>
      <c r="D16" s="114">
        <v>23034</v>
      </c>
      <c r="E16" s="114">
        <v>23225</v>
      </c>
      <c r="F16" s="114">
        <v>23620</v>
      </c>
      <c r="G16" s="114">
        <v>23612</v>
      </c>
      <c r="H16" s="114">
        <v>23751</v>
      </c>
      <c r="I16" s="115">
        <v>-717</v>
      </c>
      <c r="J16" s="116">
        <v>-3.0188202601995706</v>
      </c>
    </row>
    <row r="17" spans="1:10" s="110" customFormat="1" ht="13.5" customHeight="1" x14ac:dyDescent="0.2">
      <c r="A17" s="118"/>
      <c r="B17" s="121" t="s">
        <v>110</v>
      </c>
      <c r="C17" s="113">
        <v>26.006972986762662</v>
      </c>
      <c r="D17" s="114">
        <v>9175</v>
      </c>
      <c r="E17" s="114">
        <v>9269</v>
      </c>
      <c r="F17" s="114">
        <v>9304</v>
      </c>
      <c r="G17" s="114">
        <v>9169</v>
      </c>
      <c r="H17" s="114">
        <v>8954</v>
      </c>
      <c r="I17" s="115">
        <v>221</v>
      </c>
      <c r="J17" s="116">
        <v>2.4681706499888318</v>
      </c>
    </row>
    <row r="18" spans="1:10" s="110" customFormat="1" ht="13.5" customHeight="1" x14ac:dyDescent="0.2">
      <c r="A18" s="120"/>
      <c r="B18" s="121" t="s">
        <v>111</v>
      </c>
      <c r="C18" s="113">
        <v>0.98358797018056066</v>
      </c>
      <c r="D18" s="114">
        <v>347</v>
      </c>
      <c r="E18" s="114">
        <v>360</v>
      </c>
      <c r="F18" s="114">
        <v>359</v>
      </c>
      <c r="G18" s="114">
        <v>341</v>
      </c>
      <c r="H18" s="114">
        <v>317</v>
      </c>
      <c r="I18" s="115">
        <v>30</v>
      </c>
      <c r="J18" s="116">
        <v>9.4637223974763405</v>
      </c>
    </row>
    <row r="19" spans="1:10" s="110" customFormat="1" ht="13.5" customHeight="1" x14ac:dyDescent="0.2">
      <c r="A19" s="120"/>
      <c r="B19" s="121" t="s">
        <v>112</v>
      </c>
      <c r="C19" s="113">
        <v>0.26361291419824823</v>
      </c>
      <c r="D19" s="114">
        <v>93</v>
      </c>
      <c r="E19" s="114">
        <v>93</v>
      </c>
      <c r="F19" s="114">
        <v>94</v>
      </c>
      <c r="G19" s="114">
        <v>78</v>
      </c>
      <c r="H19" s="114">
        <v>64</v>
      </c>
      <c r="I19" s="115">
        <v>29</v>
      </c>
      <c r="J19" s="116">
        <v>45.3125</v>
      </c>
    </row>
    <row r="20" spans="1:10" s="110" customFormat="1" ht="13.5" customHeight="1" x14ac:dyDescent="0.2">
      <c r="A20" s="118" t="s">
        <v>113</v>
      </c>
      <c r="B20" s="122" t="s">
        <v>114</v>
      </c>
      <c r="C20" s="113">
        <v>69.911278664361234</v>
      </c>
      <c r="D20" s="114">
        <v>24664</v>
      </c>
      <c r="E20" s="114">
        <v>25035</v>
      </c>
      <c r="F20" s="114">
        <v>25503</v>
      </c>
      <c r="G20" s="114">
        <v>25204</v>
      </c>
      <c r="H20" s="114">
        <v>25298</v>
      </c>
      <c r="I20" s="115">
        <v>-634</v>
      </c>
      <c r="J20" s="116">
        <v>-2.5061269665586212</v>
      </c>
    </row>
    <row r="21" spans="1:10" s="110" customFormat="1" ht="13.5" customHeight="1" x14ac:dyDescent="0.2">
      <c r="A21" s="120"/>
      <c r="B21" s="122" t="s">
        <v>115</v>
      </c>
      <c r="C21" s="113">
        <v>30.088721335638766</v>
      </c>
      <c r="D21" s="114">
        <v>10615</v>
      </c>
      <c r="E21" s="114">
        <v>10627</v>
      </c>
      <c r="F21" s="114">
        <v>10661</v>
      </c>
      <c r="G21" s="114">
        <v>10472</v>
      </c>
      <c r="H21" s="114">
        <v>10313</v>
      </c>
      <c r="I21" s="115">
        <v>302</v>
      </c>
      <c r="J21" s="116">
        <v>2.9283428682245711</v>
      </c>
    </row>
    <row r="22" spans="1:10" s="110" customFormat="1" ht="13.5" customHeight="1" x14ac:dyDescent="0.2">
      <c r="A22" s="118" t="s">
        <v>113</v>
      </c>
      <c r="B22" s="122" t="s">
        <v>116</v>
      </c>
      <c r="C22" s="113">
        <v>97.202301652541166</v>
      </c>
      <c r="D22" s="114">
        <v>34292</v>
      </c>
      <c r="E22" s="114">
        <v>34662</v>
      </c>
      <c r="F22" s="114">
        <v>35127</v>
      </c>
      <c r="G22" s="114">
        <v>34678</v>
      </c>
      <c r="H22" s="114">
        <v>34632</v>
      </c>
      <c r="I22" s="115">
        <v>-340</v>
      </c>
      <c r="J22" s="116">
        <v>-0.98175098175098174</v>
      </c>
    </row>
    <row r="23" spans="1:10" s="110" customFormat="1" ht="13.5" customHeight="1" x14ac:dyDescent="0.2">
      <c r="A23" s="123"/>
      <c r="B23" s="124" t="s">
        <v>117</v>
      </c>
      <c r="C23" s="125">
        <v>2.7976983474588284</v>
      </c>
      <c r="D23" s="114">
        <v>987</v>
      </c>
      <c r="E23" s="114">
        <v>1000</v>
      </c>
      <c r="F23" s="114">
        <v>1035</v>
      </c>
      <c r="G23" s="114">
        <v>996</v>
      </c>
      <c r="H23" s="114">
        <v>977</v>
      </c>
      <c r="I23" s="115">
        <v>10</v>
      </c>
      <c r="J23" s="116">
        <v>1.0235414534288638</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5017</v>
      </c>
      <c r="E26" s="114">
        <v>5209</v>
      </c>
      <c r="F26" s="114">
        <v>5280</v>
      </c>
      <c r="G26" s="114">
        <v>5349</v>
      </c>
      <c r="H26" s="140">
        <v>5269</v>
      </c>
      <c r="I26" s="115">
        <v>-252</v>
      </c>
      <c r="J26" s="116">
        <v>-4.7826912127538428</v>
      </c>
    </row>
    <row r="27" spans="1:10" s="110" customFormat="1" ht="13.5" customHeight="1" x14ac:dyDescent="0.2">
      <c r="A27" s="118" t="s">
        <v>105</v>
      </c>
      <c r="B27" s="119" t="s">
        <v>106</v>
      </c>
      <c r="C27" s="113">
        <v>43.193143312736694</v>
      </c>
      <c r="D27" s="115">
        <v>2167</v>
      </c>
      <c r="E27" s="114">
        <v>2248</v>
      </c>
      <c r="F27" s="114">
        <v>2316</v>
      </c>
      <c r="G27" s="114">
        <v>2325</v>
      </c>
      <c r="H27" s="140">
        <v>2302</v>
      </c>
      <c r="I27" s="115">
        <v>-135</v>
      </c>
      <c r="J27" s="116">
        <v>-5.8644656820156387</v>
      </c>
    </row>
    <row r="28" spans="1:10" s="110" customFormat="1" ht="13.5" customHeight="1" x14ac:dyDescent="0.2">
      <c r="A28" s="120"/>
      <c r="B28" s="119" t="s">
        <v>107</v>
      </c>
      <c r="C28" s="113">
        <v>56.806856687263306</v>
      </c>
      <c r="D28" s="115">
        <v>2850</v>
      </c>
      <c r="E28" s="114">
        <v>2961</v>
      </c>
      <c r="F28" s="114">
        <v>2964</v>
      </c>
      <c r="G28" s="114">
        <v>3024</v>
      </c>
      <c r="H28" s="140">
        <v>2967</v>
      </c>
      <c r="I28" s="115">
        <v>-117</v>
      </c>
      <c r="J28" s="116">
        <v>-3.9433771486349847</v>
      </c>
    </row>
    <row r="29" spans="1:10" s="110" customFormat="1" ht="13.5" customHeight="1" x14ac:dyDescent="0.2">
      <c r="A29" s="118" t="s">
        <v>105</v>
      </c>
      <c r="B29" s="121" t="s">
        <v>108</v>
      </c>
      <c r="C29" s="113">
        <v>12.497508471197927</v>
      </c>
      <c r="D29" s="115">
        <v>627</v>
      </c>
      <c r="E29" s="114">
        <v>666</v>
      </c>
      <c r="F29" s="114">
        <v>665</v>
      </c>
      <c r="G29" s="114">
        <v>716</v>
      </c>
      <c r="H29" s="140">
        <v>667</v>
      </c>
      <c r="I29" s="115">
        <v>-40</v>
      </c>
      <c r="J29" s="116">
        <v>-5.9970014992503744</v>
      </c>
    </row>
    <row r="30" spans="1:10" s="110" customFormat="1" ht="13.5" customHeight="1" x14ac:dyDescent="0.2">
      <c r="A30" s="118"/>
      <c r="B30" s="121" t="s">
        <v>109</v>
      </c>
      <c r="C30" s="113">
        <v>37.014151883595773</v>
      </c>
      <c r="D30" s="115">
        <v>1857</v>
      </c>
      <c r="E30" s="114">
        <v>1945</v>
      </c>
      <c r="F30" s="114">
        <v>1970</v>
      </c>
      <c r="G30" s="114">
        <v>1981</v>
      </c>
      <c r="H30" s="140">
        <v>1994</v>
      </c>
      <c r="I30" s="115">
        <v>-137</v>
      </c>
      <c r="J30" s="116">
        <v>-6.8706118355065193</v>
      </c>
    </row>
    <row r="31" spans="1:10" s="110" customFormat="1" ht="13.5" customHeight="1" x14ac:dyDescent="0.2">
      <c r="A31" s="118"/>
      <c r="B31" s="121" t="s">
        <v>110</v>
      </c>
      <c r="C31" s="113">
        <v>23.340641817819414</v>
      </c>
      <c r="D31" s="115">
        <v>1171</v>
      </c>
      <c r="E31" s="114">
        <v>1185</v>
      </c>
      <c r="F31" s="114">
        <v>1192</v>
      </c>
      <c r="G31" s="114">
        <v>1232</v>
      </c>
      <c r="H31" s="140">
        <v>1232</v>
      </c>
      <c r="I31" s="115">
        <v>-61</v>
      </c>
      <c r="J31" s="116">
        <v>-4.9512987012987013</v>
      </c>
    </row>
    <row r="32" spans="1:10" s="110" customFormat="1" ht="13.5" customHeight="1" x14ac:dyDescent="0.2">
      <c r="A32" s="120"/>
      <c r="B32" s="121" t="s">
        <v>111</v>
      </c>
      <c r="C32" s="113">
        <v>27.147697827386885</v>
      </c>
      <c r="D32" s="115">
        <v>1362</v>
      </c>
      <c r="E32" s="114">
        <v>1413</v>
      </c>
      <c r="F32" s="114">
        <v>1453</v>
      </c>
      <c r="G32" s="114">
        <v>1420</v>
      </c>
      <c r="H32" s="140">
        <v>1376</v>
      </c>
      <c r="I32" s="115">
        <v>-14</v>
      </c>
      <c r="J32" s="116">
        <v>-1.0174418604651163</v>
      </c>
    </row>
    <row r="33" spans="1:10" s="110" customFormat="1" ht="13.5" customHeight="1" x14ac:dyDescent="0.2">
      <c r="A33" s="120"/>
      <c r="B33" s="121" t="s">
        <v>112</v>
      </c>
      <c r="C33" s="113">
        <v>3.1293601754036278</v>
      </c>
      <c r="D33" s="115">
        <v>157</v>
      </c>
      <c r="E33" s="114">
        <v>164</v>
      </c>
      <c r="F33" s="114">
        <v>182</v>
      </c>
      <c r="G33" s="114">
        <v>154</v>
      </c>
      <c r="H33" s="140">
        <v>151</v>
      </c>
      <c r="I33" s="115">
        <v>6</v>
      </c>
      <c r="J33" s="116">
        <v>3.9735099337748343</v>
      </c>
    </row>
    <row r="34" spans="1:10" s="110" customFormat="1" ht="13.5" customHeight="1" x14ac:dyDescent="0.2">
      <c r="A34" s="118" t="s">
        <v>113</v>
      </c>
      <c r="B34" s="122" t="s">
        <v>116</v>
      </c>
      <c r="C34" s="113">
        <v>97.767590193342642</v>
      </c>
      <c r="D34" s="115">
        <v>4905</v>
      </c>
      <c r="E34" s="114">
        <v>5077</v>
      </c>
      <c r="F34" s="114">
        <v>5152</v>
      </c>
      <c r="G34" s="114">
        <v>5211</v>
      </c>
      <c r="H34" s="140">
        <v>5154</v>
      </c>
      <c r="I34" s="115">
        <v>-249</v>
      </c>
      <c r="J34" s="116">
        <v>-4.8311990686845165</v>
      </c>
    </row>
    <row r="35" spans="1:10" s="110" customFormat="1" ht="13.5" customHeight="1" x14ac:dyDescent="0.2">
      <c r="A35" s="118"/>
      <c r="B35" s="119" t="s">
        <v>117</v>
      </c>
      <c r="C35" s="113">
        <v>2.1526808849910304</v>
      </c>
      <c r="D35" s="115">
        <v>108</v>
      </c>
      <c r="E35" s="114">
        <v>128</v>
      </c>
      <c r="F35" s="114">
        <v>124</v>
      </c>
      <c r="G35" s="114">
        <v>134</v>
      </c>
      <c r="H35" s="140">
        <v>109</v>
      </c>
      <c r="I35" s="115">
        <v>-1</v>
      </c>
      <c r="J35" s="116">
        <v>-0.91743119266055051</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3283</v>
      </c>
      <c r="E37" s="114">
        <v>3391</v>
      </c>
      <c r="F37" s="114">
        <v>3463</v>
      </c>
      <c r="G37" s="114">
        <v>3569</v>
      </c>
      <c r="H37" s="140">
        <v>3577</v>
      </c>
      <c r="I37" s="115">
        <v>-294</v>
      </c>
      <c r="J37" s="116">
        <v>-8.2191780821917817</v>
      </c>
    </row>
    <row r="38" spans="1:10" s="110" customFormat="1" ht="13.5" customHeight="1" x14ac:dyDescent="0.2">
      <c r="A38" s="118" t="s">
        <v>105</v>
      </c>
      <c r="B38" s="119" t="s">
        <v>106</v>
      </c>
      <c r="C38" s="113">
        <v>45.385318306427045</v>
      </c>
      <c r="D38" s="115">
        <v>1490</v>
      </c>
      <c r="E38" s="114">
        <v>1556</v>
      </c>
      <c r="F38" s="114">
        <v>1605</v>
      </c>
      <c r="G38" s="114">
        <v>1636</v>
      </c>
      <c r="H38" s="140">
        <v>1647</v>
      </c>
      <c r="I38" s="115">
        <v>-157</v>
      </c>
      <c r="J38" s="116">
        <v>-9.5324833029751055</v>
      </c>
    </row>
    <row r="39" spans="1:10" s="110" customFormat="1" ht="13.5" customHeight="1" x14ac:dyDescent="0.2">
      <c r="A39" s="120"/>
      <c r="B39" s="119" t="s">
        <v>107</v>
      </c>
      <c r="C39" s="113">
        <v>54.614681693572955</v>
      </c>
      <c r="D39" s="115">
        <v>1793</v>
      </c>
      <c r="E39" s="114">
        <v>1835</v>
      </c>
      <c r="F39" s="114">
        <v>1858</v>
      </c>
      <c r="G39" s="114">
        <v>1933</v>
      </c>
      <c r="H39" s="140">
        <v>1930</v>
      </c>
      <c r="I39" s="115">
        <v>-137</v>
      </c>
      <c r="J39" s="116">
        <v>-7.0984455958549226</v>
      </c>
    </row>
    <row r="40" spans="1:10" s="110" customFormat="1" ht="13.5" customHeight="1" x14ac:dyDescent="0.2">
      <c r="A40" s="118" t="s">
        <v>105</v>
      </c>
      <c r="B40" s="121" t="s">
        <v>108</v>
      </c>
      <c r="C40" s="113">
        <v>14.011574779165397</v>
      </c>
      <c r="D40" s="115">
        <v>460</v>
      </c>
      <c r="E40" s="114">
        <v>476</v>
      </c>
      <c r="F40" s="114">
        <v>475</v>
      </c>
      <c r="G40" s="114">
        <v>549</v>
      </c>
      <c r="H40" s="140">
        <v>513</v>
      </c>
      <c r="I40" s="115">
        <v>-53</v>
      </c>
      <c r="J40" s="116">
        <v>-10.331384015594542</v>
      </c>
    </row>
    <row r="41" spans="1:10" s="110" customFormat="1" ht="13.5" customHeight="1" x14ac:dyDescent="0.2">
      <c r="A41" s="118"/>
      <c r="B41" s="121" t="s">
        <v>109</v>
      </c>
      <c r="C41" s="113">
        <v>20.530003045994516</v>
      </c>
      <c r="D41" s="115">
        <v>674</v>
      </c>
      <c r="E41" s="114">
        <v>697</v>
      </c>
      <c r="F41" s="114">
        <v>713</v>
      </c>
      <c r="G41" s="114">
        <v>728</v>
      </c>
      <c r="H41" s="140">
        <v>803</v>
      </c>
      <c r="I41" s="115">
        <v>-129</v>
      </c>
      <c r="J41" s="116">
        <v>-16.06475716064757</v>
      </c>
    </row>
    <row r="42" spans="1:10" s="110" customFormat="1" ht="13.5" customHeight="1" x14ac:dyDescent="0.2">
      <c r="A42" s="118"/>
      <c r="B42" s="121" t="s">
        <v>110</v>
      </c>
      <c r="C42" s="113">
        <v>24.337496192506855</v>
      </c>
      <c r="D42" s="115">
        <v>799</v>
      </c>
      <c r="E42" s="114">
        <v>818</v>
      </c>
      <c r="F42" s="114">
        <v>843</v>
      </c>
      <c r="G42" s="114">
        <v>894</v>
      </c>
      <c r="H42" s="140">
        <v>905</v>
      </c>
      <c r="I42" s="115">
        <v>-106</v>
      </c>
      <c r="J42" s="116">
        <v>-11.712707182320441</v>
      </c>
    </row>
    <row r="43" spans="1:10" s="110" customFormat="1" ht="13.5" customHeight="1" x14ac:dyDescent="0.2">
      <c r="A43" s="120"/>
      <c r="B43" s="121" t="s">
        <v>111</v>
      </c>
      <c r="C43" s="113">
        <v>41.120925982333233</v>
      </c>
      <c r="D43" s="115">
        <v>1350</v>
      </c>
      <c r="E43" s="114">
        <v>1400</v>
      </c>
      <c r="F43" s="114">
        <v>1432</v>
      </c>
      <c r="G43" s="114">
        <v>1398</v>
      </c>
      <c r="H43" s="140">
        <v>1356</v>
      </c>
      <c r="I43" s="115">
        <v>-6</v>
      </c>
      <c r="J43" s="116">
        <v>-0.44247787610619471</v>
      </c>
    </row>
    <row r="44" spans="1:10" s="110" customFormat="1" ht="13.5" customHeight="1" x14ac:dyDescent="0.2">
      <c r="A44" s="120"/>
      <c r="B44" s="121" t="s">
        <v>112</v>
      </c>
      <c r="C44" s="113" t="s">
        <v>513</v>
      </c>
      <c r="D44" s="115" t="s">
        <v>513</v>
      </c>
      <c r="E44" s="114">
        <v>164</v>
      </c>
      <c r="F44" s="114">
        <v>179</v>
      </c>
      <c r="G44" s="114">
        <v>147</v>
      </c>
      <c r="H44" s="140">
        <v>143</v>
      </c>
      <c r="I44" s="115" t="s">
        <v>513</v>
      </c>
      <c r="J44" s="116" t="s">
        <v>513</v>
      </c>
    </row>
    <row r="45" spans="1:10" s="110" customFormat="1" ht="13.5" customHeight="1" x14ac:dyDescent="0.2">
      <c r="A45" s="118" t="s">
        <v>113</v>
      </c>
      <c r="B45" s="122" t="s">
        <v>116</v>
      </c>
      <c r="C45" s="113">
        <v>97.624124276576296</v>
      </c>
      <c r="D45" s="115">
        <v>3205</v>
      </c>
      <c r="E45" s="114">
        <v>3298</v>
      </c>
      <c r="F45" s="114">
        <v>3373</v>
      </c>
      <c r="G45" s="114">
        <v>3470</v>
      </c>
      <c r="H45" s="140">
        <v>3493</v>
      </c>
      <c r="I45" s="115">
        <v>-288</v>
      </c>
      <c r="J45" s="116">
        <v>-8.2450615516747785</v>
      </c>
    </row>
    <row r="46" spans="1:10" s="110" customFormat="1" ht="13.5" customHeight="1" x14ac:dyDescent="0.2">
      <c r="A46" s="118"/>
      <c r="B46" s="119" t="s">
        <v>117</v>
      </c>
      <c r="C46" s="113">
        <v>2.2540359427353032</v>
      </c>
      <c r="D46" s="115">
        <v>74</v>
      </c>
      <c r="E46" s="114">
        <v>89</v>
      </c>
      <c r="F46" s="114">
        <v>86</v>
      </c>
      <c r="G46" s="114">
        <v>95</v>
      </c>
      <c r="H46" s="140">
        <v>78</v>
      </c>
      <c r="I46" s="115">
        <v>-4</v>
      </c>
      <c r="J46" s="116">
        <v>-5.1282051282051286</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1734</v>
      </c>
      <c r="E48" s="114">
        <v>1818</v>
      </c>
      <c r="F48" s="114">
        <v>1817</v>
      </c>
      <c r="G48" s="114">
        <v>1780</v>
      </c>
      <c r="H48" s="140">
        <v>1692</v>
      </c>
      <c r="I48" s="115">
        <v>42</v>
      </c>
      <c r="J48" s="116">
        <v>2.4822695035460991</v>
      </c>
    </row>
    <row r="49" spans="1:12" s="110" customFormat="1" ht="13.5" customHeight="1" x14ac:dyDescent="0.2">
      <c r="A49" s="118" t="s">
        <v>105</v>
      </c>
      <c r="B49" s="119" t="s">
        <v>106</v>
      </c>
      <c r="C49" s="113">
        <v>39.042675893886965</v>
      </c>
      <c r="D49" s="115">
        <v>677</v>
      </c>
      <c r="E49" s="114">
        <v>692</v>
      </c>
      <c r="F49" s="114">
        <v>711</v>
      </c>
      <c r="G49" s="114">
        <v>689</v>
      </c>
      <c r="H49" s="140">
        <v>655</v>
      </c>
      <c r="I49" s="115">
        <v>22</v>
      </c>
      <c r="J49" s="116">
        <v>3.3587786259541983</v>
      </c>
    </row>
    <row r="50" spans="1:12" s="110" customFormat="1" ht="13.5" customHeight="1" x14ac:dyDescent="0.2">
      <c r="A50" s="120"/>
      <c r="B50" s="119" t="s">
        <v>107</v>
      </c>
      <c r="C50" s="113">
        <v>60.957324106113035</v>
      </c>
      <c r="D50" s="115">
        <v>1057</v>
      </c>
      <c r="E50" s="114">
        <v>1126</v>
      </c>
      <c r="F50" s="114">
        <v>1106</v>
      </c>
      <c r="G50" s="114">
        <v>1091</v>
      </c>
      <c r="H50" s="140">
        <v>1037</v>
      </c>
      <c r="I50" s="115">
        <v>20</v>
      </c>
      <c r="J50" s="116">
        <v>1.9286403085824493</v>
      </c>
    </row>
    <row r="51" spans="1:12" s="110" customFormat="1" ht="13.5" customHeight="1" x14ac:dyDescent="0.2">
      <c r="A51" s="118" t="s">
        <v>105</v>
      </c>
      <c r="B51" s="121" t="s">
        <v>108</v>
      </c>
      <c r="C51" s="113">
        <v>9.6309111880046139</v>
      </c>
      <c r="D51" s="115">
        <v>167</v>
      </c>
      <c r="E51" s="114">
        <v>190</v>
      </c>
      <c r="F51" s="114">
        <v>190</v>
      </c>
      <c r="G51" s="114">
        <v>167</v>
      </c>
      <c r="H51" s="140">
        <v>154</v>
      </c>
      <c r="I51" s="115">
        <v>13</v>
      </c>
      <c r="J51" s="116">
        <v>8.4415584415584419</v>
      </c>
    </row>
    <row r="52" spans="1:12" s="110" customFormat="1" ht="13.5" customHeight="1" x14ac:dyDescent="0.2">
      <c r="A52" s="118"/>
      <c r="B52" s="121" t="s">
        <v>109</v>
      </c>
      <c r="C52" s="113">
        <v>68.223760092272201</v>
      </c>
      <c r="D52" s="115">
        <v>1183</v>
      </c>
      <c r="E52" s="114">
        <v>1248</v>
      </c>
      <c r="F52" s="114">
        <v>1257</v>
      </c>
      <c r="G52" s="114">
        <v>1253</v>
      </c>
      <c r="H52" s="140">
        <v>1191</v>
      </c>
      <c r="I52" s="115">
        <v>-8</v>
      </c>
      <c r="J52" s="116">
        <v>-0.67170445004198154</v>
      </c>
    </row>
    <row r="53" spans="1:12" s="110" customFormat="1" ht="13.5" customHeight="1" x14ac:dyDescent="0.2">
      <c r="A53" s="118"/>
      <c r="B53" s="121" t="s">
        <v>110</v>
      </c>
      <c r="C53" s="113">
        <v>21.453287197231834</v>
      </c>
      <c r="D53" s="115">
        <v>372</v>
      </c>
      <c r="E53" s="114">
        <v>367</v>
      </c>
      <c r="F53" s="114">
        <v>349</v>
      </c>
      <c r="G53" s="114">
        <v>338</v>
      </c>
      <c r="H53" s="140">
        <v>327</v>
      </c>
      <c r="I53" s="115">
        <v>45</v>
      </c>
      <c r="J53" s="116">
        <v>13.761467889908257</v>
      </c>
    </row>
    <row r="54" spans="1:12" s="110" customFormat="1" ht="13.5" customHeight="1" x14ac:dyDescent="0.2">
      <c r="A54" s="120"/>
      <c r="B54" s="121" t="s">
        <v>111</v>
      </c>
      <c r="C54" s="113">
        <v>0.69204152249134943</v>
      </c>
      <c r="D54" s="115">
        <v>12</v>
      </c>
      <c r="E54" s="114">
        <v>13</v>
      </c>
      <c r="F54" s="114">
        <v>21</v>
      </c>
      <c r="G54" s="114">
        <v>22</v>
      </c>
      <c r="H54" s="140">
        <v>20</v>
      </c>
      <c r="I54" s="115">
        <v>-8</v>
      </c>
      <c r="J54" s="116">
        <v>-40</v>
      </c>
    </row>
    <row r="55" spans="1:12" s="110" customFormat="1" ht="13.5" customHeight="1" x14ac:dyDescent="0.2">
      <c r="A55" s="120"/>
      <c r="B55" s="121" t="s">
        <v>112</v>
      </c>
      <c r="C55" s="113" t="s">
        <v>513</v>
      </c>
      <c r="D55" s="115" t="s">
        <v>513</v>
      </c>
      <c r="E55" s="114">
        <v>0</v>
      </c>
      <c r="F55" s="114">
        <v>3</v>
      </c>
      <c r="G55" s="114">
        <v>7</v>
      </c>
      <c r="H55" s="140">
        <v>8</v>
      </c>
      <c r="I55" s="115" t="s">
        <v>513</v>
      </c>
      <c r="J55" s="116" t="s">
        <v>513</v>
      </c>
    </row>
    <row r="56" spans="1:12" s="110" customFormat="1" ht="13.5" customHeight="1" x14ac:dyDescent="0.2">
      <c r="A56" s="118" t="s">
        <v>113</v>
      </c>
      <c r="B56" s="122" t="s">
        <v>116</v>
      </c>
      <c r="C56" s="113">
        <v>98.039215686274517</v>
      </c>
      <c r="D56" s="115">
        <v>1700</v>
      </c>
      <c r="E56" s="114">
        <v>1779</v>
      </c>
      <c r="F56" s="114">
        <v>1779</v>
      </c>
      <c r="G56" s="114">
        <v>1741</v>
      </c>
      <c r="H56" s="140">
        <v>1661</v>
      </c>
      <c r="I56" s="115">
        <v>39</v>
      </c>
      <c r="J56" s="116">
        <v>2.3479831426851296</v>
      </c>
    </row>
    <row r="57" spans="1:12" s="110" customFormat="1" ht="13.5" customHeight="1" x14ac:dyDescent="0.2">
      <c r="A57" s="142"/>
      <c r="B57" s="124" t="s">
        <v>117</v>
      </c>
      <c r="C57" s="125">
        <v>1.9607843137254901</v>
      </c>
      <c r="D57" s="143">
        <v>34</v>
      </c>
      <c r="E57" s="144">
        <v>39</v>
      </c>
      <c r="F57" s="144">
        <v>38</v>
      </c>
      <c r="G57" s="144">
        <v>39</v>
      </c>
      <c r="H57" s="145">
        <v>31</v>
      </c>
      <c r="I57" s="143">
        <v>3</v>
      </c>
      <c r="J57" s="146">
        <v>9.67741935483871</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514</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35279</v>
      </c>
      <c r="E12" s="236">
        <v>35662</v>
      </c>
      <c r="F12" s="114">
        <v>36164</v>
      </c>
      <c r="G12" s="114">
        <v>35676</v>
      </c>
      <c r="H12" s="140">
        <v>35611</v>
      </c>
      <c r="I12" s="115">
        <v>-332</v>
      </c>
      <c r="J12" s="116">
        <v>-0.93229620061217044</v>
      </c>
    </row>
    <row r="13" spans="1:15" s="110" customFormat="1" ht="12" customHeight="1" x14ac:dyDescent="0.2">
      <c r="A13" s="118" t="s">
        <v>105</v>
      </c>
      <c r="B13" s="119" t="s">
        <v>106</v>
      </c>
      <c r="C13" s="113">
        <v>49.882366280223366</v>
      </c>
      <c r="D13" s="115">
        <v>17598</v>
      </c>
      <c r="E13" s="114">
        <v>17813</v>
      </c>
      <c r="F13" s="114">
        <v>18150</v>
      </c>
      <c r="G13" s="114">
        <v>17884</v>
      </c>
      <c r="H13" s="140">
        <v>17820</v>
      </c>
      <c r="I13" s="115">
        <v>-222</v>
      </c>
      <c r="J13" s="116">
        <v>-1.2457912457912459</v>
      </c>
    </row>
    <row r="14" spans="1:15" s="110" customFormat="1" ht="12" customHeight="1" x14ac:dyDescent="0.2">
      <c r="A14" s="118"/>
      <c r="B14" s="119" t="s">
        <v>107</v>
      </c>
      <c r="C14" s="113">
        <v>50.117633719776634</v>
      </c>
      <c r="D14" s="115">
        <v>17681</v>
      </c>
      <c r="E14" s="114">
        <v>17849</v>
      </c>
      <c r="F14" s="114">
        <v>18014</v>
      </c>
      <c r="G14" s="114">
        <v>17792</v>
      </c>
      <c r="H14" s="140">
        <v>17791</v>
      </c>
      <c r="I14" s="115">
        <v>-110</v>
      </c>
      <c r="J14" s="116">
        <v>-0.61829014670338933</v>
      </c>
    </row>
    <row r="15" spans="1:15" s="110" customFormat="1" ht="12" customHeight="1" x14ac:dyDescent="0.2">
      <c r="A15" s="118" t="s">
        <v>105</v>
      </c>
      <c r="B15" s="121" t="s">
        <v>108</v>
      </c>
      <c r="C15" s="113">
        <v>7.7184727458261291</v>
      </c>
      <c r="D15" s="115">
        <v>2723</v>
      </c>
      <c r="E15" s="114">
        <v>2808</v>
      </c>
      <c r="F15" s="114">
        <v>2881</v>
      </c>
      <c r="G15" s="114">
        <v>2554</v>
      </c>
      <c r="H15" s="140">
        <v>2589</v>
      </c>
      <c r="I15" s="115">
        <v>134</v>
      </c>
      <c r="J15" s="116">
        <v>5.1757435303205872</v>
      </c>
    </row>
    <row r="16" spans="1:15" s="110" customFormat="1" ht="12" customHeight="1" x14ac:dyDescent="0.2">
      <c r="A16" s="118"/>
      <c r="B16" s="121" t="s">
        <v>109</v>
      </c>
      <c r="C16" s="113">
        <v>65.290966297230653</v>
      </c>
      <c r="D16" s="115">
        <v>23034</v>
      </c>
      <c r="E16" s="114">
        <v>23225</v>
      </c>
      <c r="F16" s="114">
        <v>23620</v>
      </c>
      <c r="G16" s="114">
        <v>23612</v>
      </c>
      <c r="H16" s="140">
        <v>23751</v>
      </c>
      <c r="I16" s="115">
        <v>-717</v>
      </c>
      <c r="J16" s="116">
        <v>-3.0188202601995706</v>
      </c>
    </row>
    <row r="17" spans="1:10" s="110" customFormat="1" ht="12" customHeight="1" x14ac:dyDescent="0.2">
      <c r="A17" s="118"/>
      <c r="B17" s="121" t="s">
        <v>110</v>
      </c>
      <c r="C17" s="113">
        <v>26.006972986762662</v>
      </c>
      <c r="D17" s="115">
        <v>9175</v>
      </c>
      <c r="E17" s="114">
        <v>9269</v>
      </c>
      <c r="F17" s="114">
        <v>9304</v>
      </c>
      <c r="G17" s="114">
        <v>9169</v>
      </c>
      <c r="H17" s="140">
        <v>8954</v>
      </c>
      <c r="I17" s="115">
        <v>221</v>
      </c>
      <c r="J17" s="116">
        <v>2.4681706499888318</v>
      </c>
    </row>
    <row r="18" spans="1:10" s="110" customFormat="1" ht="12" customHeight="1" x14ac:dyDescent="0.2">
      <c r="A18" s="120"/>
      <c r="B18" s="121" t="s">
        <v>111</v>
      </c>
      <c r="C18" s="113">
        <v>0.98358797018056066</v>
      </c>
      <c r="D18" s="115">
        <v>347</v>
      </c>
      <c r="E18" s="114">
        <v>360</v>
      </c>
      <c r="F18" s="114">
        <v>359</v>
      </c>
      <c r="G18" s="114">
        <v>341</v>
      </c>
      <c r="H18" s="140">
        <v>317</v>
      </c>
      <c r="I18" s="115">
        <v>30</v>
      </c>
      <c r="J18" s="116">
        <v>9.4637223974763405</v>
      </c>
    </row>
    <row r="19" spans="1:10" s="110" customFormat="1" ht="12" customHeight="1" x14ac:dyDescent="0.2">
      <c r="A19" s="120"/>
      <c r="B19" s="121" t="s">
        <v>112</v>
      </c>
      <c r="C19" s="113">
        <v>0.26361291419824823</v>
      </c>
      <c r="D19" s="115">
        <v>93</v>
      </c>
      <c r="E19" s="114">
        <v>93</v>
      </c>
      <c r="F19" s="114">
        <v>94</v>
      </c>
      <c r="G19" s="114">
        <v>78</v>
      </c>
      <c r="H19" s="140">
        <v>64</v>
      </c>
      <c r="I19" s="115">
        <v>29</v>
      </c>
      <c r="J19" s="116">
        <v>45.3125</v>
      </c>
    </row>
    <row r="20" spans="1:10" s="110" customFormat="1" ht="12" customHeight="1" x14ac:dyDescent="0.2">
      <c r="A20" s="118" t="s">
        <v>113</v>
      </c>
      <c r="B20" s="119" t="s">
        <v>181</v>
      </c>
      <c r="C20" s="113">
        <v>69.911278664361234</v>
      </c>
      <c r="D20" s="115">
        <v>24664</v>
      </c>
      <c r="E20" s="114">
        <v>25035</v>
      </c>
      <c r="F20" s="114">
        <v>25503</v>
      </c>
      <c r="G20" s="114">
        <v>25204</v>
      </c>
      <c r="H20" s="140">
        <v>25298</v>
      </c>
      <c r="I20" s="115">
        <v>-634</v>
      </c>
      <c r="J20" s="116">
        <v>-2.5061269665586212</v>
      </c>
    </row>
    <row r="21" spans="1:10" s="110" customFormat="1" ht="12" customHeight="1" x14ac:dyDescent="0.2">
      <c r="A21" s="118"/>
      <c r="B21" s="119" t="s">
        <v>182</v>
      </c>
      <c r="C21" s="113">
        <v>30.088721335638766</v>
      </c>
      <c r="D21" s="115">
        <v>10615</v>
      </c>
      <c r="E21" s="114">
        <v>10627</v>
      </c>
      <c r="F21" s="114">
        <v>10661</v>
      </c>
      <c r="G21" s="114">
        <v>10472</v>
      </c>
      <c r="H21" s="140">
        <v>10313</v>
      </c>
      <c r="I21" s="115">
        <v>302</v>
      </c>
      <c r="J21" s="116">
        <v>2.9283428682245711</v>
      </c>
    </row>
    <row r="22" spans="1:10" s="110" customFormat="1" ht="12" customHeight="1" x14ac:dyDescent="0.2">
      <c r="A22" s="118" t="s">
        <v>113</v>
      </c>
      <c r="B22" s="119" t="s">
        <v>116</v>
      </c>
      <c r="C22" s="113">
        <v>97.202301652541166</v>
      </c>
      <c r="D22" s="115">
        <v>34292</v>
      </c>
      <c r="E22" s="114">
        <v>34662</v>
      </c>
      <c r="F22" s="114">
        <v>35127</v>
      </c>
      <c r="G22" s="114">
        <v>34678</v>
      </c>
      <c r="H22" s="140">
        <v>34632</v>
      </c>
      <c r="I22" s="115">
        <v>-340</v>
      </c>
      <c r="J22" s="116">
        <v>-0.98175098175098174</v>
      </c>
    </row>
    <row r="23" spans="1:10" s="110" customFormat="1" ht="12" customHeight="1" x14ac:dyDescent="0.2">
      <c r="A23" s="118"/>
      <c r="B23" s="119" t="s">
        <v>117</v>
      </c>
      <c r="C23" s="113">
        <v>2.7976983474588284</v>
      </c>
      <c r="D23" s="115">
        <v>987</v>
      </c>
      <c r="E23" s="114">
        <v>1000</v>
      </c>
      <c r="F23" s="114">
        <v>1035</v>
      </c>
      <c r="G23" s="114">
        <v>996</v>
      </c>
      <c r="H23" s="140">
        <v>977</v>
      </c>
      <c r="I23" s="115">
        <v>10</v>
      </c>
      <c r="J23" s="116">
        <v>1.0235414534288638</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799606</v>
      </c>
      <c r="E25" s="236">
        <v>804186</v>
      </c>
      <c r="F25" s="236">
        <v>813199</v>
      </c>
      <c r="G25" s="236">
        <v>804770</v>
      </c>
      <c r="H25" s="241">
        <v>803424</v>
      </c>
      <c r="I25" s="235">
        <v>-3818</v>
      </c>
      <c r="J25" s="116">
        <v>-0.4752160751981519</v>
      </c>
    </row>
    <row r="26" spans="1:10" s="110" customFormat="1" ht="12" customHeight="1" x14ac:dyDescent="0.2">
      <c r="A26" s="118" t="s">
        <v>105</v>
      </c>
      <c r="B26" s="119" t="s">
        <v>106</v>
      </c>
      <c r="C26" s="113">
        <v>51.70709074219053</v>
      </c>
      <c r="D26" s="115">
        <v>413453</v>
      </c>
      <c r="E26" s="114">
        <v>415120</v>
      </c>
      <c r="F26" s="114">
        <v>421909</v>
      </c>
      <c r="G26" s="114">
        <v>416836</v>
      </c>
      <c r="H26" s="140">
        <v>414841</v>
      </c>
      <c r="I26" s="115">
        <v>-1388</v>
      </c>
      <c r="J26" s="116">
        <v>-0.33458602211449689</v>
      </c>
    </row>
    <row r="27" spans="1:10" s="110" customFormat="1" ht="12" customHeight="1" x14ac:dyDescent="0.2">
      <c r="A27" s="118"/>
      <c r="B27" s="119" t="s">
        <v>107</v>
      </c>
      <c r="C27" s="113">
        <v>48.29290925780947</v>
      </c>
      <c r="D27" s="115">
        <v>386153</v>
      </c>
      <c r="E27" s="114">
        <v>389066</v>
      </c>
      <c r="F27" s="114">
        <v>391290</v>
      </c>
      <c r="G27" s="114">
        <v>387934</v>
      </c>
      <c r="H27" s="140">
        <v>388583</v>
      </c>
      <c r="I27" s="115">
        <v>-2430</v>
      </c>
      <c r="J27" s="116">
        <v>-0.62534902453272534</v>
      </c>
    </row>
    <row r="28" spans="1:10" s="110" customFormat="1" ht="12" customHeight="1" x14ac:dyDescent="0.2">
      <c r="A28" s="118" t="s">
        <v>105</v>
      </c>
      <c r="B28" s="121" t="s">
        <v>108</v>
      </c>
      <c r="C28" s="113">
        <v>8.3681212997401229</v>
      </c>
      <c r="D28" s="115">
        <v>66912</v>
      </c>
      <c r="E28" s="114">
        <v>68470</v>
      </c>
      <c r="F28" s="114">
        <v>70212</v>
      </c>
      <c r="G28" s="114">
        <v>62374</v>
      </c>
      <c r="H28" s="140">
        <v>63598</v>
      </c>
      <c r="I28" s="115">
        <v>3314</v>
      </c>
      <c r="J28" s="116">
        <v>5.2108556872857639</v>
      </c>
    </row>
    <row r="29" spans="1:10" s="110" customFormat="1" ht="12" customHeight="1" x14ac:dyDescent="0.2">
      <c r="A29" s="118"/>
      <c r="B29" s="121" t="s">
        <v>109</v>
      </c>
      <c r="C29" s="113">
        <v>66.830914225255938</v>
      </c>
      <c r="D29" s="115">
        <v>534384</v>
      </c>
      <c r="E29" s="114">
        <v>536850</v>
      </c>
      <c r="F29" s="114">
        <v>543971</v>
      </c>
      <c r="G29" s="114">
        <v>545125</v>
      </c>
      <c r="H29" s="140">
        <v>545530</v>
      </c>
      <c r="I29" s="115">
        <v>-11146</v>
      </c>
      <c r="J29" s="116">
        <v>-2.0431506974868476</v>
      </c>
    </row>
    <row r="30" spans="1:10" s="110" customFormat="1" ht="12" customHeight="1" x14ac:dyDescent="0.2">
      <c r="A30" s="118"/>
      <c r="B30" s="121" t="s">
        <v>110</v>
      </c>
      <c r="C30" s="113">
        <v>23.861501789631394</v>
      </c>
      <c r="D30" s="115">
        <v>190798</v>
      </c>
      <c r="E30" s="114">
        <v>191182</v>
      </c>
      <c r="F30" s="114">
        <v>191625</v>
      </c>
      <c r="G30" s="114">
        <v>190070</v>
      </c>
      <c r="H30" s="140">
        <v>187471</v>
      </c>
      <c r="I30" s="115">
        <v>3327</v>
      </c>
      <c r="J30" s="116">
        <v>1.7746744829867021</v>
      </c>
    </row>
    <row r="31" spans="1:10" s="110" customFormat="1" ht="12" customHeight="1" x14ac:dyDescent="0.2">
      <c r="A31" s="120"/>
      <c r="B31" s="121" t="s">
        <v>111</v>
      </c>
      <c r="C31" s="113">
        <v>0.93946268537254596</v>
      </c>
      <c r="D31" s="115">
        <v>7512</v>
      </c>
      <c r="E31" s="114">
        <v>7684</v>
      </c>
      <c r="F31" s="114">
        <v>7391</v>
      </c>
      <c r="G31" s="114">
        <v>7201</v>
      </c>
      <c r="H31" s="140">
        <v>6825</v>
      </c>
      <c r="I31" s="115">
        <v>687</v>
      </c>
      <c r="J31" s="116">
        <v>10.065934065934066</v>
      </c>
    </row>
    <row r="32" spans="1:10" s="110" customFormat="1" ht="12" customHeight="1" x14ac:dyDescent="0.2">
      <c r="A32" s="120"/>
      <c r="B32" s="121" t="s">
        <v>112</v>
      </c>
      <c r="C32" s="113">
        <v>0.28163870706322863</v>
      </c>
      <c r="D32" s="115">
        <v>2252</v>
      </c>
      <c r="E32" s="114">
        <v>2283</v>
      </c>
      <c r="F32" s="114">
        <v>2241</v>
      </c>
      <c r="G32" s="114">
        <v>2035</v>
      </c>
      <c r="H32" s="140">
        <v>1876</v>
      </c>
      <c r="I32" s="115">
        <v>376</v>
      </c>
      <c r="J32" s="116">
        <v>20.042643923240938</v>
      </c>
    </row>
    <row r="33" spans="1:10" s="110" customFormat="1" ht="12" customHeight="1" x14ac:dyDescent="0.2">
      <c r="A33" s="118" t="s">
        <v>113</v>
      </c>
      <c r="B33" s="119" t="s">
        <v>181</v>
      </c>
      <c r="C33" s="113">
        <v>71.693434016253008</v>
      </c>
      <c r="D33" s="115">
        <v>573265</v>
      </c>
      <c r="E33" s="114">
        <v>577321</v>
      </c>
      <c r="F33" s="114">
        <v>586617</v>
      </c>
      <c r="G33" s="114">
        <v>581137</v>
      </c>
      <c r="H33" s="140">
        <v>582266</v>
      </c>
      <c r="I33" s="115">
        <v>-9001</v>
      </c>
      <c r="J33" s="116">
        <v>-1.5458570481532496</v>
      </c>
    </row>
    <row r="34" spans="1:10" s="110" customFormat="1" ht="12" customHeight="1" x14ac:dyDescent="0.2">
      <c r="A34" s="118"/>
      <c r="B34" s="119" t="s">
        <v>182</v>
      </c>
      <c r="C34" s="113">
        <v>28.306565983746996</v>
      </c>
      <c r="D34" s="115">
        <v>226341</v>
      </c>
      <c r="E34" s="114">
        <v>226865</v>
      </c>
      <c r="F34" s="114">
        <v>226582</v>
      </c>
      <c r="G34" s="114">
        <v>223633</v>
      </c>
      <c r="H34" s="140">
        <v>221158</v>
      </c>
      <c r="I34" s="115">
        <v>5183</v>
      </c>
      <c r="J34" s="116">
        <v>2.3435733728827355</v>
      </c>
    </row>
    <row r="35" spans="1:10" s="110" customFormat="1" ht="12" customHeight="1" x14ac:dyDescent="0.2">
      <c r="A35" s="118" t="s">
        <v>113</v>
      </c>
      <c r="B35" s="119" t="s">
        <v>116</v>
      </c>
      <c r="C35" s="113">
        <v>94.184010625232929</v>
      </c>
      <c r="D35" s="115">
        <v>753101</v>
      </c>
      <c r="E35" s="114">
        <v>758513</v>
      </c>
      <c r="F35" s="114">
        <v>766260</v>
      </c>
      <c r="G35" s="114">
        <v>760324</v>
      </c>
      <c r="H35" s="140">
        <v>760644</v>
      </c>
      <c r="I35" s="115">
        <v>-7543</v>
      </c>
      <c r="J35" s="116">
        <v>-0.99165969888673278</v>
      </c>
    </row>
    <row r="36" spans="1:10" s="110" customFormat="1" ht="12" customHeight="1" x14ac:dyDescent="0.2">
      <c r="A36" s="118"/>
      <c r="B36" s="119" t="s">
        <v>117</v>
      </c>
      <c r="C36" s="113">
        <v>5.8013571684054392</v>
      </c>
      <c r="D36" s="115">
        <v>46388</v>
      </c>
      <c r="E36" s="114">
        <v>45539</v>
      </c>
      <c r="F36" s="114">
        <v>46807</v>
      </c>
      <c r="G36" s="114">
        <v>44313</v>
      </c>
      <c r="H36" s="140">
        <v>42653</v>
      </c>
      <c r="I36" s="115">
        <v>3735</v>
      </c>
      <c r="J36" s="116">
        <v>8.75671113403512</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6205288</v>
      </c>
      <c r="E38" s="236">
        <v>6228885</v>
      </c>
      <c r="F38" s="236">
        <v>6266099</v>
      </c>
      <c r="G38" s="236">
        <v>6182255</v>
      </c>
      <c r="H38" s="241">
        <v>6146594</v>
      </c>
      <c r="I38" s="235">
        <v>58694</v>
      </c>
      <c r="J38" s="116">
        <v>0.95490282911153723</v>
      </c>
    </row>
    <row r="39" spans="1:10" s="110" customFormat="1" ht="12" customHeight="1" x14ac:dyDescent="0.2">
      <c r="A39" s="118" t="s">
        <v>105</v>
      </c>
      <c r="B39" s="119" t="s">
        <v>106</v>
      </c>
      <c r="C39" s="113">
        <v>51.086750526325289</v>
      </c>
      <c r="D39" s="115">
        <v>3170080</v>
      </c>
      <c r="E39" s="114">
        <v>3179150</v>
      </c>
      <c r="F39" s="114">
        <v>3209502</v>
      </c>
      <c r="G39" s="114">
        <v>3160989</v>
      </c>
      <c r="H39" s="140">
        <v>3133242</v>
      </c>
      <c r="I39" s="115">
        <v>36838</v>
      </c>
      <c r="J39" s="116">
        <v>1.1757151219088726</v>
      </c>
    </row>
    <row r="40" spans="1:10" s="110" customFormat="1" ht="12" customHeight="1" x14ac:dyDescent="0.2">
      <c r="A40" s="118"/>
      <c r="B40" s="119" t="s">
        <v>107</v>
      </c>
      <c r="C40" s="113">
        <v>48.913249473674711</v>
      </c>
      <c r="D40" s="115">
        <v>3035208</v>
      </c>
      <c r="E40" s="114">
        <v>3049735</v>
      </c>
      <c r="F40" s="114">
        <v>3056597</v>
      </c>
      <c r="G40" s="114">
        <v>3021266</v>
      </c>
      <c r="H40" s="140">
        <v>3013352</v>
      </c>
      <c r="I40" s="115">
        <v>21856</v>
      </c>
      <c r="J40" s="116">
        <v>0.72530524147195552</v>
      </c>
    </row>
    <row r="41" spans="1:10" s="110" customFormat="1" ht="12" customHeight="1" x14ac:dyDescent="0.2">
      <c r="A41" s="118" t="s">
        <v>105</v>
      </c>
      <c r="B41" s="121" t="s">
        <v>108</v>
      </c>
      <c r="C41" s="113">
        <v>8.1121134103687051</v>
      </c>
      <c r="D41" s="115">
        <v>503380</v>
      </c>
      <c r="E41" s="114">
        <v>517562</v>
      </c>
      <c r="F41" s="114">
        <v>523920</v>
      </c>
      <c r="G41" s="114">
        <v>471499</v>
      </c>
      <c r="H41" s="140">
        <v>478492</v>
      </c>
      <c r="I41" s="115">
        <v>24888</v>
      </c>
      <c r="J41" s="116">
        <v>5.2013408792623492</v>
      </c>
    </row>
    <row r="42" spans="1:10" s="110" customFormat="1" ht="12" customHeight="1" x14ac:dyDescent="0.2">
      <c r="A42" s="118"/>
      <c r="B42" s="121" t="s">
        <v>109</v>
      </c>
      <c r="C42" s="113">
        <v>68.592078240365311</v>
      </c>
      <c r="D42" s="115">
        <v>4256336</v>
      </c>
      <c r="E42" s="114">
        <v>4269069</v>
      </c>
      <c r="F42" s="114">
        <v>4304095</v>
      </c>
      <c r="G42" s="114">
        <v>4293945</v>
      </c>
      <c r="H42" s="140">
        <v>4278085</v>
      </c>
      <c r="I42" s="115">
        <v>-21749</v>
      </c>
      <c r="J42" s="116">
        <v>-0.50838167077091734</v>
      </c>
    </row>
    <row r="43" spans="1:10" s="110" customFormat="1" ht="12" customHeight="1" x14ac:dyDescent="0.2">
      <c r="A43" s="118"/>
      <c r="B43" s="121" t="s">
        <v>110</v>
      </c>
      <c r="C43" s="113">
        <v>22.258273910896641</v>
      </c>
      <c r="D43" s="115">
        <v>1381190</v>
      </c>
      <c r="E43" s="114">
        <v>1376950</v>
      </c>
      <c r="F43" s="114">
        <v>1374667</v>
      </c>
      <c r="G43" s="114">
        <v>1356158</v>
      </c>
      <c r="H43" s="140">
        <v>1332189</v>
      </c>
      <c r="I43" s="115">
        <v>49001</v>
      </c>
      <c r="J43" s="116">
        <v>3.6782318424788074</v>
      </c>
    </row>
    <row r="44" spans="1:10" s="110" customFormat="1" ht="12" customHeight="1" x14ac:dyDescent="0.2">
      <c r="A44" s="120"/>
      <c r="B44" s="121" t="s">
        <v>111</v>
      </c>
      <c r="C44" s="113">
        <v>1.0375344383693392</v>
      </c>
      <c r="D44" s="115">
        <v>64382</v>
      </c>
      <c r="E44" s="114">
        <v>65303</v>
      </c>
      <c r="F44" s="114">
        <v>63416</v>
      </c>
      <c r="G44" s="114">
        <v>60650</v>
      </c>
      <c r="H44" s="140">
        <v>57826</v>
      </c>
      <c r="I44" s="115">
        <v>6556</v>
      </c>
      <c r="J44" s="116">
        <v>11.337460657835576</v>
      </c>
    </row>
    <row r="45" spans="1:10" s="110" customFormat="1" ht="12" customHeight="1" x14ac:dyDescent="0.2">
      <c r="A45" s="120"/>
      <c r="B45" s="121" t="s">
        <v>112</v>
      </c>
      <c r="C45" s="113">
        <v>0.31611747915648719</v>
      </c>
      <c r="D45" s="115">
        <v>19616</v>
      </c>
      <c r="E45" s="114">
        <v>19529</v>
      </c>
      <c r="F45" s="114">
        <v>19574</v>
      </c>
      <c r="G45" s="114">
        <v>17018</v>
      </c>
      <c r="H45" s="140">
        <v>16038</v>
      </c>
      <c r="I45" s="115">
        <v>3578</v>
      </c>
      <c r="J45" s="116">
        <v>22.309514902107495</v>
      </c>
    </row>
    <row r="46" spans="1:10" s="110" customFormat="1" ht="12" customHeight="1" x14ac:dyDescent="0.2">
      <c r="A46" s="118" t="s">
        <v>113</v>
      </c>
      <c r="B46" s="119" t="s">
        <v>181</v>
      </c>
      <c r="C46" s="113">
        <v>68.504749497525339</v>
      </c>
      <c r="D46" s="115">
        <v>4250917</v>
      </c>
      <c r="E46" s="114">
        <v>4270897</v>
      </c>
      <c r="F46" s="114">
        <v>4313879</v>
      </c>
      <c r="G46" s="114">
        <v>4260713</v>
      </c>
      <c r="H46" s="140">
        <v>4251738</v>
      </c>
      <c r="I46" s="115">
        <v>-821</v>
      </c>
      <c r="J46" s="116">
        <v>-1.930975050673395E-2</v>
      </c>
    </row>
    <row r="47" spans="1:10" s="110" customFormat="1" ht="12" customHeight="1" x14ac:dyDescent="0.2">
      <c r="A47" s="118"/>
      <c r="B47" s="119" t="s">
        <v>182</v>
      </c>
      <c r="C47" s="113">
        <v>31.495250502474665</v>
      </c>
      <c r="D47" s="115">
        <v>1954371</v>
      </c>
      <c r="E47" s="114">
        <v>1957988</v>
      </c>
      <c r="F47" s="114">
        <v>1952220</v>
      </c>
      <c r="G47" s="114">
        <v>1921542</v>
      </c>
      <c r="H47" s="140">
        <v>1894856</v>
      </c>
      <c r="I47" s="115">
        <v>59515</v>
      </c>
      <c r="J47" s="116">
        <v>3.1408719184993479</v>
      </c>
    </row>
    <row r="48" spans="1:10" s="110" customFormat="1" ht="12" customHeight="1" x14ac:dyDescent="0.2">
      <c r="A48" s="118" t="s">
        <v>113</v>
      </c>
      <c r="B48" s="119" t="s">
        <v>116</v>
      </c>
      <c r="C48" s="113">
        <v>91.824489048695241</v>
      </c>
      <c r="D48" s="115">
        <v>5697974</v>
      </c>
      <c r="E48" s="114">
        <v>5728083</v>
      </c>
      <c r="F48" s="114">
        <v>5767106</v>
      </c>
      <c r="G48" s="114">
        <v>5694299</v>
      </c>
      <c r="H48" s="140">
        <v>5677585</v>
      </c>
      <c r="I48" s="115">
        <v>20389</v>
      </c>
      <c r="J48" s="116">
        <v>0.3591139542604822</v>
      </c>
    </row>
    <row r="49" spans="1:10" s="110" customFormat="1" ht="12" customHeight="1" x14ac:dyDescent="0.2">
      <c r="A49" s="118"/>
      <c r="B49" s="119" t="s">
        <v>117</v>
      </c>
      <c r="C49" s="113">
        <v>8.1035239621432567</v>
      </c>
      <c r="D49" s="115">
        <v>502847</v>
      </c>
      <c r="E49" s="114">
        <v>496442</v>
      </c>
      <c r="F49" s="114">
        <v>494714</v>
      </c>
      <c r="G49" s="114">
        <v>483539</v>
      </c>
      <c r="H49" s="140">
        <v>464720</v>
      </c>
      <c r="I49" s="115">
        <v>38127</v>
      </c>
      <c r="J49" s="116">
        <v>8.204295059390601</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41683</v>
      </c>
      <c r="E64" s="236">
        <v>42073</v>
      </c>
      <c r="F64" s="236">
        <v>42632</v>
      </c>
      <c r="G64" s="236">
        <v>40789</v>
      </c>
      <c r="H64" s="140">
        <v>42059</v>
      </c>
      <c r="I64" s="115">
        <v>-376</v>
      </c>
      <c r="J64" s="116">
        <v>-0.89398226301148387</v>
      </c>
    </row>
    <row r="65" spans="1:12" s="110" customFormat="1" ht="12" customHeight="1" x14ac:dyDescent="0.2">
      <c r="A65" s="118" t="s">
        <v>105</v>
      </c>
      <c r="B65" s="119" t="s">
        <v>106</v>
      </c>
      <c r="C65" s="113">
        <v>52.270709881726361</v>
      </c>
      <c r="D65" s="235">
        <v>21788</v>
      </c>
      <c r="E65" s="236">
        <v>22016</v>
      </c>
      <c r="F65" s="236">
        <v>22423</v>
      </c>
      <c r="G65" s="236">
        <v>21408</v>
      </c>
      <c r="H65" s="140">
        <v>22041</v>
      </c>
      <c r="I65" s="115">
        <v>-253</v>
      </c>
      <c r="J65" s="116">
        <v>-1.1478608048636632</v>
      </c>
    </row>
    <row r="66" spans="1:12" s="110" customFormat="1" ht="12" customHeight="1" x14ac:dyDescent="0.2">
      <c r="A66" s="118"/>
      <c r="B66" s="119" t="s">
        <v>107</v>
      </c>
      <c r="C66" s="113">
        <v>47.729290118273639</v>
      </c>
      <c r="D66" s="235">
        <v>19895</v>
      </c>
      <c r="E66" s="236">
        <v>20057</v>
      </c>
      <c r="F66" s="236">
        <v>20209</v>
      </c>
      <c r="G66" s="236">
        <v>19381</v>
      </c>
      <c r="H66" s="140">
        <v>20018</v>
      </c>
      <c r="I66" s="115">
        <v>-123</v>
      </c>
      <c r="J66" s="116">
        <v>-0.61444699770206812</v>
      </c>
    </row>
    <row r="67" spans="1:12" s="110" customFormat="1" ht="12" customHeight="1" x14ac:dyDescent="0.2">
      <c r="A67" s="118" t="s">
        <v>105</v>
      </c>
      <c r="B67" s="121" t="s">
        <v>108</v>
      </c>
      <c r="C67" s="113">
        <v>7.5498404625386852</v>
      </c>
      <c r="D67" s="235">
        <v>3147</v>
      </c>
      <c r="E67" s="236">
        <v>3255</v>
      </c>
      <c r="F67" s="236">
        <v>3337</v>
      </c>
      <c r="G67" s="236">
        <v>2886</v>
      </c>
      <c r="H67" s="140">
        <v>3021</v>
      </c>
      <c r="I67" s="115">
        <v>126</v>
      </c>
      <c r="J67" s="116">
        <v>4.1708043694141015</v>
      </c>
    </row>
    <row r="68" spans="1:12" s="110" customFormat="1" ht="12" customHeight="1" x14ac:dyDescent="0.2">
      <c r="A68" s="118"/>
      <c r="B68" s="121" t="s">
        <v>109</v>
      </c>
      <c r="C68" s="113">
        <v>65.180049420627114</v>
      </c>
      <c r="D68" s="235">
        <v>27169</v>
      </c>
      <c r="E68" s="236">
        <v>27381</v>
      </c>
      <c r="F68" s="236">
        <v>27838</v>
      </c>
      <c r="G68" s="236">
        <v>27017</v>
      </c>
      <c r="H68" s="140">
        <v>28008</v>
      </c>
      <c r="I68" s="115">
        <v>-839</v>
      </c>
      <c r="J68" s="116">
        <v>-2.9955726935161384</v>
      </c>
    </row>
    <row r="69" spans="1:12" s="110" customFormat="1" ht="12" customHeight="1" x14ac:dyDescent="0.2">
      <c r="A69" s="118"/>
      <c r="B69" s="121" t="s">
        <v>110</v>
      </c>
      <c r="C69" s="113">
        <v>26.401650552983231</v>
      </c>
      <c r="D69" s="235">
        <v>11005</v>
      </c>
      <c r="E69" s="236">
        <v>11062</v>
      </c>
      <c r="F69" s="236">
        <v>11088</v>
      </c>
      <c r="G69" s="236">
        <v>10539</v>
      </c>
      <c r="H69" s="140">
        <v>10698</v>
      </c>
      <c r="I69" s="115">
        <v>307</v>
      </c>
      <c r="J69" s="116">
        <v>2.8696952701439522</v>
      </c>
    </row>
    <row r="70" spans="1:12" s="110" customFormat="1" ht="12" customHeight="1" x14ac:dyDescent="0.2">
      <c r="A70" s="120"/>
      <c r="B70" s="121" t="s">
        <v>111</v>
      </c>
      <c r="C70" s="113">
        <v>0.86845956385097045</v>
      </c>
      <c r="D70" s="235">
        <v>362</v>
      </c>
      <c r="E70" s="236">
        <v>375</v>
      </c>
      <c r="F70" s="236">
        <v>369</v>
      </c>
      <c r="G70" s="236">
        <v>347</v>
      </c>
      <c r="H70" s="140">
        <v>332</v>
      </c>
      <c r="I70" s="115">
        <v>30</v>
      </c>
      <c r="J70" s="116">
        <v>9.0361445783132535</v>
      </c>
    </row>
    <row r="71" spans="1:12" s="110" customFormat="1" ht="12" customHeight="1" x14ac:dyDescent="0.2">
      <c r="A71" s="120"/>
      <c r="B71" s="121" t="s">
        <v>112</v>
      </c>
      <c r="C71" s="113">
        <v>0.26629561212004893</v>
      </c>
      <c r="D71" s="235">
        <v>111</v>
      </c>
      <c r="E71" s="236">
        <v>112</v>
      </c>
      <c r="F71" s="236">
        <v>109</v>
      </c>
      <c r="G71" s="236">
        <v>91</v>
      </c>
      <c r="H71" s="140">
        <v>73</v>
      </c>
      <c r="I71" s="115">
        <v>38</v>
      </c>
      <c r="J71" s="116">
        <v>52.054794520547944</v>
      </c>
    </row>
    <row r="72" spans="1:12" s="110" customFormat="1" ht="12" customHeight="1" x14ac:dyDescent="0.2">
      <c r="A72" s="118" t="s">
        <v>113</v>
      </c>
      <c r="B72" s="119" t="s">
        <v>181</v>
      </c>
      <c r="C72" s="113">
        <v>72.199697718494349</v>
      </c>
      <c r="D72" s="235">
        <v>30095</v>
      </c>
      <c r="E72" s="236">
        <v>30447</v>
      </c>
      <c r="F72" s="236">
        <v>30997</v>
      </c>
      <c r="G72" s="236">
        <v>29634</v>
      </c>
      <c r="H72" s="140">
        <v>30747</v>
      </c>
      <c r="I72" s="115">
        <v>-652</v>
      </c>
      <c r="J72" s="116">
        <v>-2.1205320844310016</v>
      </c>
    </row>
    <row r="73" spans="1:12" s="110" customFormat="1" ht="12" customHeight="1" x14ac:dyDescent="0.2">
      <c r="A73" s="118"/>
      <c r="B73" s="119" t="s">
        <v>182</v>
      </c>
      <c r="C73" s="113">
        <v>27.800302281505651</v>
      </c>
      <c r="D73" s="115">
        <v>11588</v>
      </c>
      <c r="E73" s="114">
        <v>11626</v>
      </c>
      <c r="F73" s="114">
        <v>11635</v>
      </c>
      <c r="G73" s="114">
        <v>11155</v>
      </c>
      <c r="H73" s="140">
        <v>11312</v>
      </c>
      <c r="I73" s="115">
        <v>276</v>
      </c>
      <c r="J73" s="116">
        <v>2.4398868458274401</v>
      </c>
    </row>
    <row r="74" spans="1:12" s="110" customFormat="1" ht="12" customHeight="1" x14ac:dyDescent="0.2">
      <c r="A74" s="118" t="s">
        <v>113</v>
      </c>
      <c r="B74" s="119" t="s">
        <v>116</v>
      </c>
      <c r="C74" s="113">
        <v>97.39222224887844</v>
      </c>
      <c r="D74" s="115">
        <v>40596</v>
      </c>
      <c r="E74" s="114">
        <v>40996</v>
      </c>
      <c r="F74" s="114">
        <v>41504</v>
      </c>
      <c r="G74" s="114">
        <v>39747</v>
      </c>
      <c r="H74" s="140">
        <v>41044</v>
      </c>
      <c r="I74" s="115">
        <v>-448</v>
      </c>
      <c r="J74" s="116">
        <v>-1.0915115485820095</v>
      </c>
    </row>
    <row r="75" spans="1:12" s="110" customFormat="1" ht="12" customHeight="1" x14ac:dyDescent="0.2">
      <c r="A75" s="142"/>
      <c r="B75" s="124" t="s">
        <v>117</v>
      </c>
      <c r="C75" s="125">
        <v>2.6077777511215605</v>
      </c>
      <c r="D75" s="143">
        <v>1087</v>
      </c>
      <c r="E75" s="144">
        <v>1077</v>
      </c>
      <c r="F75" s="144">
        <v>1127</v>
      </c>
      <c r="G75" s="144">
        <v>1041</v>
      </c>
      <c r="H75" s="145">
        <v>1015</v>
      </c>
      <c r="I75" s="143">
        <v>72</v>
      </c>
      <c r="J75" s="146">
        <v>7.0935960591133007</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514</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35279</v>
      </c>
      <c r="G11" s="114">
        <v>35662</v>
      </c>
      <c r="H11" s="114">
        <v>36164</v>
      </c>
      <c r="I11" s="114">
        <v>35676</v>
      </c>
      <c r="J11" s="140">
        <v>35611</v>
      </c>
      <c r="K11" s="114">
        <v>-332</v>
      </c>
      <c r="L11" s="116">
        <v>-0.93229620061217044</v>
      </c>
    </row>
    <row r="12" spans="1:17" s="110" customFormat="1" ht="24.95" customHeight="1" x14ac:dyDescent="0.2">
      <c r="A12" s="604" t="s">
        <v>185</v>
      </c>
      <c r="B12" s="605"/>
      <c r="C12" s="605"/>
      <c r="D12" s="606"/>
      <c r="E12" s="113">
        <v>49.882366280223366</v>
      </c>
      <c r="F12" s="115">
        <v>17598</v>
      </c>
      <c r="G12" s="114">
        <v>17813</v>
      </c>
      <c r="H12" s="114">
        <v>18150</v>
      </c>
      <c r="I12" s="114">
        <v>17884</v>
      </c>
      <c r="J12" s="140">
        <v>17820</v>
      </c>
      <c r="K12" s="114">
        <v>-222</v>
      </c>
      <c r="L12" s="116">
        <v>-1.2457912457912459</v>
      </c>
    </row>
    <row r="13" spans="1:17" s="110" customFormat="1" ht="15" customHeight="1" x14ac:dyDescent="0.2">
      <c r="A13" s="120"/>
      <c r="B13" s="612" t="s">
        <v>107</v>
      </c>
      <c r="C13" s="612"/>
      <c r="E13" s="113">
        <v>50.117633719776634</v>
      </c>
      <c r="F13" s="115">
        <v>17681</v>
      </c>
      <c r="G13" s="114">
        <v>17849</v>
      </c>
      <c r="H13" s="114">
        <v>18014</v>
      </c>
      <c r="I13" s="114">
        <v>17792</v>
      </c>
      <c r="J13" s="140">
        <v>17791</v>
      </c>
      <c r="K13" s="114">
        <v>-110</v>
      </c>
      <c r="L13" s="116">
        <v>-0.61829014670338933</v>
      </c>
    </row>
    <row r="14" spans="1:17" s="110" customFormat="1" ht="24.95" customHeight="1" x14ac:dyDescent="0.2">
      <c r="A14" s="604" t="s">
        <v>186</v>
      </c>
      <c r="B14" s="605"/>
      <c r="C14" s="605"/>
      <c r="D14" s="606"/>
      <c r="E14" s="113">
        <v>7.7184727458261291</v>
      </c>
      <c r="F14" s="115">
        <v>2723</v>
      </c>
      <c r="G14" s="114">
        <v>2808</v>
      </c>
      <c r="H14" s="114">
        <v>2881</v>
      </c>
      <c r="I14" s="114">
        <v>2554</v>
      </c>
      <c r="J14" s="140">
        <v>2589</v>
      </c>
      <c r="K14" s="114">
        <v>134</v>
      </c>
      <c r="L14" s="116">
        <v>5.1757435303205872</v>
      </c>
    </row>
    <row r="15" spans="1:17" s="110" customFormat="1" ht="15" customHeight="1" x14ac:dyDescent="0.2">
      <c r="A15" s="120"/>
      <c r="B15" s="119"/>
      <c r="C15" s="258" t="s">
        <v>106</v>
      </c>
      <c r="E15" s="113">
        <v>59.089239809034154</v>
      </c>
      <c r="F15" s="115">
        <v>1609</v>
      </c>
      <c r="G15" s="114">
        <v>1671</v>
      </c>
      <c r="H15" s="114">
        <v>1725</v>
      </c>
      <c r="I15" s="114">
        <v>1533</v>
      </c>
      <c r="J15" s="140">
        <v>1544</v>
      </c>
      <c r="K15" s="114">
        <v>65</v>
      </c>
      <c r="L15" s="116">
        <v>4.2098445595854921</v>
      </c>
    </row>
    <row r="16" spans="1:17" s="110" customFormat="1" ht="15" customHeight="1" x14ac:dyDescent="0.2">
      <c r="A16" s="120"/>
      <c r="B16" s="119"/>
      <c r="C16" s="258" t="s">
        <v>107</v>
      </c>
      <c r="E16" s="113">
        <v>40.910760190965846</v>
      </c>
      <c r="F16" s="115">
        <v>1114</v>
      </c>
      <c r="G16" s="114">
        <v>1137</v>
      </c>
      <c r="H16" s="114">
        <v>1156</v>
      </c>
      <c r="I16" s="114">
        <v>1021</v>
      </c>
      <c r="J16" s="140">
        <v>1045</v>
      </c>
      <c r="K16" s="114">
        <v>69</v>
      </c>
      <c r="L16" s="116">
        <v>6.6028708133971294</v>
      </c>
    </row>
    <row r="17" spans="1:12" s="110" customFormat="1" ht="15" customHeight="1" x14ac:dyDescent="0.2">
      <c r="A17" s="120"/>
      <c r="B17" s="121" t="s">
        <v>109</v>
      </c>
      <c r="C17" s="258"/>
      <c r="E17" s="113">
        <v>65.290966297230653</v>
      </c>
      <c r="F17" s="115">
        <v>23034</v>
      </c>
      <c r="G17" s="114">
        <v>23225</v>
      </c>
      <c r="H17" s="114">
        <v>23620</v>
      </c>
      <c r="I17" s="114">
        <v>23612</v>
      </c>
      <c r="J17" s="140">
        <v>23751</v>
      </c>
      <c r="K17" s="114">
        <v>-717</v>
      </c>
      <c r="L17" s="116">
        <v>-3.0188202601995706</v>
      </c>
    </row>
    <row r="18" spans="1:12" s="110" customFormat="1" ht="15" customHeight="1" x14ac:dyDescent="0.2">
      <c r="A18" s="120"/>
      <c r="B18" s="119"/>
      <c r="C18" s="258" t="s">
        <v>106</v>
      </c>
      <c r="E18" s="113">
        <v>49.648345923417558</v>
      </c>
      <c r="F18" s="115">
        <v>11436</v>
      </c>
      <c r="G18" s="114">
        <v>11514</v>
      </c>
      <c r="H18" s="114">
        <v>11758</v>
      </c>
      <c r="I18" s="114">
        <v>11759</v>
      </c>
      <c r="J18" s="140">
        <v>11803</v>
      </c>
      <c r="K18" s="114">
        <v>-367</v>
      </c>
      <c r="L18" s="116">
        <v>-3.1093789714479372</v>
      </c>
    </row>
    <row r="19" spans="1:12" s="110" customFormat="1" ht="15" customHeight="1" x14ac:dyDescent="0.2">
      <c r="A19" s="120"/>
      <c r="B19" s="119"/>
      <c r="C19" s="258" t="s">
        <v>107</v>
      </c>
      <c r="E19" s="113">
        <v>50.351654076582442</v>
      </c>
      <c r="F19" s="115">
        <v>11598</v>
      </c>
      <c r="G19" s="114">
        <v>11711</v>
      </c>
      <c r="H19" s="114">
        <v>11862</v>
      </c>
      <c r="I19" s="114">
        <v>11853</v>
      </c>
      <c r="J19" s="140">
        <v>11948</v>
      </c>
      <c r="K19" s="114">
        <v>-350</v>
      </c>
      <c r="L19" s="116">
        <v>-2.9293605624372279</v>
      </c>
    </row>
    <row r="20" spans="1:12" s="110" customFormat="1" ht="15" customHeight="1" x14ac:dyDescent="0.2">
      <c r="A20" s="120"/>
      <c r="B20" s="121" t="s">
        <v>110</v>
      </c>
      <c r="C20" s="258"/>
      <c r="E20" s="113">
        <v>26.006972986762662</v>
      </c>
      <c r="F20" s="115">
        <v>9175</v>
      </c>
      <c r="G20" s="114">
        <v>9269</v>
      </c>
      <c r="H20" s="114">
        <v>9304</v>
      </c>
      <c r="I20" s="114">
        <v>9169</v>
      </c>
      <c r="J20" s="140">
        <v>8954</v>
      </c>
      <c r="K20" s="114">
        <v>221</v>
      </c>
      <c r="L20" s="116">
        <v>2.4681706499888318</v>
      </c>
    </row>
    <row r="21" spans="1:12" s="110" customFormat="1" ht="15" customHeight="1" x14ac:dyDescent="0.2">
      <c r="A21" s="120"/>
      <c r="B21" s="119"/>
      <c r="C21" s="258" t="s">
        <v>106</v>
      </c>
      <c r="E21" s="113">
        <v>47.019073569482288</v>
      </c>
      <c r="F21" s="115">
        <v>4314</v>
      </c>
      <c r="G21" s="114">
        <v>4386</v>
      </c>
      <c r="H21" s="114">
        <v>4424</v>
      </c>
      <c r="I21" s="114">
        <v>4361</v>
      </c>
      <c r="J21" s="140">
        <v>4255</v>
      </c>
      <c r="K21" s="114">
        <v>59</v>
      </c>
      <c r="L21" s="116">
        <v>1.3866039952996474</v>
      </c>
    </row>
    <row r="22" spans="1:12" s="110" customFormat="1" ht="15" customHeight="1" x14ac:dyDescent="0.2">
      <c r="A22" s="120"/>
      <c r="B22" s="119"/>
      <c r="C22" s="258" t="s">
        <v>107</v>
      </c>
      <c r="E22" s="113">
        <v>52.980926430517712</v>
      </c>
      <c r="F22" s="115">
        <v>4861</v>
      </c>
      <c r="G22" s="114">
        <v>4883</v>
      </c>
      <c r="H22" s="114">
        <v>4880</v>
      </c>
      <c r="I22" s="114">
        <v>4808</v>
      </c>
      <c r="J22" s="140">
        <v>4699</v>
      </c>
      <c r="K22" s="114">
        <v>162</v>
      </c>
      <c r="L22" s="116">
        <v>3.4475420302191955</v>
      </c>
    </row>
    <row r="23" spans="1:12" s="110" customFormat="1" ht="15" customHeight="1" x14ac:dyDescent="0.2">
      <c r="A23" s="120"/>
      <c r="B23" s="121" t="s">
        <v>111</v>
      </c>
      <c r="C23" s="258"/>
      <c r="E23" s="113">
        <v>0.98358797018056066</v>
      </c>
      <c r="F23" s="115">
        <v>347</v>
      </c>
      <c r="G23" s="114">
        <v>360</v>
      </c>
      <c r="H23" s="114">
        <v>359</v>
      </c>
      <c r="I23" s="114">
        <v>341</v>
      </c>
      <c r="J23" s="140">
        <v>317</v>
      </c>
      <c r="K23" s="114">
        <v>30</v>
      </c>
      <c r="L23" s="116">
        <v>9.4637223974763405</v>
      </c>
    </row>
    <row r="24" spans="1:12" s="110" customFormat="1" ht="15" customHeight="1" x14ac:dyDescent="0.2">
      <c r="A24" s="120"/>
      <c r="B24" s="119"/>
      <c r="C24" s="258" t="s">
        <v>106</v>
      </c>
      <c r="E24" s="113">
        <v>68.876080691642656</v>
      </c>
      <c r="F24" s="115">
        <v>239</v>
      </c>
      <c r="G24" s="114">
        <v>242</v>
      </c>
      <c r="H24" s="114">
        <v>243</v>
      </c>
      <c r="I24" s="114">
        <v>231</v>
      </c>
      <c r="J24" s="140">
        <v>218</v>
      </c>
      <c r="K24" s="114">
        <v>21</v>
      </c>
      <c r="L24" s="116">
        <v>9.6330275229357802</v>
      </c>
    </row>
    <row r="25" spans="1:12" s="110" customFormat="1" ht="15" customHeight="1" x14ac:dyDescent="0.2">
      <c r="A25" s="120"/>
      <c r="B25" s="119"/>
      <c r="C25" s="258" t="s">
        <v>107</v>
      </c>
      <c r="E25" s="113">
        <v>31.123919308357348</v>
      </c>
      <c r="F25" s="115">
        <v>108</v>
      </c>
      <c r="G25" s="114">
        <v>118</v>
      </c>
      <c r="H25" s="114">
        <v>116</v>
      </c>
      <c r="I25" s="114">
        <v>110</v>
      </c>
      <c r="J25" s="140">
        <v>99</v>
      </c>
      <c r="K25" s="114">
        <v>9</v>
      </c>
      <c r="L25" s="116">
        <v>9.0909090909090917</v>
      </c>
    </row>
    <row r="26" spans="1:12" s="110" customFormat="1" ht="15" customHeight="1" x14ac:dyDescent="0.2">
      <c r="A26" s="120"/>
      <c r="C26" s="121" t="s">
        <v>187</v>
      </c>
      <c r="D26" s="110" t="s">
        <v>188</v>
      </c>
      <c r="E26" s="113">
        <v>0.26361291419824823</v>
      </c>
      <c r="F26" s="115">
        <v>93</v>
      </c>
      <c r="G26" s="114">
        <v>93</v>
      </c>
      <c r="H26" s="114">
        <v>94</v>
      </c>
      <c r="I26" s="114">
        <v>78</v>
      </c>
      <c r="J26" s="140">
        <v>64</v>
      </c>
      <c r="K26" s="114">
        <v>29</v>
      </c>
      <c r="L26" s="116">
        <v>45.3125</v>
      </c>
    </row>
    <row r="27" spans="1:12" s="110" customFormat="1" ht="15" customHeight="1" x14ac:dyDescent="0.2">
      <c r="A27" s="120"/>
      <c r="B27" s="119"/>
      <c r="D27" s="259" t="s">
        <v>106</v>
      </c>
      <c r="E27" s="113">
        <v>61.29032258064516</v>
      </c>
      <c r="F27" s="115">
        <v>57</v>
      </c>
      <c r="G27" s="114">
        <v>54</v>
      </c>
      <c r="H27" s="114">
        <v>56</v>
      </c>
      <c r="I27" s="114">
        <v>45</v>
      </c>
      <c r="J27" s="140">
        <v>41</v>
      </c>
      <c r="K27" s="114">
        <v>16</v>
      </c>
      <c r="L27" s="116">
        <v>39.024390243902438</v>
      </c>
    </row>
    <row r="28" spans="1:12" s="110" customFormat="1" ht="15" customHeight="1" x14ac:dyDescent="0.2">
      <c r="A28" s="120"/>
      <c r="B28" s="119"/>
      <c r="D28" s="259" t="s">
        <v>107</v>
      </c>
      <c r="E28" s="113">
        <v>38.70967741935484</v>
      </c>
      <c r="F28" s="115">
        <v>36</v>
      </c>
      <c r="G28" s="114">
        <v>39</v>
      </c>
      <c r="H28" s="114">
        <v>38</v>
      </c>
      <c r="I28" s="114">
        <v>33</v>
      </c>
      <c r="J28" s="140">
        <v>23</v>
      </c>
      <c r="K28" s="114">
        <v>13</v>
      </c>
      <c r="L28" s="116">
        <v>56.521739130434781</v>
      </c>
    </row>
    <row r="29" spans="1:12" s="110" customFormat="1" ht="24.95" customHeight="1" x14ac:dyDescent="0.2">
      <c r="A29" s="604" t="s">
        <v>189</v>
      </c>
      <c r="B29" s="605"/>
      <c r="C29" s="605"/>
      <c r="D29" s="606"/>
      <c r="E29" s="113">
        <v>97.202301652541166</v>
      </c>
      <c r="F29" s="115">
        <v>34292</v>
      </c>
      <c r="G29" s="114">
        <v>34662</v>
      </c>
      <c r="H29" s="114">
        <v>35127</v>
      </c>
      <c r="I29" s="114">
        <v>34678</v>
      </c>
      <c r="J29" s="140">
        <v>34632</v>
      </c>
      <c r="K29" s="114">
        <v>-340</v>
      </c>
      <c r="L29" s="116">
        <v>-0.98175098175098174</v>
      </c>
    </row>
    <row r="30" spans="1:12" s="110" customFormat="1" ht="15" customHeight="1" x14ac:dyDescent="0.2">
      <c r="A30" s="120"/>
      <c r="B30" s="119"/>
      <c r="C30" s="258" t="s">
        <v>106</v>
      </c>
      <c r="E30" s="113">
        <v>49.483844628484775</v>
      </c>
      <c r="F30" s="115">
        <v>16969</v>
      </c>
      <c r="G30" s="114">
        <v>17172</v>
      </c>
      <c r="H30" s="114">
        <v>17476</v>
      </c>
      <c r="I30" s="114">
        <v>17233</v>
      </c>
      <c r="J30" s="140">
        <v>17186</v>
      </c>
      <c r="K30" s="114">
        <v>-217</v>
      </c>
      <c r="L30" s="116">
        <v>-1.2626556499476318</v>
      </c>
    </row>
    <row r="31" spans="1:12" s="110" customFormat="1" ht="15" customHeight="1" x14ac:dyDescent="0.2">
      <c r="A31" s="120"/>
      <c r="B31" s="119"/>
      <c r="C31" s="258" t="s">
        <v>107</v>
      </c>
      <c r="E31" s="113">
        <v>50.516155371515225</v>
      </c>
      <c r="F31" s="115">
        <v>17323</v>
      </c>
      <c r="G31" s="114">
        <v>17490</v>
      </c>
      <c r="H31" s="114">
        <v>17651</v>
      </c>
      <c r="I31" s="114">
        <v>17445</v>
      </c>
      <c r="J31" s="140">
        <v>17446</v>
      </c>
      <c r="K31" s="114">
        <v>-123</v>
      </c>
      <c r="L31" s="116">
        <v>-0.70503267224578703</v>
      </c>
    </row>
    <row r="32" spans="1:12" s="110" customFormat="1" ht="15" customHeight="1" x14ac:dyDescent="0.2">
      <c r="A32" s="120"/>
      <c r="B32" s="119" t="s">
        <v>117</v>
      </c>
      <c r="C32" s="258"/>
      <c r="E32" s="113">
        <v>2.7976983474588284</v>
      </c>
      <c r="F32" s="115">
        <v>987</v>
      </c>
      <c r="G32" s="114">
        <v>1000</v>
      </c>
      <c r="H32" s="114">
        <v>1035</v>
      </c>
      <c r="I32" s="114">
        <v>996</v>
      </c>
      <c r="J32" s="140">
        <v>977</v>
      </c>
      <c r="K32" s="114">
        <v>10</v>
      </c>
      <c r="L32" s="116">
        <v>1.0235414534288638</v>
      </c>
    </row>
    <row r="33" spans="1:12" s="110" customFormat="1" ht="15" customHeight="1" x14ac:dyDescent="0.2">
      <c r="A33" s="120"/>
      <c r="B33" s="119"/>
      <c r="C33" s="258" t="s">
        <v>106</v>
      </c>
      <c r="E33" s="113">
        <v>63.728470111448836</v>
      </c>
      <c r="F33" s="115">
        <v>629</v>
      </c>
      <c r="G33" s="114">
        <v>641</v>
      </c>
      <c r="H33" s="114">
        <v>673</v>
      </c>
      <c r="I33" s="114">
        <v>650</v>
      </c>
      <c r="J33" s="140">
        <v>634</v>
      </c>
      <c r="K33" s="114">
        <v>-5</v>
      </c>
      <c r="L33" s="116">
        <v>-0.78864353312302837</v>
      </c>
    </row>
    <row r="34" spans="1:12" s="110" customFormat="1" ht="15" customHeight="1" x14ac:dyDescent="0.2">
      <c r="A34" s="120"/>
      <c r="B34" s="119"/>
      <c r="C34" s="258" t="s">
        <v>107</v>
      </c>
      <c r="E34" s="113">
        <v>36.271529888551164</v>
      </c>
      <c r="F34" s="115">
        <v>358</v>
      </c>
      <c r="G34" s="114">
        <v>359</v>
      </c>
      <c r="H34" s="114">
        <v>362</v>
      </c>
      <c r="I34" s="114">
        <v>346</v>
      </c>
      <c r="J34" s="140">
        <v>343</v>
      </c>
      <c r="K34" s="114">
        <v>15</v>
      </c>
      <c r="L34" s="116">
        <v>4.3731778425655978</v>
      </c>
    </row>
    <row r="35" spans="1:12" s="110" customFormat="1" ht="24.95" customHeight="1" x14ac:dyDescent="0.2">
      <c r="A35" s="604" t="s">
        <v>190</v>
      </c>
      <c r="B35" s="605"/>
      <c r="C35" s="605"/>
      <c r="D35" s="606"/>
      <c r="E35" s="113">
        <v>69.911278664361234</v>
      </c>
      <c r="F35" s="115">
        <v>24664</v>
      </c>
      <c r="G35" s="114">
        <v>25035</v>
      </c>
      <c r="H35" s="114">
        <v>25503</v>
      </c>
      <c r="I35" s="114">
        <v>25204</v>
      </c>
      <c r="J35" s="140">
        <v>25298</v>
      </c>
      <c r="K35" s="114">
        <v>-634</v>
      </c>
      <c r="L35" s="116">
        <v>-2.5061269665586212</v>
      </c>
    </row>
    <row r="36" spans="1:12" s="110" customFormat="1" ht="15" customHeight="1" x14ac:dyDescent="0.2">
      <c r="A36" s="120"/>
      <c r="B36" s="119"/>
      <c r="C36" s="258" t="s">
        <v>106</v>
      </c>
      <c r="E36" s="113">
        <v>64.121796951021736</v>
      </c>
      <c r="F36" s="115">
        <v>15815</v>
      </c>
      <c r="G36" s="114">
        <v>16036</v>
      </c>
      <c r="H36" s="114">
        <v>16349</v>
      </c>
      <c r="I36" s="114">
        <v>16135</v>
      </c>
      <c r="J36" s="140">
        <v>16125</v>
      </c>
      <c r="K36" s="114">
        <v>-310</v>
      </c>
      <c r="L36" s="116">
        <v>-1.9224806201550388</v>
      </c>
    </row>
    <row r="37" spans="1:12" s="110" customFormat="1" ht="15" customHeight="1" x14ac:dyDescent="0.2">
      <c r="A37" s="120"/>
      <c r="B37" s="119"/>
      <c r="C37" s="258" t="s">
        <v>107</v>
      </c>
      <c r="E37" s="113">
        <v>35.878203048978271</v>
      </c>
      <c r="F37" s="115">
        <v>8849</v>
      </c>
      <c r="G37" s="114">
        <v>8999</v>
      </c>
      <c r="H37" s="114">
        <v>9154</v>
      </c>
      <c r="I37" s="114">
        <v>9069</v>
      </c>
      <c r="J37" s="140">
        <v>9173</v>
      </c>
      <c r="K37" s="114">
        <v>-324</v>
      </c>
      <c r="L37" s="116">
        <v>-3.5321050910280172</v>
      </c>
    </row>
    <row r="38" spans="1:12" s="110" customFormat="1" ht="15" customHeight="1" x14ac:dyDescent="0.2">
      <c r="A38" s="120"/>
      <c r="B38" s="119" t="s">
        <v>182</v>
      </c>
      <c r="C38" s="258"/>
      <c r="E38" s="113">
        <v>30.088721335638766</v>
      </c>
      <c r="F38" s="115">
        <v>10615</v>
      </c>
      <c r="G38" s="114">
        <v>10627</v>
      </c>
      <c r="H38" s="114">
        <v>10661</v>
      </c>
      <c r="I38" s="114">
        <v>10472</v>
      </c>
      <c r="J38" s="140">
        <v>10313</v>
      </c>
      <c r="K38" s="114">
        <v>302</v>
      </c>
      <c r="L38" s="116">
        <v>2.9283428682245711</v>
      </c>
    </row>
    <row r="39" spans="1:12" s="110" customFormat="1" ht="15" customHeight="1" x14ac:dyDescent="0.2">
      <c r="A39" s="120"/>
      <c r="B39" s="119"/>
      <c r="C39" s="258" t="s">
        <v>106</v>
      </c>
      <c r="E39" s="113">
        <v>16.796985398021668</v>
      </c>
      <c r="F39" s="115">
        <v>1783</v>
      </c>
      <c r="G39" s="114">
        <v>1777</v>
      </c>
      <c r="H39" s="114">
        <v>1801</v>
      </c>
      <c r="I39" s="114">
        <v>1749</v>
      </c>
      <c r="J39" s="140">
        <v>1695</v>
      </c>
      <c r="K39" s="114">
        <v>88</v>
      </c>
      <c r="L39" s="116">
        <v>5.1917404129793514</v>
      </c>
    </row>
    <row r="40" spans="1:12" s="110" customFormat="1" ht="15" customHeight="1" x14ac:dyDescent="0.2">
      <c r="A40" s="120"/>
      <c r="B40" s="119"/>
      <c r="C40" s="258" t="s">
        <v>107</v>
      </c>
      <c r="E40" s="113">
        <v>83.203014601978339</v>
      </c>
      <c r="F40" s="115">
        <v>8832</v>
      </c>
      <c r="G40" s="114">
        <v>8850</v>
      </c>
      <c r="H40" s="114">
        <v>8860</v>
      </c>
      <c r="I40" s="114">
        <v>8723</v>
      </c>
      <c r="J40" s="140">
        <v>8618</v>
      </c>
      <c r="K40" s="114">
        <v>214</v>
      </c>
      <c r="L40" s="116">
        <v>2.4831747505221631</v>
      </c>
    </row>
    <row r="41" spans="1:12" s="110" customFormat="1" ht="24.75" customHeight="1" x14ac:dyDescent="0.2">
      <c r="A41" s="604" t="s">
        <v>517</v>
      </c>
      <c r="B41" s="605"/>
      <c r="C41" s="605"/>
      <c r="D41" s="606"/>
      <c r="E41" s="113">
        <v>3.4468097168287084</v>
      </c>
      <c r="F41" s="115">
        <v>1216</v>
      </c>
      <c r="G41" s="114">
        <v>1362</v>
      </c>
      <c r="H41" s="114">
        <v>1382</v>
      </c>
      <c r="I41" s="114">
        <v>1171</v>
      </c>
      <c r="J41" s="140">
        <v>1225</v>
      </c>
      <c r="K41" s="114">
        <v>-9</v>
      </c>
      <c r="L41" s="116">
        <v>-0.73469387755102045</v>
      </c>
    </row>
    <row r="42" spans="1:12" s="110" customFormat="1" ht="15" customHeight="1" x14ac:dyDescent="0.2">
      <c r="A42" s="120"/>
      <c r="B42" s="119"/>
      <c r="C42" s="258" t="s">
        <v>106</v>
      </c>
      <c r="E42" s="113">
        <v>59.868421052631582</v>
      </c>
      <c r="F42" s="115">
        <v>728</v>
      </c>
      <c r="G42" s="114">
        <v>849</v>
      </c>
      <c r="H42" s="114">
        <v>863</v>
      </c>
      <c r="I42" s="114">
        <v>718</v>
      </c>
      <c r="J42" s="140">
        <v>739</v>
      </c>
      <c r="K42" s="114">
        <v>-11</v>
      </c>
      <c r="L42" s="116">
        <v>-1.4884979702300405</v>
      </c>
    </row>
    <row r="43" spans="1:12" s="110" customFormat="1" ht="15" customHeight="1" x14ac:dyDescent="0.2">
      <c r="A43" s="123"/>
      <c r="B43" s="124"/>
      <c r="C43" s="260" t="s">
        <v>107</v>
      </c>
      <c r="D43" s="261"/>
      <c r="E43" s="125">
        <v>40.131578947368418</v>
      </c>
      <c r="F43" s="143">
        <v>488</v>
      </c>
      <c r="G43" s="144">
        <v>513</v>
      </c>
      <c r="H43" s="144">
        <v>519</v>
      </c>
      <c r="I43" s="144">
        <v>453</v>
      </c>
      <c r="J43" s="145">
        <v>486</v>
      </c>
      <c r="K43" s="144">
        <v>2</v>
      </c>
      <c r="L43" s="146">
        <v>0.41152263374485598</v>
      </c>
    </row>
    <row r="44" spans="1:12" s="110" customFormat="1" ht="45.75" customHeight="1" x14ac:dyDescent="0.2">
      <c r="A44" s="604" t="s">
        <v>191</v>
      </c>
      <c r="B44" s="605"/>
      <c r="C44" s="605"/>
      <c r="D44" s="606"/>
      <c r="E44" s="113">
        <v>1.9530032030386348</v>
      </c>
      <c r="F44" s="115">
        <v>689</v>
      </c>
      <c r="G44" s="114">
        <v>701</v>
      </c>
      <c r="H44" s="114">
        <v>706</v>
      </c>
      <c r="I44" s="114">
        <v>686</v>
      </c>
      <c r="J44" s="140">
        <v>696</v>
      </c>
      <c r="K44" s="114">
        <v>-7</v>
      </c>
      <c r="L44" s="116">
        <v>-1.0057471264367817</v>
      </c>
    </row>
    <row r="45" spans="1:12" s="110" customFormat="1" ht="15" customHeight="1" x14ac:dyDescent="0.2">
      <c r="A45" s="120"/>
      <c r="B45" s="119"/>
      <c r="C45" s="258" t="s">
        <v>106</v>
      </c>
      <c r="E45" s="113">
        <v>59.216255442670537</v>
      </c>
      <c r="F45" s="115">
        <v>408</v>
      </c>
      <c r="G45" s="114">
        <v>419</v>
      </c>
      <c r="H45" s="114">
        <v>423</v>
      </c>
      <c r="I45" s="114">
        <v>415</v>
      </c>
      <c r="J45" s="140">
        <v>413</v>
      </c>
      <c r="K45" s="114">
        <v>-5</v>
      </c>
      <c r="L45" s="116">
        <v>-1.2106537530266344</v>
      </c>
    </row>
    <row r="46" spans="1:12" s="110" customFormat="1" ht="15" customHeight="1" x14ac:dyDescent="0.2">
      <c r="A46" s="123"/>
      <c r="B46" s="124"/>
      <c r="C46" s="260" t="s">
        <v>107</v>
      </c>
      <c r="D46" s="261"/>
      <c r="E46" s="125">
        <v>40.783744557329463</v>
      </c>
      <c r="F46" s="143">
        <v>281</v>
      </c>
      <c r="G46" s="144">
        <v>282</v>
      </c>
      <c r="H46" s="144">
        <v>283</v>
      </c>
      <c r="I46" s="144">
        <v>271</v>
      </c>
      <c r="J46" s="145">
        <v>283</v>
      </c>
      <c r="K46" s="144">
        <v>-2</v>
      </c>
      <c r="L46" s="146">
        <v>-0.70671378091872794</v>
      </c>
    </row>
    <row r="47" spans="1:12" s="110" customFormat="1" ht="39" customHeight="1" x14ac:dyDescent="0.2">
      <c r="A47" s="604" t="s">
        <v>518</v>
      </c>
      <c r="B47" s="607"/>
      <c r="C47" s="607"/>
      <c r="D47" s="608"/>
      <c r="E47" s="113">
        <v>0.39116755010062643</v>
      </c>
      <c r="F47" s="115">
        <v>138</v>
      </c>
      <c r="G47" s="114">
        <v>152</v>
      </c>
      <c r="H47" s="114">
        <v>141</v>
      </c>
      <c r="I47" s="114">
        <v>149</v>
      </c>
      <c r="J47" s="140">
        <v>154</v>
      </c>
      <c r="K47" s="114">
        <v>-16</v>
      </c>
      <c r="L47" s="116">
        <v>-10.38961038961039</v>
      </c>
    </row>
    <row r="48" spans="1:12" s="110" customFormat="1" ht="15" customHeight="1" x14ac:dyDescent="0.2">
      <c r="A48" s="120"/>
      <c r="B48" s="119"/>
      <c r="C48" s="258" t="s">
        <v>106</v>
      </c>
      <c r="E48" s="113">
        <v>36.231884057971016</v>
      </c>
      <c r="F48" s="115">
        <v>50</v>
      </c>
      <c r="G48" s="114">
        <v>56</v>
      </c>
      <c r="H48" s="114">
        <v>51</v>
      </c>
      <c r="I48" s="114">
        <v>63</v>
      </c>
      <c r="J48" s="140">
        <v>61</v>
      </c>
      <c r="K48" s="114">
        <v>-11</v>
      </c>
      <c r="L48" s="116">
        <v>-18.032786885245901</v>
      </c>
    </row>
    <row r="49" spans="1:12" s="110" customFormat="1" ht="15" customHeight="1" x14ac:dyDescent="0.2">
      <c r="A49" s="123"/>
      <c r="B49" s="124"/>
      <c r="C49" s="260" t="s">
        <v>107</v>
      </c>
      <c r="D49" s="261"/>
      <c r="E49" s="125">
        <v>63.768115942028984</v>
      </c>
      <c r="F49" s="143">
        <v>88</v>
      </c>
      <c r="G49" s="144">
        <v>96</v>
      </c>
      <c r="H49" s="144">
        <v>90</v>
      </c>
      <c r="I49" s="144">
        <v>86</v>
      </c>
      <c r="J49" s="145">
        <v>93</v>
      </c>
      <c r="K49" s="144">
        <v>-5</v>
      </c>
      <c r="L49" s="146">
        <v>-5.376344086021505</v>
      </c>
    </row>
    <row r="50" spans="1:12" s="110" customFormat="1" ht="24.95" customHeight="1" x14ac:dyDescent="0.2">
      <c r="A50" s="609" t="s">
        <v>192</v>
      </c>
      <c r="B50" s="610"/>
      <c r="C50" s="610"/>
      <c r="D50" s="611"/>
      <c r="E50" s="262">
        <v>7.4463561892343888</v>
      </c>
      <c r="F50" s="263">
        <v>2627</v>
      </c>
      <c r="G50" s="264">
        <v>2711</v>
      </c>
      <c r="H50" s="264">
        <v>2794</v>
      </c>
      <c r="I50" s="264">
        <v>2524</v>
      </c>
      <c r="J50" s="265">
        <v>2618</v>
      </c>
      <c r="K50" s="263">
        <v>9</v>
      </c>
      <c r="L50" s="266">
        <v>0.3437738731856379</v>
      </c>
    </row>
    <row r="51" spans="1:12" s="110" customFormat="1" ht="15" customHeight="1" x14ac:dyDescent="0.2">
      <c r="A51" s="120"/>
      <c r="B51" s="119"/>
      <c r="C51" s="258" t="s">
        <v>106</v>
      </c>
      <c r="E51" s="113">
        <v>58.58393604872478</v>
      </c>
      <c r="F51" s="115">
        <v>1539</v>
      </c>
      <c r="G51" s="114">
        <v>1586</v>
      </c>
      <c r="H51" s="114">
        <v>1660</v>
      </c>
      <c r="I51" s="114">
        <v>1510</v>
      </c>
      <c r="J51" s="140">
        <v>1565</v>
      </c>
      <c r="K51" s="114">
        <v>-26</v>
      </c>
      <c r="L51" s="116">
        <v>-1.6613418530351438</v>
      </c>
    </row>
    <row r="52" spans="1:12" s="110" customFormat="1" ht="15" customHeight="1" x14ac:dyDescent="0.2">
      <c r="A52" s="120"/>
      <c r="B52" s="119"/>
      <c r="C52" s="258" t="s">
        <v>107</v>
      </c>
      <c r="E52" s="113">
        <v>41.41606395127522</v>
      </c>
      <c r="F52" s="115">
        <v>1088</v>
      </c>
      <c r="G52" s="114">
        <v>1125</v>
      </c>
      <c r="H52" s="114">
        <v>1134</v>
      </c>
      <c r="I52" s="114">
        <v>1014</v>
      </c>
      <c r="J52" s="140">
        <v>1053</v>
      </c>
      <c r="K52" s="114">
        <v>35</v>
      </c>
      <c r="L52" s="116">
        <v>3.3238366571699904</v>
      </c>
    </row>
    <row r="53" spans="1:12" s="110" customFormat="1" ht="15" customHeight="1" x14ac:dyDescent="0.2">
      <c r="A53" s="120"/>
      <c r="B53" s="119"/>
      <c r="C53" s="258" t="s">
        <v>187</v>
      </c>
      <c r="D53" s="110" t="s">
        <v>193</v>
      </c>
      <c r="E53" s="113">
        <v>35.059002664636466</v>
      </c>
      <c r="F53" s="115">
        <v>921</v>
      </c>
      <c r="G53" s="114">
        <v>1033</v>
      </c>
      <c r="H53" s="114">
        <v>1071</v>
      </c>
      <c r="I53" s="114">
        <v>832</v>
      </c>
      <c r="J53" s="140">
        <v>901</v>
      </c>
      <c r="K53" s="114">
        <v>20</v>
      </c>
      <c r="L53" s="116">
        <v>2.2197558268590454</v>
      </c>
    </row>
    <row r="54" spans="1:12" s="110" customFormat="1" ht="15" customHeight="1" x14ac:dyDescent="0.2">
      <c r="A54" s="120"/>
      <c r="B54" s="119"/>
      <c r="D54" s="267" t="s">
        <v>194</v>
      </c>
      <c r="E54" s="113">
        <v>62.757871878393054</v>
      </c>
      <c r="F54" s="115">
        <v>578</v>
      </c>
      <c r="G54" s="114">
        <v>648</v>
      </c>
      <c r="H54" s="114">
        <v>683</v>
      </c>
      <c r="I54" s="114">
        <v>549</v>
      </c>
      <c r="J54" s="140">
        <v>581</v>
      </c>
      <c r="K54" s="114">
        <v>-3</v>
      </c>
      <c r="L54" s="116">
        <v>-0.51635111876075734</v>
      </c>
    </row>
    <row r="55" spans="1:12" s="110" customFormat="1" ht="15" customHeight="1" x14ac:dyDescent="0.2">
      <c r="A55" s="120"/>
      <c r="B55" s="119"/>
      <c r="D55" s="267" t="s">
        <v>195</v>
      </c>
      <c r="E55" s="113">
        <v>37.242128121606946</v>
      </c>
      <c r="F55" s="115">
        <v>343</v>
      </c>
      <c r="G55" s="114">
        <v>385</v>
      </c>
      <c r="H55" s="114">
        <v>388</v>
      </c>
      <c r="I55" s="114">
        <v>283</v>
      </c>
      <c r="J55" s="140">
        <v>320</v>
      </c>
      <c r="K55" s="114">
        <v>23</v>
      </c>
      <c r="L55" s="116">
        <v>7.1875</v>
      </c>
    </row>
    <row r="56" spans="1:12" s="110" customFormat="1" ht="15" customHeight="1" x14ac:dyDescent="0.2">
      <c r="A56" s="120"/>
      <c r="B56" s="119" t="s">
        <v>196</v>
      </c>
      <c r="C56" s="258"/>
      <c r="E56" s="113">
        <v>76.419399642847026</v>
      </c>
      <c r="F56" s="115">
        <v>26960</v>
      </c>
      <c r="G56" s="114">
        <v>27155</v>
      </c>
      <c r="H56" s="114">
        <v>27510</v>
      </c>
      <c r="I56" s="114">
        <v>27341</v>
      </c>
      <c r="J56" s="140">
        <v>27175</v>
      </c>
      <c r="K56" s="114">
        <v>-215</v>
      </c>
      <c r="L56" s="116">
        <v>-0.79116835326586932</v>
      </c>
    </row>
    <row r="57" spans="1:12" s="110" customFormat="1" ht="15" customHeight="1" x14ac:dyDescent="0.2">
      <c r="A57" s="120"/>
      <c r="B57" s="119"/>
      <c r="C57" s="258" t="s">
        <v>106</v>
      </c>
      <c r="E57" s="113">
        <v>49.52893175074184</v>
      </c>
      <c r="F57" s="115">
        <v>13353</v>
      </c>
      <c r="G57" s="114">
        <v>13462</v>
      </c>
      <c r="H57" s="114">
        <v>13689</v>
      </c>
      <c r="I57" s="114">
        <v>13624</v>
      </c>
      <c r="J57" s="140">
        <v>13504</v>
      </c>
      <c r="K57" s="114">
        <v>-151</v>
      </c>
      <c r="L57" s="116">
        <v>-1.1181872037914693</v>
      </c>
    </row>
    <row r="58" spans="1:12" s="110" customFormat="1" ht="15" customHeight="1" x14ac:dyDescent="0.2">
      <c r="A58" s="120"/>
      <c r="B58" s="119"/>
      <c r="C58" s="258" t="s">
        <v>107</v>
      </c>
      <c r="E58" s="113">
        <v>50.47106824925816</v>
      </c>
      <c r="F58" s="115">
        <v>13607</v>
      </c>
      <c r="G58" s="114">
        <v>13693</v>
      </c>
      <c r="H58" s="114">
        <v>13821</v>
      </c>
      <c r="I58" s="114">
        <v>13717</v>
      </c>
      <c r="J58" s="140">
        <v>13671</v>
      </c>
      <c r="K58" s="114">
        <v>-64</v>
      </c>
      <c r="L58" s="116">
        <v>-0.46814424694609025</v>
      </c>
    </row>
    <row r="59" spans="1:12" s="110" customFormat="1" ht="15" customHeight="1" x14ac:dyDescent="0.2">
      <c r="A59" s="120"/>
      <c r="B59" s="119"/>
      <c r="C59" s="258" t="s">
        <v>105</v>
      </c>
      <c r="D59" s="110" t="s">
        <v>197</v>
      </c>
      <c r="E59" s="113">
        <v>90.241097922848667</v>
      </c>
      <c r="F59" s="115">
        <v>24329</v>
      </c>
      <c r="G59" s="114">
        <v>24513</v>
      </c>
      <c r="H59" s="114">
        <v>24845</v>
      </c>
      <c r="I59" s="114">
        <v>24702</v>
      </c>
      <c r="J59" s="140">
        <v>24539</v>
      </c>
      <c r="K59" s="114">
        <v>-210</v>
      </c>
      <c r="L59" s="116">
        <v>-0.85578059415624108</v>
      </c>
    </row>
    <row r="60" spans="1:12" s="110" customFormat="1" ht="15" customHeight="1" x14ac:dyDescent="0.2">
      <c r="A60" s="120"/>
      <c r="B60" s="119"/>
      <c r="C60" s="258"/>
      <c r="D60" s="267" t="s">
        <v>198</v>
      </c>
      <c r="E60" s="113">
        <v>49.529368243659832</v>
      </c>
      <c r="F60" s="115">
        <v>12050</v>
      </c>
      <c r="G60" s="114">
        <v>12159</v>
      </c>
      <c r="H60" s="114">
        <v>12364</v>
      </c>
      <c r="I60" s="114">
        <v>12331</v>
      </c>
      <c r="J60" s="140">
        <v>12202</v>
      </c>
      <c r="K60" s="114">
        <v>-152</v>
      </c>
      <c r="L60" s="116">
        <v>-1.2456974266513687</v>
      </c>
    </row>
    <row r="61" spans="1:12" s="110" customFormat="1" ht="15" customHeight="1" x14ac:dyDescent="0.2">
      <c r="A61" s="120"/>
      <c r="B61" s="119"/>
      <c r="C61" s="258"/>
      <c r="D61" s="267" t="s">
        <v>199</v>
      </c>
      <c r="E61" s="113">
        <v>50.470631756340168</v>
      </c>
      <c r="F61" s="115">
        <v>12279</v>
      </c>
      <c r="G61" s="114">
        <v>12354</v>
      </c>
      <c r="H61" s="114">
        <v>12481</v>
      </c>
      <c r="I61" s="114">
        <v>12371</v>
      </c>
      <c r="J61" s="140">
        <v>12337</v>
      </c>
      <c r="K61" s="114">
        <v>-58</v>
      </c>
      <c r="L61" s="116">
        <v>-0.47013050174272514</v>
      </c>
    </row>
    <row r="62" spans="1:12" s="110" customFormat="1" ht="15" customHeight="1" x14ac:dyDescent="0.2">
      <c r="A62" s="120"/>
      <c r="B62" s="119"/>
      <c r="C62" s="258"/>
      <c r="D62" s="258" t="s">
        <v>200</v>
      </c>
      <c r="E62" s="113">
        <v>9.7589020771513351</v>
      </c>
      <c r="F62" s="115">
        <v>2631</v>
      </c>
      <c r="G62" s="114">
        <v>2642</v>
      </c>
      <c r="H62" s="114">
        <v>2665</v>
      </c>
      <c r="I62" s="114">
        <v>2639</v>
      </c>
      <c r="J62" s="140">
        <v>2636</v>
      </c>
      <c r="K62" s="114">
        <v>-5</v>
      </c>
      <c r="L62" s="116">
        <v>-0.18968133535660092</v>
      </c>
    </row>
    <row r="63" spans="1:12" s="110" customFormat="1" ht="15" customHeight="1" x14ac:dyDescent="0.2">
      <c r="A63" s="120"/>
      <c r="B63" s="119"/>
      <c r="C63" s="258"/>
      <c r="D63" s="267" t="s">
        <v>198</v>
      </c>
      <c r="E63" s="113">
        <v>49.524895477004939</v>
      </c>
      <c r="F63" s="115">
        <v>1303</v>
      </c>
      <c r="G63" s="114">
        <v>1303</v>
      </c>
      <c r="H63" s="114">
        <v>1325</v>
      </c>
      <c r="I63" s="114">
        <v>1293</v>
      </c>
      <c r="J63" s="140">
        <v>1302</v>
      </c>
      <c r="K63" s="114">
        <v>1</v>
      </c>
      <c r="L63" s="116">
        <v>7.6804915514592939E-2</v>
      </c>
    </row>
    <row r="64" spans="1:12" s="110" customFormat="1" ht="15" customHeight="1" x14ac:dyDescent="0.2">
      <c r="A64" s="120"/>
      <c r="B64" s="119"/>
      <c r="C64" s="258"/>
      <c r="D64" s="267" t="s">
        <v>199</v>
      </c>
      <c r="E64" s="113">
        <v>50.475104522995061</v>
      </c>
      <c r="F64" s="115">
        <v>1328</v>
      </c>
      <c r="G64" s="114">
        <v>1339</v>
      </c>
      <c r="H64" s="114">
        <v>1340</v>
      </c>
      <c r="I64" s="114">
        <v>1346</v>
      </c>
      <c r="J64" s="140">
        <v>1334</v>
      </c>
      <c r="K64" s="114">
        <v>-6</v>
      </c>
      <c r="L64" s="116">
        <v>-0.4497751124437781</v>
      </c>
    </row>
    <row r="65" spans="1:12" s="110" customFormat="1" ht="15" customHeight="1" x14ac:dyDescent="0.2">
      <c r="A65" s="120"/>
      <c r="B65" s="119" t="s">
        <v>201</v>
      </c>
      <c r="C65" s="258"/>
      <c r="E65" s="113">
        <v>11.400549902208112</v>
      </c>
      <c r="F65" s="115">
        <v>4022</v>
      </c>
      <c r="G65" s="114">
        <v>4067</v>
      </c>
      <c r="H65" s="114">
        <v>4094</v>
      </c>
      <c r="I65" s="114">
        <v>4055</v>
      </c>
      <c r="J65" s="140">
        <v>4055</v>
      </c>
      <c r="K65" s="114">
        <v>-33</v>
      </c>
      <c r="L65" s="116">
        <v>-0.81381011097410605</v>
      </c>
    </row>
    <row r="66" spans="1:12" s="110" customFormat="1" ht="15" customHeight="1" x14ac:dyDescent="0.2">
      <c r="A66" s="120"/>
      <c r="B66" s="119"/>
      <c r="C66" s="258" t="s">
        <v>106</v>
      </c>
      <c r="E66" s="113">
        <v>46.519144704127299</v>
      </c>
      <c r="F66" s="115">
        <v>1871</v>
      </c>
      <c r="G66" s="114">
        <v>1893</v>
      </c>
      <c r="H66" s="114">
        <v>1903</v>
      </c>
      <c r="I66" s="114">
        <v>1879</v>
      </c>
      <c r="J66" s="140">
        <v>1875</v>
      </c>
      <c r="K66" s="114">
        <v>-4</v>
      </c>
      <c r="L66" s="116">
        <v>-0.21333333333333335</v>
      </c>
    </row>
    <row r="67" spans="1:12" s="110" customFormat="1" ht="15" customHeight="1" x14ac:dyDescent="0.2">
      <c r="A67" s="120"/>
      <c r="B67" s="119"/>
      <c r="C67" s="258" t="s">
        <v>107</v>
      </c>
      <c r="E67" s="113">
        <v>53.480855295872701</v>
      </c>
      <c r="F67" s="115">
        <v>2151</v>
      </c>
      <c r="G67" s="114">
        <v>2174</v>
      </c>
      <c r="H67" s="114">
        <v>2191</v>
      </c>
      <c r="I67" s="114">
        <v>2176</v>
      </c>
      <c r="J67" s="140">
        <v>2180</v>
      </c>
      <c r="K67" s="114">
        <v>-29</v>
      </c>
      <c r="L67" s="116">
        <v>-1.3302752293577982</v>
      </c>
    </row>
    <row r="68" spans="1:12" s="110" customFormat="1" ht="15" customHeight="1" x14ac:dyDescent="0.2">
      <c r="A68" s="120"/>
      <c r="B68" s="119"/>
      <c r="C68" s="258" t="s">
        <v>105</v>
      </c>
      <c r="D68" s="110" t="s">
        <v>202</v>
      </c>
      <c r="E68" s="113">
        <v>14.743908503232223</v>
      </c>
      <c r="F68" s="115">
        <v>593</v>
      </c>
      <c r="G68" s="114">
        <v>590</v>
      </c>
      <c r="H68" s="114">
        <v>584</v>
      </c>
      <c r="I68" s="114">
        <v>565</v>
      </c>
      <c r="J68" s="140">
        <v>553</v>
      </c>
      <c r="K68" s="114">
        <v>40</v>
      </c>
      <c r="L68" s="116">
        <v>7.2332730560578664</v>
      </c>
    </row>
    <row r="69" spans="1:12" s="110" customFormat="1" ht="15" customHeight="1" x14ac:dyDescent="0.2">
      <c r="A69" s="120"/>
      <c r="B69" s="119"/>
      <c r="C69" s="258"/>
      <c r="D69" s="267" t="s">
        <v>198</v>
      </c>
      <c r="E69" s="113">
        <v>47.72344013490725</v>
      </c>
      <c r="F69" s="115">
        <v>283</v>
      </c>
      <c r="G69" s="114">
        <v>273</v>
      </c>
      <c r="H69" s="114">
        <v>277</v>
      </c>
      <c r="I69" s="114">
        <v>274</v>
      </c>
      <c r="J69" s="140">
        <v>265</v>
      </c>
      <c r="K69" s="114">
        <v>18</v>
      </c>
      <c r="L69" s="116">
        <v>6.7924528301886795</v>
      </c>
    </row>
    <row r="70" spans="1:12" s="110" customFormat="1" ht="15" customHeight="1" x14ac:dyDescent="0.2">
      <c r="A70" s="120"/>
      <c r="B70" s="119"/>
      <c r="C70" s="258"/>
      <c r="D70" s="267" t="s">
        <v>199</v>
      </c>
      <c r="E70" s="113">
        <v>52.27655986509275</v>
      </c>
      <c r="F70" s="115">
        <v>310</v>
      </c>
      <c r="G70" s="114">
        <v>317</v>
      </c>
      <c r="H70" s="114">
        <v>307</v>
      </c>
      <c r="I70" s="114">
        <v>291</v>
      </c>
      <c r="J70" s="140">
        <v>288</v>
      </c>
      <c r="K70" s="114">
        <v>22</v>
      </c>
      <c r="L70" s="116">
        <v>7.6388888888888893</v>
      </c>
    </row>
    <row r="71" spans="1:12" s="110" customFormat="1" ht="15" customHeight="1" x14ac:dyDescent="0.2">
      <c r="A71" s="120"/>
      <c r="B71" s="119"/>
      <c r="C71" s="258"/>
      <c r="D71" s="110" t="s">
        <v>203</v>
      </c>
      <c r="E71" s="113">
        <v>78.418697165589265</v>
      </c>
      <c r="F71" s="115">
        <v>3154</v>
      </c>
      <c r="G71" s="114">
        <v>3206</v>
      </c>
      <c r="H71" s="114">
        <v>3235</v>
      </c>
      <c r="I71" s="114">
        <v>3220</v>
      </c>
      <c r="J71" s="140">
        <v>3235</v>
      </c>
      <c r="K71" s="114">
        <v>-81</v>
      </c>
      <c r="L71" s="116">
        <v>-2.5038639876352398</v>
      </c>
    </row>
    <row r="72" spans="1:12" s="110" customFormat="1" ht="15" customHeight="1" x14ac:dyDescent="0.2">
      <c r="A72" s="120"/>
      <c r="B72" s="119"/>
      <c r="C72" s="258"/>
      <c r="D72" s="267" t="s">
        <v>198</v>
      </c>
      <c r="E72" s="113">
        <v>45.402663284717818</v>
      </c>
      <c r="F72" s="115">
        <v>1432</v>
      </c>
      <c r="G72" s="114">
        <v>1460</v>
      </c>
      <c r="H72" s="114">
        <v>1469</v>
      </c>
      <c r="I72" s="114">
        <v>1453</v>
      </c>
      <c r="J72" s="140">
        <v>1457</v>
      </c>
      <c r="K72" s="114">
        <v>-25</v>
      </c>
      <c r="L72" s="116">
        <v>-1.7158544955387782</v>
      </c>
    </row>
    <row r="73" spans="1:12" s="110" customFormat="1" ht="15" customHeight="1" x14ac:dyDescent="0.2">
      <c r="A73" s="120"/>
      <c r="B73" s="119"/>
      <c r="C73" s="258"/>
      <c r="D73" s="267" t="s">
        <v>199</v>
      </c>
      <c r="E73" s="113">
        <v>54.597336715282182</v>
      </c>
      <c r="F73" s="115">
        <v>1722</v>
      </c>
      <c r="G73" s="114">
        <v>1746</v>
      </c>
      <c r="H73" s="114">
        <v>1766</v>
      </c>
      <c r="I73" s="114">
        <v>1767</v>
      </c>
      <c r="J73" s="140">
        <v>1778</v>
      </c>
      <c r="K73" s="114">
        <v>-56</v>
      </c>
      <c r="L73" s="116">
        <v>-3.1496062992125986</v>
      </c>
    </row>
    <row r="74" spans="1:12" s="110" customFormat="1" ht="15" customHeight="1" x14ac:dyDescent="0.2">
      <c r="A74" s="120"/>
      <c r="B74" s="119"/>
      <c r="C74" s="258"/>
      <c r="D74" s="110" t="s">
        <v>204</v>
      </c>
      <c r="E74" s="113">
        <v>6.8373943311785181</v>
      </c>
      <c r="F74" s="115">
        <v>275</v>
      </c>
      <c r="G74" s="114">
        <v>271</v>
      </c>
      <c r="H74" s="114">
        <v>275</v>
      </c>
      <c r="I74" s="114">
        <v>270</v>
      </c>
      <c r="J74" s="140">
        <v>267</v>
      </c>
      <c r="K74" s="114">
        <v>8</v>
      </c>
      <c r="L74" s="116">
        <v>2.9962546816479403</v>
      </c>
    </row>
    <row r="75" spans="1:12" s="110" customFormat="1" ht="15" customHeight="1" x14ac:dyDescent="0.2">
      <c r="A75" s="120"/>
      <c r="B75" s="119"/>
      <c r="C75" s="258"/>
      <c r="D75" s="267" t="s">
        <v>198</v>
      </c>
      <c r="E75" s="113">
        <v>56.727272727272727</v>
      </c>
      <c r="F75" s="115">
        <v>156</v>
      </c>
      <c r="G75" s="114">
        <v>160</v>
      </c>
      <c r="H75" s="114">
        <v>157</v>
      </c>
      <c r="I75" s="114">
        <v>152</v>
      </c>
      <c r="J75" s="140">
        <v>153</v>
      </c>
      <c r="K75" s="114">
        <v>3</v>
      </c>
      <c r="L75" s="116">
        <v>1.9607843137254901</v>
      </c>
    </row>
    <row r="76" spans="1:12" s="110" customFormat="1" ht="15" customHeight="1" x14ac:dyDescent="0.2">
      <c r="A76" s="120"/>
      <c r="B76" s="119"/>
      <c r="C76" s="258"/>
      <c r="D76" s="267" t="s">
        <v>199</v>
      </c>
      <c r="E76" s="113">
        <v>43.272727272727273</v>
      </c>
      <c r="F76" s="115">
        <v>119</v>
      </c>
      <c r="G76" s="114">
        <v>111</v>
      </c>
      <c r="H76" s="114">
        <v>118</v>
      </c>
      <c r="I76" s="114">
        <v>118</v>
      </c>
      <c r="J76" s="140">
        <v>114</v>
      </c>
      <c r="K76" s="114">
        <v>5</v>
      </c>
      <c r="L76" s="116">
        <v>4.3859649122807021</v>
      </c>
    </row>
    <row r="77" spans="1:12" s="110" customFormat="1" ht="15" customHeight="1" x14ac:dyDescent="0.2">
      <c r="A77" s="534"/>
      <c r="B77" s="119" t="s">
        <v>205</v>
      </c>
      <c r="C77" s="268"/>
      <c r="D77" s="182"/>
      <c r="E77" s="113">
        <v>4.7336942657104792</v>
      </c>
      <c r="F77" s="115">
        <v>1670</v>
      </c>
      <c r="G77" s="114">
        <v>1729</v>
      </c>
      <c r="H77" s="114">
        <v>1766</v>
      </c>
      <c r="I77" s="114">
        <v>1756</v>
      </c>
      <c r="J77" s="140">
        <v>1763</v>
      </c>
      <c r="K77" s="114">
        <v>-93</v>
      </c>
      <c r="L77" s="116">
        <v>-5.2750992626205333</v>
      </c>
    </row>
    <row r="78" spans="1:12" s="110" customFormat="1" ht="15" customHeight="1" x14ac:dyDescent="0.2">
      <c r="A78" s="120"/>
      <c r="B78" s="119"/>
      <c r="C78" s="268" t="s">
        <v>106</v>
      </c>
      <c r="D78" s="182"/>
      <c r="E78" s="113">
        <v>50</v>
      </c>
      <c r="F78" s="115">
        <v>835</v>
      </c>
      <c r="G78" s="114">
        <v>872</v>
      </c>
      <c r="H78" s="114">
        <v>898</v>
      </c>
      <c r="I78" s="114">
        <v>871</v>
      </c>
      <c r="J78" s="140">
        <v>876</v>
      </c>
      <c r="K78" s="114">
        <v>-41</v>
      </c>
      <c r="L78" s="116">
        <v>-4.6803652968036529</v>
      </c>
    </row>
    <row r="79" spans="1:12" s="110" customFormat="1" ht="15" customHeight="1" x14ac:dyDescent="0.2">
      <c r="A79" s="123"/>
      <c r="B79" s="124"/>
      <c r="C79" s="260" t="s">
        <v>107</v>
      </c>
      <c r="D79" s="261"/>
      <c r="E79" s="125">
        <v>50</v>
      </c>
      <c r="F79" s="143">
        <v>835</v>
      </c>
      <c r="G79" s="144">
        <v>857</v>
      </c>
      <c r="H79" s="144">
        <v>868</v>
      </c>
      <c r="I79" s="144">
        <v>885</v>
      </c>
      <c r="J79" s="145">
        <v>887</v>
      </c>
      <c r="K79" s="144">
        <v>-52</v>
      </c>
      <c r="L79" s="146">
        <v>-5.862457722660654</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35279</v>
      </c>
      <c r="E11" s="114">
        <v>35662</v>
      </c>
      <c r="F11" s="114">
        <v>36164</v>
      </c>
      <c r="G11" s="114">
        <v>35676</v>
      </c>
      <c r="H11" s="140">
        <v>35611</v>
      </c>
      <c r="I11" s="115">
        <v>-332</v>
      </c>
      <c r="J11" s="116">
        <v>-0.93229620061217044</v>
      </c>
    </row>
    <row r="12" spans="1:15" s="110" customFormat="1" ht="24.95" customHeight="1" x14ac:dyDescent="0.2">
      <c r="A12" s="193" t="s">
        <v>132</v>
      </c>
      <c r="B12" s="194" t="s">
        <v>133</v>
      </c>
      <c r="C12" s="113">
        <v>1.9019813486776835</v>
      </c>
      <c r="D12" s="115">
        <v>671</v>
      </c>
      <c r="E12" s="114">
        <v>670</v>
      </c>
      <c r="F12" s="114">
        <v>696</v>
      </c>
      <c r="G12" s="114">
        <v>687</v>
      </c>
      <c r="H12" s="140">
        <v>676</v>
      </c>
      <c r="I12" s="115">
        <v>-5</v>
      </c>
      <c r="J12" s="116">
        <v>-0.73964497041420119</v>
      </c>
    </row>
    <row r="13" spans="1:15" s="110" customFormat="1" ht="24.95" customHeight="1" x14ac:dyDescent="0.2">
      <c r="A13" s="193" t="s">
        <v>134</v>
      </c>
      <c r="B13" s="199" t="s">
        <v>214</v>
      </c>
      <c r="C13" s="113">
        <v>2.5085745060801043</v>
      </c>
      <c r="D13" s="115">
        <v>885</v>
      </c>
      <c r="E13" s="114">
        <v>892</v>
      </c>
      <c r="F13" s="114">
        <v>902</v>
      </c>
      <c r="G13" s="114">
        <v>907</v>
      </c>
      <c r="H13" s="140">
        <v>884</v>
      </c>
      <c r="I13" s="115">
        <v>1</v>
      </c>
      <c r="J13" s="116">
        <v>0.11312217194570136</v>
      </c>
    </row>
    <row r="14" spans="1:15" s="287" customFormat="1" ht="24" customHeight="1" x14ac:dyDescent="0.2">
      <c r="A14" s="193" t="s">
        <v>215</v>
      </c>
      <c r="B14" s="199" t="s">
        <v>137</v>
      </c>
      <c r="C14" s="113">
        <v>28.14705632245812</v>
      </c>
      <c r="D14" s="115">
        <v>9930</v>
      </c>
      <c r="E14" s="114">
        <v>10066</v>
      </c>
      <c r="F14" s="114">
        <v>10225</v>
      </c>
      <c r="G14" s="114">
        <v>10155</v>
      </c>
      <c r="H14" s="140">
        <v>10243</v>
      </c>
      <c r="I14" s="115">
        <v>-313</v>
      </c>
      <c r="J14" s="116">
        <v>-3.0557453870936251</v>
      </c>
      <c r="K14" s="110"/>
      <c r="L14" s="110"/>
      <c r="M14" s="110"/>
      <c r="N14" s="110"/>
      <c r="O14" s="110"/>
    </row>
    <row r="15" spans="1:15" s="110" customFormat="1" ht="24.75" customHeight="1" x14ac:dyDescent="0.2">
      <c r="A15" s="193" t="s">
        <v>216</v>
      </c>
      <c r="B15" s="199" t="s">
        <v>217</v>
      </c>
      <c r="C15" s="113">
        <v>5.2552509991779814</v>
      </c>
      <c r="D15" s="115">
        <v>1854</v>
      </c>
      <c r="E15" s="114">
        <v>1890</v>
      </c>
      <c r="F15" s="114">
        <v>1921</v>
      </c>
      <c r="G15" s="114">
        <v>1926</v>
      </c>
      <c r="H15" s="140">
        <v>1944</v>
      </c>
      <c r="I15" s="115">
        <v>-90</v>
      </c>
      <c r="J15" s="116">
        <v>-4.6296296296296298</v>
      </c>
    </row>
    <row r="16" spans="1:15" s="287" customFormat="1" ht="24.95" customHeight="1" x14ac:dyDescent="0.2">
      <c r="A16" s="193" t="s">
        <v>218</v>
      </c>
      <c r="B16" s="199" t="s">
        <v>141</v>
      </c>
      <c r="C16" s="113">
        <v>17.514668783128773</v>
      </c>
      <c r="D16" s="115">
        <v>6179</v>
      </c>
      <c r="E16" s="114">
        <v>6226</v>
      </c>
      <c r="F16" s="114">
        <v>6322</v>
      </c>
      <c r="G16" s="114">
        <v>6245</v>
      </c>
      <c r="H16" s="140">
        <v>6266</v>
      </c>
      <c r="I16" s="115">
        <v>-87</v>
      </c>
      <c r="J16" s="116">
        <v>-1.3884455793169486</v>
      </c>
      <c r="K16" s="110"/>
      <c r="L16" s="110"/>
      <c r="M16" s="110"/>
      <c r="N16" s="110"/>
      <c r="O16" s="110"/>
    </row>
    <row r="17" spans="1:15" s="110" customFormat="1" ht="24.95" customHeight="1" x14ac:dyDescent="0.2">
      <c r="A17" s="193" t="s">
        <v>219</v>
      </c>
      <c r="B17" s="199" t="s">
        <v>220</v>
      </c>
      <c r="C17" s="113">
        <v>5.3771365401513647</v>
      </c>
      <c r="D17" s="115">
        <v>1897</v>
      </c>
      <c r="E17" s="114">
        <v>1950</v>
      </c>
      <c r="F17" s="114">
        <v>1982</v>
      </c>
      <c r="G17" s="114">
        <v>1984</v>
      </c>
      <c r="H17" s="140">
        <v>2033</v>
      </c>
      <c r="I17" s="115">
        <v>-136</v>
      </c>
      <c r="J17" s="116">
        <v>-6.6896212493851452</v>
      </c>
    </row>
    <row r="18" spans="1:15" s="287" customFormat="1" ht="24.95" customHeight="1" x14ac:dyDescent="0.2">
      <c r="A18" s="201" t="s">
        <v>144</v>
      </c>
      <c r="B18" s="202" t="s">
        <v>145</v>
      </c>
      <c r="C18" s="113">
        <v>7.0636922815272545</v>
      </c>
      <c r="D18" s="115">
        <v>2492</v>
      </c>
      <c r="E18" s="114">
        <v>2525</v>
      </c>
      <c r="F18" s="114">
        <v>2610</v>
      </c>
      <c r="G18" s="114">
        <v>2545</v>
      </c>
      <c r="H18" s="140">
        <v>2523</v>
      </c>
      <c r="I18" s="115">
        <v>-31</v>
      </c>
      <c r="J18" s="116">
        <v>-1.2286959968291715</v>
      </c>
      <c r="K18" s="110"/>
      <c r="L18" s="110"/>
      <c r="M18" s="110"/>
      <c r="N18" s="110"/>
      <c r="O18" s="110"/>
    </row>
    <row r="19" spans="1:15" s="110" customFormat="1" ht="24.95" customHeight="1" x14ac:dyDescent="0.2">
      <c r="A19" s="193" t="s">
        <v>146</v>
      </c>
      <c r="B19" s="199" t="s">
        <v>147</v>
      </c>
      <c r="C19" s="113">
        <v>11.924941183140112</v>
      </c>
      <c r="D19" s="115">
        <v>4207</v>
      </c>
      <c r="E19" s="114">
        <v>4252</v>
      </c>
      <c r="F19" s="114">
        <v>4259</v>
      </c>
      <c r="G19" s="114">
        <v>4164</v>
      </c>
      <c r="H19" s="140">
        <v>4135</v>
      </c>
      <c r="I19" s="115">
        <v>72</v>
      </c>
      <c r="J19" s="116">
        <v>1.7412333736396615</v>
      </c>
    </row>
    <row r="20" spans="1:15" s="287" customFormat="1" ht="24.95" customHeight="1" x14ac:dyDescent="0.2">
      <c r="A20" s="193" t="s">
        <v>148</v>
      </c>
      <c r="B20" s="199" t="s">
        <v>149</v>
      </c>
      <c r="C20" s="113">
        <v>4.0732447064826101</v>
      </c>
      <c r="D20" s="115">
        <v>1437</v>
      </c>
      <c r="E20" s="114">
        <v>1431</v>
      </c>
      <c r="F20" s="114">
        <v>1446</v>
      </c>
      <c r="G20" s="114">
        <v>1419</v>
      </c>
      <c r="H20" s="140">
        <v>1407</v>
      </c>
      <c r="I20" s="115">
        <v>30</v>
      </c>
      <c r="J20" s="116">
        <v>2.1321961620469083</v>
      </c>
      <c r="K20" s="110"/>
      <c r="L20" s="110"/>
      <c r="M20" s="110"/>
      <c r="N20" s="110"/>
      <c r="O20" s="110"/>
    </row>
    <row r="21" spans="1:15" s="110" customFormat="1" ht="24.95" customHeight="1" x14ac:dyDescent="0.2">
      <c r="A21" s="201" t="s">
        <v>150</v>
      </c>
      <c r="B21" s="202" t="s">
        <v>151</v>
      </c>
      <c r="C21" s="113">
        <v>2.1542560730179425</v>
      </c>
      <c r="D21" s="115">
        <v>760</v>
      </c>
      <c r="E21" s="114">
        <v>792</v>
      </c>
      <c r="F21" s="114">
        <v>816</v>
      </c>
      <c r="G21" s="114">
        <v>826</v>
      </c>
      <c r="H21" s="140">
        <v>758</v>
      </c>
      <c r="I21" s="115">
        <v>2</v>
      </c>
      <c r="J21" s="116">
        <v>0.26385224274406333</v>
      </c>
    </row>
    <row r="22" spans="1:15" s="110" customFormat="1" ht="24.95" customHeight="1" x14ac:dyDescent="0.2">
      <c r="A22" s="201" t="s">
        <v>152</v>
      </c>
      <c r="B22" s="199" t="s">
        <v>153</v>
      </c>
      <c r="C22" s="113">
        <v>0.62643498965390176</v>
      </c>
      <c r="D22" s="115">
        <v>221</v>
      </c>
      <c r="E22" s="114">
        <v>220</v>
      </c>
      <c r="F22" s="114">
        <v>217</v>
      </c>
      <c r="G22" s="114">
        <v>210</v>
      </c>
      <c r="H22" s="140">
        <v>217</v>
      </c>
      <c r="I22" s="115">
        <v>4</v>
      </c>
      <c r="J22" s="116">
        <v>1.8433179723502304</v>
      </c>
    </row>
    <row r="23" spans="1:15" s="110" customFormat="1" ht="24.95" customHeight="1" x14ac:dyDescent="0.2">
      <c r="A23" s="193" t="s">
        <v>154</v>
      </c>
      <c r="B23" s="199" t="s">
        <v>155</v>
      </c>
      <c r="C23" s="113">
        <v>1.4144391847841493</v>
      </c>
      <c r="D23" s="115">
        <v>499</v>
      </c>
      <c r="E23" s="114">
        <v>507</v>
      </c>
      <c r="F23" s="114">
        <v>511</v>
      </c>
      <c r="G23" s="114">
        <v>515</v>
      </c>
      <c r="H23" s="140">
        <v>532</v>
      </c>
      <c r="I23" s="115">
        <v>-33</v>
      </c>
      <c r="J23" s="116">
        <v>-6.2030075187969924</v>
      </c>
    </row>
    <row r="24" spans="1:15" s="110" customFormat="1" ht="24.95" customHeight="1" x14ac:dyDescent="0.2">
      <c r="A24" s="193" t="s">
        <v>156</v>
      </c>
      <c r="B24" s="199" t="s">
        <v>221</v>
      </c>
      <c r="C24" s="113">
        <v>3.1690240653079735</v>
      </c>
      <c r="D24" s="115">
        <v>1118</v>
      </c>
      <c r="E24" s="114">
        <v>1115</v>
      </c>
      <c r="F24" s="114">
        <v>1126</v>
      </c>
      <c r="G24" s="114">
        <v>1111</v>
      </c>
      <c r="H24" s="140">
        <v>1114</v>
      </c>
      <c r="I24" s="115">
        <v>4</v>
      </c>
      <c r="J24" s="116">
        <v>0.35906642728904847</v>
      </c>
    </row>
    <row r="25" spans="1:15" s="110" customFormat="1" ht="24.95" customHeight="1" x14ac:dyDescent="0.2">
      <c r="A25" s="193" t="s">
        <v>222</v>
      </c>
      <c r="B25" s="204" t="s">
        <v>159</v>
      </c>
      <c r="C25" s="113">
        <v>3.3532696505002977</v>
      </c>
      <c r="D25" s="115">
        <v>1183</v>
      </c>
      <c r="E25" s="114">
        <v>1206</v>
      </c>
      <c r="F25" s="114">
        <v>1230</v>
      </c>
      <c r="G25" s="114">
        <v>1217</v>
      </c>
      <c r="H25" s="140">
        <v>1181</v>
      </c>
      <c r="I25" s="115">
        <v>2</v>
      </c>
      <c r="J25" s="116">
        <v>0.16934801016088061</v>
      </c>
    </row>
    <row r="26" spans="1:15" s="110" customFormat="1" ht="24.95" customHeight="1" x14ac:dyDescent="0.2">
      <c r="A26" s="201">
        <v>782.78300000000002</v>
      </c>
      <c r="B26" s="203" t="s">
        <v>160</v>
      </c>
      <c r="C26" s="113">
        <v>1.8537940417812295</v>
      </c>
      <c r="D26" s="115">
        <v>654</v>
      </c>
      <c r="E26" s="114">
        <v>728</v>
      </c>
      <c r="F26" s="114">
        <v>826</v>
      </c>
      <c r="G26" s="114">
        <v>796</v>
      </c>
      <c r="H26" s="140">
        <v>821</v>
      </c>
      <c r="I26" s="115">
        <v>-167</v>
      </c>
      <c r="J26" s="116">
        <v>-20.341047503045068</v>
      </c>
    </row>
    <row r="27" spans="1:15" s="110" customFormat="1" ht="24.95" customHeight="1" x14ac:dyDescent="0.2">
      <c r="A27" s="193" t="s">
        <v>161</v>
      </c>
      <c r="B27" s="199" t="s">
        <v>223</v>
      </c>
      <c r="C27" s="113">
        <v>4.8555798066838634</v>
      </c>
      <c r="D27" s="115">
        <v>1713</v>
      </c>
      <c r="E27" s="114">
        <v>1707</v>
      </c>
      <c r="F27" s="114">
        <v>1706</v>
      </c>
      <c r="G27" s="114">
        <v>1688</v>
      </c>
      <c r="H27" s="140">
        <v>1680</v>
      </c>
      <c r="I27" s="115">
        <v>33</v>
      </c>
      <c r="J27" s="116">
        <v>1.9642857142857142</v>
      </c>
    </row>
    <row r="28" spans="1:15" s="110" customFormat="1" ht="24.95" customHeight="1" x14ac:dyDescent="0.2">
      <c r="A28" s="193" t="s">
        <v>163</v>
      </c>
      <c r="B28" s="199" t="s">
        <v>164</v>
      </c>
      <c r="C28" s="113">
        <v>3.3844496726097679</v>
      </c>
      <c r="D28" s="115">
        <v>1194</v>
      </c>
      <c r="E28" s="114">
        <v>1189</v>
      </c>
      <c r="F28" s="114">
        <v>1184</v>
      </c>
      <c r="G28" s="114">
        <v>1175</v>
      </c>
      <c r="H28" s="140">
        <v>1188</v>
      </c>
      <c r="I28" s="115">
        <v>6</v>
      </c>
      <c r="J28" s="116">
        <v>0.50505050505050508</v>
      </c>
    </row>
    <row r="29" spans="1:15" s="110" customFormat="1" ht="24.95" customHeight="1" x14ac:dyDescent="0.2">
      <c r="A29" s="193">
        <v>86</v>
      </c>
      <c r="B29" s="199" t="s">
        <v>165</v>
      </c>
      <c r="C29" s="113">
        <v>8.7842625924771109</v>
      </c>
      <c r="D29" s="115">
        <v>3099</v>
      </c>
      <c r="E29" s="114">
        <v>3111</v>
      </c>
      <c r="F29" s="114">
        <v>3110</v>
      </c>
      <c r="G29" s="114">
        <v>3051</v>
      </c>
      <c r="H29" s="140">
        <v>3067</v>
      </c>
      <c r="I29" s="115">
        <v>32</v>
      </c>
      <c r="J29" s="116">
        <v>1.0433648516465601</v>
      </c>
    </row>
    <row r="30" spans="1:15" s="110" customFormat="1" ht="24.95" customHeight="1" x14ac:dyDescent="0.2">
      <c r="A30" s="193">
        <v>87.88</v>
      </c>
      <c r="B30" s="204" t="s">
        <v>166</v>
      </c>
      <c r="C30" s="113">
        <v>11.550780917826469</v>
      </c>
      <c r="D30" s="115">
        <v>4075</v>
      </c>
      <c r="E30" s="114">
        <v>4079</v>
      </c>
      <c r="F30" s="114">
        <v>4099</v>
      </c>
      <c r="G30" s="114">
        <v>4019</v>
      </c>
      <c r="H30" s="140">
        <v>4052</v>
      </c>
      <c r="I30" s="115">
        <v>23</v>
      </c>
      <c r="J30" s="116">
        <v>0.56762092793682128</v>
      </c>
    </row>
    <row r="31" spans="1:15" s="110" customFormat="1" ht="24.95" customHeight="1" x14ac:dyDescent="0.2">
      <c r="A31" s="193" t="s">
        <v>167</v>
      </c>
      <c r="B31" s="199" t="s">
        <v>168</v>
      </c>
      <c r="C31" s="113">
        <v>3.2342186569914113</v>
      </c>
      <c r="D31" s="115">
        <v>1141</v>
      </c>
      <c r="E31" s="114">
        <v>1172</v>
      </c>
      <c r="F31" s="114">
        <v>1201</v>
      </c>
      <c r="G31" s="114">
        <v>1191</v>
      </c>
      <c r="H31" s="140">
        <v>1133</v>
      </c>
      <c r="I31" s="115">
        <v>8</v>
      </c>
      <c r="J31" s="116">
        <v>0.70609002647837604</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1.9019813486776835</v>
      </c>
      <c r="D34" s="115">
        <v>671</v>
      </c>
      <c r="E34" s="114">
        <v>670</v>
      </c>
      <c r="F34" s="114">
        <v>696</v>
      </c>
      <c r="G34" s="114">
        <v>687</v>
      </c>
      <c r="H34" s="140">
        <v>676</v>
      </c>
      <c r="I34" s="115">
        <v>-5</v>
      </c>
      <c r="J34" s="116">
        <v>-0.73964497041420119</v>
      </c>
    </row>
    <row r="35" spans="1:10" s="110" customFormat="1" ht="24.95" customHeight="1" x14ac:dyDescent="0.2">
      <c r="A35" s="292" t="s">
        <v>171</v>
      </c>
      <c r="B35" s="293" t="s">
        <v>172</v>
      </c>
      <c r="C35" s="113">
        <v>37.719323110065481</v>
      </c>
      <c r="D35" s="115">
        <v>13307</v>
      </c>
      <c r="E35" s="114">
        <v>13483</v>
      </c>
      <c r="F35" s="114">
        <v>13737</v>
      </c>
      <c r="G35" s="114">
        <v>13607</v>
      </c>
      <c r="H35" s="140">
        <v>13650</v>
      </c>
      <c r="I35" s="115">
        <v>-343</v>
      </c>
      <c r="J35" s="116">
        <v>-2.5128205128205128</v>
      </c>
    </row>
    <row r="36" spans="1:10" s="110" customFormat="1" ht="24.95" customHeight="1" x14ac:dyDescent="0.2">
      <c r="A36" s="294" t="s">
        <v>173</v>
      </c>
      <c r="B36" s="295" t="s">
        <v>174</v>
      </c>
      <c r="C36" s="125">
        <v>60.378695541256839</v>
      </c>
      <c r="D36" s="143">
        <v>21301</v>
      </c>
      <c r="E36" s="144">
        <v>21509</v>
      </c>
      <c r="F36" s="144">
        <v>21731</v>
      </c>
      <c r="G36" s="144">
        <v>21382</v>
      </c>
      <c r="H36" s="145">
        <v>21285</v>
      </c>
      <c r="I36" s="143">
        <v>16</v>
      </c>
      <c r="J36" s="146">
        <v>7.5170307728447266E-2</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35279</v>
      </c>
      <c r="F11" s="238">
        <v>35662</v>
      </c>
      <c r="G11" s="238">
        <v>36164</v>
      </c>
      <c r="H11" s="238">
        <v>35676</v>
      </c>
      <c r="I11" s="265">
        <v>35611</v>
      </c>
      <c r="J11" s="263">
        <v>-332</v>
      </c>
      <c r="K11" s="266">
        <v>-0.93229620061217044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14.699963150882962</v>
      </c>
      <c r="E13" s="115">
        <v>5186</v>
      </c>
      <c r="F13" s="114">
        <v>5183</v>
      </c>
      <c r="G13" s="114">
        <v>5329</v>
      </c>
      <c r="H13" s="114">
        <v>5271</v>
      </c>
      <c r="I13" s="140">
        <v>5205</v>
      </c>
      <c r="J13" s="115">
        <v>-19</v>
      </c>
      <c r="K13" s="116">
        <v>-0.36503362151777136</v>
      </c>
    </row>
    <row r="14" spans="1:255" ht="14.1" customHeight="1" x14ac:dyDescent="0.2">
      <c r="A14" s="306" t="s">
        <v>230</v>
      </c>
      <c r="B14" s="307"/>
      <c r="C14" s="308"/>
      <c r="D14" s="113">
        <v>64.93381331670399</v>
      </c>
      <c r="E14" s="115">
        <v>22908</v>
      </c>
      <c r="F14" s="114">
        <v>23190</v>
      </c>
      <c r="G14" s="114">
        <v>23521</v>
      </c>
      <c r="H14" s="114">
        <v>23205</v>
      </c>
      <c r="I14" s="140">
        <v>23220</v>
      </c>
      <c r="J14" s="115">
        <v>-312</v>
      </c>
      <c r="K14" s="116">
        <v>-1.3436692506459949</v>
      </c>
    </row>
    <row r="15" spans="1:255" ht="14.1" customHeight="1" x14ac:dyDescent="0.2">
      <c r="A15" s="306" t="s">
        <v>231</v>
      </c>
      <c r="B15" s="307"/>
      <c r="C15" s="308"/>
      <c r="D15" s="113">
        <v>10.947022307888545</v>
      </c>
      <c r="E15" s="115">
        <v>3862</v>
      </c>
      <c r="F15" s="114">
        <v>3956</v>
      </c>
      <c r="G15" s="114">
        <v>3941</v>
      </c>
      <c r="H15" s="114">
        <v>3878</v>
      </c>
      <c r="I15" s="140">
        <v>3852</v>
      </c>
      <c r="J15" s="115">
        <v>10</v>
      </c>
      <c r="K15" s="116">
        <v>0.25960539979231567</v>
      </c>
    </row>
    <row r="16" spans="1:255" ht="14.1" customHeight="1" x14ac:dyDescent="0.2">
      <c r="A16" s="306" t="s">
        <v>232</v>
      </c>
      <c r="B16" s="307"/>
      <c r="C16" s="308"/>
      <c r="D16" s="113">
        <v>9.254797471583661</v>
      </c>
      <c r="E16" s="115">
        <v>3265</v>
      </c>
      <c r="F16" s="114">
        <v>3275</v>
      </c>
      <c r="G16" s="114">
        <v>3315</v>
      </c>
      <c r="H16" s="114">
        <v>3266</v>
      </c>
      <c r="I16" s="140">
        <v>3277</v>
      </c>
      <c r="J16" s="115">
        <v>-12</v>
      </c>
      <c r="K16" s="116">
        <v>-0.36618858712236801</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1.5051447036480625</v>
      </c>
      <c r="E18" s="115">
        <v>531</v>
      </c>
      <c r="F18" s="114">
        <v>525</v>
      </c>
      <c r="G18" s="114">
        <v>499</v>
      </c>
      <c r="H18" s="114">
        <v>497</v>
      </c>
      <c r="I18" s="140">
        <v>483</v>
      </c>
      <c r="J18" s="115">
        <v>48</v>
      </c>
      <c r="K18" s="116">
        <v>9.9378881987577632</v>
      </c>
    </row>
    <row r="19" spans="1:255" ht="14.1" customHeight="1" x14ac:dyDescent="0.2">
      <c r="A19" s="306" t="s">
        <v>235</v>
      </c>
      <c r="B19" s="307" t="s">
        <v>236</v>
      </c>
      <c r="C19" s="308"/>
      <c r="D19" s="113">
        <v>0.64344227444088553</v>
      </c>
      <c r="E19" s="115">
        <v>227</v>
      </c>
      <c r="F19" s="114">
        <v>222</v>
      </c>
      <c r="G19" s="114">
        <v>235</v>
      </c>
      <c r="H19" s="114">
        <v>232</v>
      </c>
      <c r="I19" s="140">
        <v>224</v>
      </c>
      <c r="J19" s="115">
        <v>3</v>
      </c>
      <c r="K19" s="116">
        <v>1.3392857142857142</v>
      </c>
    </row>
    <row r="20" spans="1:255" ht="14.1" customHeight="1" x14ac:dyDescent="0.2">
      <c r="A20" s="306">
        <v>12</v>
      </c>
      <c r="B20" s="307" t="s">
        <v>237</v>
      </c>
      <c r="C20" s="308"/>
      <c r="D20" s="113">
        <v>0.63210408458289635</v>
      </c>
      <c r="E20" s="115">
        <v>223</v>
      </c>
      <c r="F20" s="114">
        <v>201</v>
      </c>
      <c r="G20" s="114">
        <v>273</v>
      </c>
      <c r="H20" s="114">
        <v>271</v>
      </c>
      <c r="I20" s="140">
        <v>236</v>
      </c>
      <c r="J20" s="115">
        <v>-13</v>
      </c>
      <c r="K20" s="116">
        <v>-5.5084745762711869</v>
      </c>
    </row>
    <row r="21" spans="1:255" ht="14.1" customHeight="1" x14ac:dyDescent="0.2">
      <c r="A21" s="306">
        <v>21</v>
      </c>
      <c r="B21" s="307" t="s">
        <v>238</v>
      </c>
      <c r="C21" s="308"/>
      <c r="D21" s="113">
        <v>0.66611865415686389</v>
      </c>
      <c r="E21" s="115">
        <v>235</v>
      </c>
      <c r="F21" s="114">
        <v>234</v>
      </c>
      <c r="G21" s="114">
        <v>245</v>
      </c>
      <c r="H21" s="114">
        <v>257</v>
      </c>
      <c r="I21" s="140">
        <v>251</v>
      </c>
      <c r="J21" s="115">
        <v>-16</v>
      </c>
      <c r="K21" s="116">
        <v>-6.3745019920318722</v>
      </c>
    </row>
    <row r="22" spans="1:255" ht="14.1" customHeight="1" x14ac:dyDescent="0.2">
      <c r="A22" s="306">
        <v>22</v>
      </c>
      <c r="B22" s="307" t="s">
        <v>239</v>
      </c>
      <c r="C22" s="308"/>
      <c r="D22" s="113">
        <v>2.3385016582102667</v>
      </c>
      <c r="E22" s="115">
        <v>825</v>
      </c>
      <c r="F22" s="114">
        <v>880</v>
      </c>
      <c r="G22" s="114">
        <v>907</v>
      </c>
      <c r="H22" s="114">
        <v>871</v>
      </c>
      <c r="I22" s="140">
        <v>892</v>
      </c>
      <c r="J22" s="115">
        <v>-67</v>
      </c>
      <c r="K22" s="116">
        <v>-7.5112107623318387</v>
      </c>
    </row>
    <row r="23" spans="1:255" ht="14.1" customHeight="1" x14ac:dyDescent="0.2">
      <c r="A23" s="306">
        <v>23</v>
      </c>
      <c r="B23" s="307" t="s">
        <v>240</v>
      </c>
      <c r="C23" s="308"/>
      <c r="D23" s="113">
        <v>0.61509679979591259</v>
      </c>
      <c r="E23" s="115">
        <v>217</v>
      </c>
      <c r="F23" s="114">
        <v>248</v>
      </c>
      <c r="G23" s="114">
        <v>262</v>
      </c>
      <c r="H23" s="114">
        <v>266</v>
      </c>
      <c r="I23" s="140">
        <v>264</v>
      </c>
      <c r="J23" s="115">
        <v>-47</v>
      </c>
      <c r="K23" s="116">
        <v>-17.803030303030305</v>
      </c>
    </row>
    <row r="24" spans="1:255" ht="14.1" customHeight="1" x14ac:dyDescent="0.2">
      <c r="A24" s="306">
        <v>24</v>
      </c>
      <c r="B24" s="307" t="s">
        <v>241</v>
      </c>
      <c r="C24" s="308"/>
      <c r="D24" s="113">
        <v>5.5330366506987163</v>
      </c>
      <c r="E24" s="115">
        <v>1952</v>
      </c>
      <c r="F24" s="114">
        <v>1961</v>
      </c>
      <c r="G24" s="114">
        <v>1995</v>
      </c>
      <c r="H24" s="114">
        <v>1980</v>
      </c>
      <c r="I24" s="140">
        <v>2090</v>
      </c>
      <c r="J24" s="115">
        <v>-138</v>
      </c>
      <c r="K24" s="116">
        <v>-6.6028708133971294</v>
      </c>
    </row>
    <row r="25" spans="1:255" ht="14.1" customHeight="1" x14ac:dyDescent="0.2">
      <c r="A25" s="306">
        <v>25</v>
      </c>
      <c r="B25" s="307" t="s">
        <v>242</v>
      </c>
      <c r="C25" s="308"/>
      <c r="D25" s="113">
        <v>7.5172198758468207</v>
      </c>
      <c r="E25" s="115">
        <v>2652</v>
      </c>
      <c r="F25" s="114">
        <v>2690</v>
      </c>
      <c r="G25" s="114">
        <v>2723</v>
      </c>
      <c r="H25" s="114">
        <v>2686</v>
      </c>
      <c r="I25" s="140">
        <v>2651</v>
      </c>
      <c r="J25" s="115">
        <v>1</v>
      </c>
      <c r="K25" s="116">
        <v>3.7721614485099961E-2</v>
      </c>
    </row>
    <row r="26" spans="1:255" ht="14.1" customHeight="1" x14ac:dyDescent="0.2">
      <c r="A26" s="306">
        <v>26</v>
      </c>
      <c r="B26" s="307" t="s">
        <v>243</v>
      </c>
      <c r="C26" s="308"/>
      <c r="D26" s="113">
        <v>3.9456900705802318</v>
      </c>
      <c r="E26" s="115">
        <v>1392</v>
      </c>
      <c r="F26" s="114">
        <v>1421</v>
      </c>
      <c r="G26" s="114">
        <v>1459</v>
      </c>
      <c r="H26" s="114">
        <v>1460</v>
      </c>
      <c r="I26" s="140">
        <v>1507</v>
      </c>
      <c r="J26" s="115">
        <v>-115</v>
      </c>
      <c r="K26" s="116">
        <v>-7.6310550763105507</v>
      </c>
    </row>
    <row r="27" spans="1:255" ht="14.1" customHeight="1" x14ac:dyDescent="0.2">
      <c r="A27" s="306">
        <v>27</v>
      </c>
      <c r="B27" s="307" t="s">
        <v>244</v>
      </c>
      <c r="C27" s="308"/>
      <c r="D27" s="113">
        <v>3.3646078403582869</v>
      </c>
      <c r="E27" s="115">
        <v>1187</v>
      </c>
      <c r="F27" s="114">
        <v>1195</v>
      </c>
      <c r="G27" s="114">
        <v>1202</v>
      </c>
      <c r="H27" s="114">
        <v>1187</v>
      </c>
      <c r="I27" s="140">
        <v>1165</v>
      </c>
      <c r="J27" s="115">
        <v>22</v>
      </c>
      <c r="K27" s="116">
        <v>1.8884120171673819</v>
      </c>
    </row>
    <row r="28" spans="1:255" ht="14.1" customHeight="1" x14ac:dyDescent="0.2">
      <c r="A28" s="306">
        <v>28</v>
      </c>
      <c r="B28" s="307" t="s">
        <v>245</v>
      </c>
      <c r="C28" s="308"/>
      <c r="D28" s="113">
        <v>0.64911136936988012</v>
      </c>
      <c r="E28" s="115">
        <v>229</v>
      </c>
      <c r="F28" s="114">
        <v>236</v>
      </c>
      <c r="G28" s="114">
        <v>242</v>
      </c>
      <c r="H28" s="114">
        <v>245</v>
      </c>
      <c r="I28" s="140">
        <v>254</v>
      </c>
      <c r="J28" s="115">
        <v>-25</v>
      </c>
      <c r="K28" s="116">
        <v>-9.8425196850393704</v>
      </c>
    </row>
    <row r="29" spans="1:255" ht="14.1" customHeight="1" x14ac:dyDescent="0.2">
      <c r="A29" s="306">
        <v>29</v>
      </c>
      <c r="B29" s="307" t="s">
        <v>246</v>
      </c>
      <c r="C29" s="308"/>
      <c r="D29" s="113">
        <v>3.259729584171887</v>
      </c>
      <c r="E29" s="115">
        <v>1150</v>
      </c>
      <c r="F29" s="114">
        <v>1200</v>
      </c>
      <c r="G29" s="114">
        <v>1205</v>
      </c>
      <c r="H29" s="114">
        <v>1176</v>
      </c>
      <c r="I29" s="140">
        <v>1158</v>
      </c>
      <c r="J29" s="115">
        <v>-8</v>
      </c>
      <c r="K29" s="116">
        <v>-0.69084628670120896</v>
      </c>
    </row>
    <row r="30" spans="1:255" ht="14.1" customHeight="1" x14ac:dyDescent="0.2">
      <c r="A30" s="306" t="s">
        <v>247</v>
      </c>
      <c r="B30" s="307" t="s">
        <v>248</v>
      </c>
      <c r="C30" s="308"/>
      <c r="D30" s="113">
        <v>1.740412143201338</v>
      </c>
      <c r="E30" s="115">
        <v>614</v>
      </c>
      <c r="F30" s="114">
        <v>649</v>
      </c>
      <c r="G30" s="114">
        <v>647</v>
      </c>
      <c r="H30" s="114">
        <v>624</v>
      </c>
      <c r="I30" s="140">
        <v>608</v>
      </c>
      <c r="J30" s="115">
        <v>6</v>
      </c>
      <c r="K30" s="116">
        <v>0.98684210526315785</v>
      </c>
    </row>
    <row r="31" spans="1:255" ht="14.1" customHeight="1" x14ac:dyDescent="0.2">
      <c r="A31" s="306" t="s">
        <v>249</v>
      </c>
      <c r="B31" s="307" t="s">
        <v>250</v>
      </c>
      <c r="C31" s="308"/>
      <c r="D31" s="113">
        <v>1.4796337764675869</v>
      </c>
      <c r="E31" s="115">
        <v>522</v>
      </c>
      <c r="F31" s="114">
        <v>535</v>
      </c>
      <c r="G31" s="114">
        <v>541</v>
      </c>
      <c r="H31" s="114">
        <v>538</v>
      </c>
      <c r="I31" s="140">
        <v>536</v>
      </c>
      <c r="J31" s="115">
        <v>-14</v>
      </c>
      <c r="K31" s="116">
        <v>-2.6119402985074629</v>
      </c>
    </row>
    <row r="32" spans="1:255" ht="14.1" customHeight="1" x14ac:dyDescent="0.2">
      <c r="A32" s="306">
        <v>31</v>
      </c>
      <c r="B32" s="307" t="s">
        <v>251</v>
      </c>
      <c r="C32" s="308"/>
      <c r="D32" s="113">
        <v>0.6604495592278693</v>
      </c>
      <c r="E32" s="115">
        <v>233</v>
      </c>
      <c r="F32" s="114">
        <v>231</v>
      </c>
      <c r="G32" s="114">
        <v>232</v>
      </c>
      <c r="H32" s="114">
        <v>228</v>
      </c>
      <c r="I32" s="140">
        <v>234</v>
      </c>
      <c r="J32" s="115">
        <v>-1</v>
      </c>
      <c r="K32" s="116">
        <v>-0.42735042735042733</v>
      </c>
    </row>
    <row r="33" spans="1:11" ht="14.1" customHeight="1" x14ac:dyDescent="0.2">
      <c r="A33" s="306">
        <v>32</v>
      </c>
      <c r="B33" s="307" t="s">
        <v>252</v>
      </c>
      <c r="C33" s="308"/>
      <c r="D33" s="113">
        <v>2.0522123642960399</v>
      </c>
      <c r="E33" s="115">
        <v>724</v>
      </c>
      <c r="F33" s="114">
        <v>728</v>
      </c>
      <c r="G33" s="114">
        <v>770</v>
      </c>
      <c r="H33" s="114">
        <v>780</v>
      </c>
      <c r="I33" s="140">
        <v>766</v>
      </c>
      <c r="J33" s="115">
        <v>-42</v>
      </c>
      <c r="K33" s="116">
        <v>-5.4830287206266322</v>
      </c>
    </row>
    <row r="34" spans="1:11" ht="14.1" customHeight="1" x14ac:dyDescent="0.2">
      <c r="A34" s="306">
        <v>33</v>
      </c>
      <c r="B34" s="307" t="s">
        <v>253</v>
      </c>
      <c r="C34" s="308"/>
      <c r="D34" s="113">
        <v>1.3945973525326683</v>
      </c>
      <c r="E34" s="115">
        <v>492</v>
      </c>
      <c r="F34" s="114">
        <v>518</v>
      </c>
      <c r="G34" s="114">
        <v>533</v>
      </c>
      <c r="H34" s="114">
        <v>516</v>
      </c>
      <c r="I34" s="140">
        <v>512</v>
      </c>
      <c r="J34" s="115">
        <v>-20</v>
      </c>
      <c r="K34" s="116">
        <v>-3.90625</v>
      </c>
    </row>
    <row r="35" spans="1:11" ht="14.1" customHeight="1" x14ac:dyDescent="0.2">
      <c r="A35" s="306">
        <v>34</v>
      </c>
      <c r="B35" s="307" t="s">
        <v>254</v>
      </c>
      <c r="C35" s="308"/>
      <c r="D35" s="113">
        <v>3.1888658975594546</v>
      </c>
      <c r="E35" s="115">
        <v>1125</v>
      </c>
      <c r="F35" s="114">
        <v>1133</v>
      </c>
      <c r="G35" s="114">
        <v>1148</v>
      </c>
      <c r="H35" s="114">
        <v>1178</v>
      </c>
      <c r="I35" s="140">
        <v>1142</v>
      </c>
      <c r="J35" s="115">
        <v>-17</v>
      </c>
      <c r="K35" s="116">
        <v>-1.4886164623467601</v>
      </c>
    </row>
    <row r="36" spans="1:11" ht="14.1" customHeight="1" x14ac:dyDescent="0.2">
      <c r="A36" s="306">
        <v>41</v>
      </c>
      <c r="B36" s="307" t="s">
        <v>255</v>
      </c>
      <c r="C36" s="308"/>
      <c r="D36" s="113">
        <v>1.4286119221066356</v>
      </c>
      <c r="E36" s="115">
        <v>504</v>
      </c>
      <c r="F36" s="114">
        <v>516</v>
      </c>
      <c r="G36" s="114">
        <v>530</v>
      </c>
      <c r="H36" s="114">
        <v>526</v>
      </c>
      <c r="I36" s="140">
        <v>531</v>
      </c>
      <c r="J36" s="115">
        <v>-27</v>
      </c>
      <c r="K36" s="116">
        <v>-5.0847457627118642</v>
      </c>
    </row>
    <row r="37" spans="1:11" ht="14.1" customHeight="1" x14ac:dyDescent="0.2">
      <c r="A37" s="306">
        <v>42</v>
      </c>
      <c r="B37" s="307" t="s">
        <v>256</v>
      </c>
      <c r="C37" s="308"/>
      <c r="D37" s="113" t="s">
        <v>513</v>
      </c>
      <c r="E37" s="115" t="s">
        <v>513</v>
      </c>
      <c r="F37" s="114" t="s">
        <v>513</v>
      </c>
      <c r="G37" s="114" t="s">
        <v>513</v>
      </c>
      <c r="H37" s="114">
        <v>33</v>
      </c>
      <c r="I37" s="140">
        <v>31</v>
      </c>
      <c r="J37" s="115" t="s">
        <v>513</v>
      </c>
      <c r="K37" s="116" t="s">
        <v>513</v>
      </c>
    </row>
    <row r="38" spans="1:11" ht="14.1" customHeight="1" x14ac:dyDescent="0.2">
      <c r="A38" s="306">
        <v>43</v>
      </c>
      <c r="B38" s="307" t="s">
        <v>257</v>
      </c>
      <c r="C38" s="308"/>
      <c r="D38" s="113">
        <v>0.76249326794977179</v>
      </c>
      <c r="E38" s="115">
        <v>269</v>
      </c>
      <c r="F38" s="114">
        <v>272</v>
      </c>
      <c r="G38" s="114">
        <v>269</v>
      </c>
      <c r="H38" s="114">
        <v>261</v>
      </c>
      <c r="I38" s="140">
        <v>260</v>
      </c>
      <c r="J38" s="115">
        <v>9</v>
      </c>
      <c r="K38" s="116">
        <v>3.4615384615384617</v>
      </c>
    </row>
    <row r="39" spans="1:11" ht="14.1" customHeight="1" x14ac:dyDescent="0.2">
      <c r="A39" s="306">
        <v>51</v>
      </c>
      <c r="B39" s="307" t="s">
        <v>258</v>
      </c>
      <c r="C39" s="308"/>
      <c r="D39" s="113">
        <v>5.1560418379205757</v>
      </c>
      <c r="E39" s="115">
        <v>1819</v>
      </c>
      <c r="F39" s="114">
        <v>1818</v>
      </c>
      <c r="G39" s="114">
        <v>1861</v>
      </c>
      <c r="H39" s="114">
        <v>1793</v>
      </c>
      <c r="I39" s="140">
        <v>1797</v>
      </c>
      <c r="J39" s="115">
        <v>22</v>
      </c>
      <c r="K39" s="116">
        <v>1.2242626599888704</v>
      </c>
    </row>
    <row r="40" spans="1:11" ht="14.1" customHeight="1" x14ac:dyDescent="0.2">
      <c r="A40" s="306" t="s">
        <v>259</v>
      </c>
      <c r="B40" s="307" t="s">
        <v>260</v>
      </c>
      <c r="C40" s="308"/>
      <c r="D40" s="113">
        <v>4.3340230732163612</v>
      </c>
      <c r="E40" s="115">
        <v>1529</v>
      </c>
      <c r="F40" s="114">
        <v>1530</v>
      </c>
      <c r="G40" s="114">
        <v>1581</v>
      </c>
      <c r="H40" s="114">
        <v>1554</v>
      </c>
      <c r="I40" s="140">
        <v>1556</v>
      </c>
      <c r="J40" s="115">
        <v>-27</v>
      </c>
      <c r="K40" s="116">
        <v>-1.7352185089974292</v>
      </c>
    </row>
    <row r="41" spans="1:11" ht="14.1" customHeight="1" x14ac:dyDescent="0.2">
      <c r="A41" s="306"/>
      <c r="B41" s="307" t="s">
        <v>261</v>
      </c>
      <c r="C41" s="308"/>
      <c r="D41" s="113">
        <v>3.2710677740298761</v>
      </c>
      <c r="E41" s="115">
        <v>1154</v>
      </c>
      <c r="F41" s="114">
        <v>1149</v>
      </c>
      <c r="G41" s="114">
        <v>1208</v>
      </c>
      <c r="H41" s="114">
        <v>1180</v>
      </c>
      <c r="I41" s="140">
        <v>1174</v>
      </c>
      <c r="J41" s="115">
        <v>-20</v>
      </c>
      <c r="K41" s="116">
        <v>-1.7035775127768313</v>
      </c>
    </row>
    <row r="42" spans="1:11" ht="14.1" customHeight="1" x14ac:dyDescent="0.2">
      <c r="A42" s="306">
        <v>52</v>
      </c>
      <c r="B42" s="307" t="s">
        <v>262</v>
      </c>
      <c r="C42" s="308"/>
      <c r="D42" s="113">
        <v>3.9712009977607075</v>
      </c>
      <c r="E42" s="115">
        <v>1401</v>
      </c>
      <c r="F42" s="114">
        <v>1397</v>
      </c>
      <c r="G42" s="114">
        <v>1426</v>
      </c>
      <c r="H42" s="114">
        <v>1391</v>
      </c>
      <c r="I42" s="140">
        <v>1359</v>
      </c>
      <c r="J42" s="115">
        <v>42</v>
      </c>
      <c r="K42" s="116">
        <v>3.0905077262693155</v>
      </c>
    </row>
    <row r="43" spans="1:11" ht="14.1" customHeight="1" x14ac:dyDescent="0.2">
      <c r="A43" s="306" t="s">
        <v>263</v>
      </c>
      <c r="B43" s="307" t="s">
        <v>264</v>
      </c>
      <c r="C43" s="308"/>
      <c r="D43" s="113">
        <v>2.9961166699736386</v>
      </c>
      <c r="E43" s="115">
        <v>1057</v>
      </c>
      <c r="F43" s="114">
        <v>1048</v>
      </c>
      <c r="G43" s="114">
        <v>1075</v>
      </c>
      <c r="H43" s="114">
        <v>1050</v>
      </c>
      <c r="I43" s="140">
        <v>1026</v>
      </c>
      <c r="J43" s="115">
        <v>31</v>
      </c>
      <c r="K43" s="116">
        <v>3.0214424951267058</v>
      </c>
    </row>
    <row r="44" spans="1:11" ht="14.1" customHeight="1" x14ac:dyDescent="0.2">
      <c r="A44" s="306">
        <v>53</v>
      </c>
      <c r="B44" s="307" t="s">
        <v>265</v>
      </c>
      <c r="C44" s="308"/>
      <c r="D44" s="113">
        <v>0.93256611581960935</v>
      </c>
      <c r="E44" s="115">
        <v>329</v>
      </c>
      <c r="F44" s="114">
        <v>364</v>
      </c>
      <c r="G44" s="114">
        <v>376</v>
      </c>
      <c r="H44" s="114">
        <v>366</v>
      </c>
      <c r="I44" s="140">
        <v>367</v>
      </c>
      <c r="J44" s="115">
        <v>-38</v>
      </c>
      <c r="K44" s="116">
        <v>-10.354223433242506</v>
      </c>
    </row>
    <row r="45" spans="1:11" ht="14.1" customHeight="1" x14ac:dyDescent="0.2">
      <c r="A45" s="306" t="s">
        <v>266</v>
      </c>
      <c r="B45" s="307" t="s">
        <v>267</v>
      </c>
      <c r="C45" s="308"/>
      <c r="D45" s="113">
        <v>0.87587516652966357</v>
      </c>
      <c r="E45" s="115">
        <v>309</v>
      </c>
      <c r="F45" s="114">
        <v>343</v>
      </c>
      <c r="G45" s="114">
        <v>355</v>
      </c>
      <c r="H45" s="114">
        <v>346</v>
      </c>
      <c r="I45" s="140">
        <v>347</v>
      </c>
      <c r="J45" s="115">
        <v>-38</v>
      </c>
      <c r="K45" s="116">
        <v>-10.951008645533141</v>
      </c>
    </row>
    <row r="46" spans="1:11" ht="14.1" customHeight="1" x14ac:dyDescent="0.2">
      <c r="A46" s="306">
        <v>54</v>
      </c>
      <c r="B46" s="307" t="s">
        <v>268</v>
      </c>
      <c r="C46" s="308"/>
      <c r="D46" s="113">
        <v>2.2222852121658776</v>
      </c>
      <c r="E46" s="115">
        <v>784</v>
      </c>
      <c r="F46" s="114">
        <v>764</v>
      </c>
      <c r="G46" s="114">
        <v>772</v>
      </c>
      <c r="H46" s="114">
        <v>763</v>
      </c>
      <c r="I46" s="140">
        <v>762</v>
      </c>
      <c r="J46" s="115">
        <v>22</v>
      </c>
      <c r="K46" s="116">
        <v>2.8871391076115485</v>
      </c>
    </row>
    <row r="47" spans="1:11" ht="14.1" customHeight="1" x14ac:dyDescent="0.2">
      <c r="A47" s="306">
        <v>61</v>
      </c>
      <c r="B47" s="307" t="s">
        <v>269</v>
      </c>
      <c r="C47" s="308"/>
      <c r="D47" s="113">
        <v>2.2109470223078884</v>
      </c>
      <c r="E47" s="115">
        <v>780</v>
      </c>
      <c r="F47" s="114">
        <v>780</v>
      </c>
      <c r="G47" s="114">
        <v>791</v>
      </c>
      <c r="H47" s="114">
        <v>773</v>
      </c>
      <c r="I47" s="140">
        <v>767</v>
      </c>
      <c r="J47" s="115">
        <v>13</v>
      </c>
      <c r="K47" s="116">
        <v>1.6949152542372881</v>
      </c>
    </row>
    <row r="48" spans="1:11" ht="14.1" customHeight="1" x14ac:dyDescent="0.2">
      <c r="A48" s="306">
        <v>62</v>
      </c>
      <c r="B48" s="307" t="s">
        <v>270</v>
      </c>
      <c r="C48" s="308"/>
      <c r="D48" s="113">
        <v>7.2280960344680976</v>
      </c>
      <c r="E48" s="115">
        <v>2550</v>
      </c>
      <c r="F48" s="114">
        <v>2583</v>
      </c>
      <c r="G48" s="114">
        <v>2616</v>
      </c>
      <c r="H48" s="114">
        <v>2579</v>
      </c>
      <c r="I48" s="140">
        <v>2532</v>
      </c>
      <c r="J48" s="115">
        <v>18</v>
      </c>
      <c r="K48" s="116">
        <v>0.7109004739336493</v>
      </c>
    </row>
    <row r="49" spans="1:11" ht="14.1" customHeight="1" x14ac:dyDescent="0.2">
      <c r="A49" s="306">
        <v>63</v>
      </c>
      <c r="B49" s="307" t="s">
        <v>271</v>
      </c>
      <c r="C49" s="308"/>
      <c r="D49" s="113">
        <v>1.7517503330593271</v>
      </c>
      <c r="E49" s="115">
        <v>618</v>
      </c>
      <c r="F49" s="114">
        <v>639</v>
      </c>
      <c r="G49" s="114">
        <v>654</v>
      </c>
      <c r="H49" s="114">
        <v>663</v>
      </c>
      <c r="I49" s="140">
        <v>615</v>
      </c>
      <c r="J49" s="115">
        <v>3</v>
      </c>
      <c r="K49" s="116">
        <v>0.48780487804878048</v>
      </c>
    </row>
    <row r="50" spans="1:11" ht="14.1" customHeight="1" x14ac:dyDescent="0.2">
      <c r="A50" s="306" t="s">
        <v>272</v>
      </c>
      <c r="B50" s="307" t="s">
        <v>273</v>
      </c>
      <c r="C50" s="308"/>
      <c r="D50" s="113">
        <v>0.37982936024263725</v>
      </c>
      <c r="E50" s="115">
        <v>134</v>
      </c>
      <c r="F50" s="114">
        <v>144</v>
      </c>
      <c r="G50" s="114">
        <v>147</v>
      </c>
      <c r="H50" s="114">
        <v>159</v>
      </c>
      <c r="I50" s="140">
        <v>143</v>
      </c>
      <c r="J50" s="115">
        <v>-9</v>
      </c>
      <c r="K50" s="116">
        <v>-6.2937062937062933</v>
      </c>
    </row>
    <row r="51" spans="1:11" ht="14.1" customHeight="1" x14ac:dyDescent="0.2">
      <c r="A51" s="306" t="s">
        <v>274</v>
      </c>
      <c r="B51" s="307" t="s">
        <v>275</v>
      </c>
      <c r="C51" s="308"/>
      <c r="D51" s="113">
        <v>1.1281498908699226</v>
      </c>
      <c r="E51" s="115">
        <v>398</v>
      </c>
      <c r="F51" s="114">
        <v>407</v>
      </c>
      <c r="G51" s="114">
        <v>418</v>
      </c>
      <c r="H51" s="114">
        <v>421</v>
      </c>
      <c r="I51" s="140">
        <v>391</v>
      </c>
      <c r="J51" s="115">
        <v>7</v>
      </c>
      <c r="K51" s="116">
        <v>1.7902813299232736</v>
      </c>
    </row>
    <row r="52" spans="1:11" ht="14.1" customHeight="1" x14ac:dyDescent="0.2">
      <c r="A52" s="306">
        <v>71</v>
      </c>
      <c r="B52" s="307" t="s">
        <v>276</v>
      </c>
      <c r="C52" s="308"/>
      <c r="D52" s="113">
        <v>8.1096402959267557</v>
      </c>
      <c r="E52" s="115">
        <v>2861</v>
      </c>
      <c r="F52" s="114">
        <v>2898</v>
      </c>
      <c r="G52" s="114">
        <v>2911</v>
      </c>
      <c r="H52" s="114">
        <v>2878</v>
      </c>
      <c r="I52" s="140">
        <v>2877</v>
      </c>
      <c r="J52" s="115">
        <v>-16</v>
      </c>
      <c r="K52" s="116">
        <v>-0.55613486270420576</v>
      </c>
    </row>
    <row r="53" spans="1:11" ht="14.1" customHeight="1" x14ac:dyDescent="0.2">
      <c r="A53" s="306" t="s">
        <v>277</v>
      </c>
      <c r="B53" s="307" t="s">
        <v>278</v>
      </c>
      <c r="C53" s="308"/>
      <c r="D53" s="113">
        <v>3.2483913943138978</v>
      </c>
      <c r="E53" s="115">
        <v>1146</v>
      </c>
      <c r="F53" s="114">
        <v>1159</v>
      </c>
      <c r="G53" s="114">
        <v>1153</v>
      </c>
      <c r="H53" s="114">
        <v>1139</v>
      </c>
      <c r="I53" s="140">
        <v>1136</v>
      </c>
      <c r="J53" s="115">
        <v>10</v>
      </c>
      <c r="K53" s="116">
        <v>0.88028169014084512</v>
      </c>
    </row>
    <row r="54" spans="1:11" ht="14.1" customHeight="1" x14ac:dyDescent="0.2">
      <c r="A54" s="306" t="s">
        <v>279</v>
      </c>
      <c r="B54" s="307" t="s">
        <v>280</v>
      </c>
      <c r="C54" s="308"/>
      <c r="D54" s="113">
        <v>3.8663227415743076</v>
      </c>
      <c r="E54" s="115">
        <v>1364</v>
      </c>
      <c r="F54" s="114">
        <v>1382</v>
      </c>
      <c r="G54" s="114">
        <v>1398</v>
      </c>
      <c r="H54" s="114">
        <v>1384</v>
      </c>
      <c r="I54" s="140">
        <v>1383</v>
      </c>
      <c r="J54" s="115">
        <v>-19</v>
      </c>
      <c r="K54" s="116">
        <v>-1.3738250180766449</v>
      </c>
    </row>
    <row r="55" spans="1:11" ht="14.1" customHeight="1" x14ac:dyDescent="0.2">
      <c r="A55" s="306">
        <v>72</v>
      </c>
      <c r="B55" s="307" t="s">
        <v>281</v>
      </c>
      <c r="C55" s="308"/>
      <c r="D55" s="113">
        <v>2.7665183253493582</v>
      </c>
      <c r="E55" s="115">
        <v>976</v>
      </c>
      <c r="F55" s="114">
        <v>989</v>
      </c>
      <c r="G55" s="114">
        <v>997</v>
      </c>
      <c r="H55" s="114">
        <v>988</v>
      </c>
      <c r="I55" s="140">
        <v>1003</v>
      </c>
      <c r="J55" s="115">
        <v>-27</v>
      </c>
      <c r="K55" s="116">
        <v>-2.6919242273180459</v>
      </c>
    </row>
    <row r="56" spans="1:11" ht="14.1" customHeight="1" x14ac:dyDescent="0.2">
      <c r="A56" s="306" t="s">
        <v>282</v>
      </c>
      <c r="B56" s="307" t="s">
        <v>283</v>
      </c>
      <c r="C56" s="308"/>
      <c r="D56" s="113">
        <v>1.3832591626746791</v>
      </c>
      <c r="E56" s="115">
        <v>488</v>
      </c>
      <c r="F56" s="114">
        <v>494</v>
      </c>
      <c r="G56" s="114">
        <v>499</v>
      </c>
      <c r="H56" s="114">
        <v>498</v>
      </c>
      <c r="I56" s="140">
        <v>511</v>
      </c>
      <c r="J56" s="115">
        <v>-23</v>
      </c>
      <c r="K56" s="116">
        <v>-4.5009784735812133</v>
      </c>
    </row>
    <row r="57" spans="1:11" ht="14.1" customHeight="1" x14ac:dyDescent="0.2">
      <c r="A57" s="306" t="s">
        <v>284</v>
      </c>
      <c r="B57" s="307" t="s">
        <v>285</v>
      </c>
      <c r="C57" s="308"/>
      <c r="D57" s="113">
        <v>1.1253153434054253</v>
      </c>
      <c r="E57" s="115">
        <v>397</v>
      </c>
      <c r="F57" s="114">
        <v>399</v>
      </c>
      <c r="G57" s="114">
        <v>403</v>
      </c>
      <c r="H57" s="114">
        <v>396</v>
      </c>
      <c r="I57" s="140">
        <v>396</v>
      </c>
      <c r="J57" s="115">
        <v>1</v>
      </c>
      <c r="K57" s="116">
        <v>0.25252525252525254</v>
      </c>
    </row>
    <row r="58" spans="1:11" ht="14.1" customHeight="1" x14ac:dyDescent="0.2">
      <c r="A58" s="306">
        <v>73</v>
      </c>
      <c r="B58" s="307" t="s">
        <v>286</v>
      </c>
      <c r="C58" s="308"/>
      <c r="D58" s="113">
        <v>2.823209274639304</v>
      </c>
      <c r="E58" s="115">
        <v>996</v>
      </c>
      <c r="F58" s="114">
        <v>1001</v>
      </c>
      <c r="G58" s="114">
        <v>1011</v>
      </c>
      <c r="H58" s="114">
        <v>990</v>
      </c>
      <c r="I58" s="140">
        <v>998</v>
      </c>
      <c r="J58" s="115">
        <v>-2</v>
      </c>
      <c r="K58" s="116">
        <v>-0.20040080160320642</v>
      </c>
    </row>
    <row r="59" spans="1:11" ht="14.1" customHeight="1" x14ac:dyDescent="0.2">
      <c r="A59" s="306" t="s">
        <v>287</v>
      </c>
      <c r="B59" s="307" t="s">
        <v>288</v>
      </c>
      <c r="C59" s="308"/>
      <c r="D59" s="113">
        <v>2.4036962498937045</v>
      </c>
      <c r="E59" s="115">
        <v>848</v>
      </c>
      <c r="F59" s="114">
        <v>850</v>
      </c>
      <c r="G59" s="114">
        <v>858</v>
      </c>
      <c r="H59" s="114">
        <v>845</v>
      </c>
      <c r="I59" s="140">
        <v>854</v>
      </c>
      <c r="J59" s="115">
        <v>-6</v>
      </c>
      <c r="K59" s="116">
        <v>-0.70257611241217799</v>
      </c>
    </row>
    <row r="60" spans="1:11" ht="14.1" customHeight="1" x14ac:dyDescent="0.2">
      <c r="A60" s="306">
        <v>81</v>
      </c>
      <c r="B60" s="307" t="s">
        <v>289</v>
      </c>
      <c r="C60" s="308"/>
      <c r="D60" s="113">
        <v>9.155588310326257</v>
      </c>
      <c r="E60" s="115">
        <v>3230</v>
      </c>
      <c r="F60" s="114">
        <v>3226</v>
      </c>
      <c r="G60" s="114">
        <v>3240</v>
      </c>
      <c r="H60" s="114">
        <v>3161</v>
      </c>
      <c r="I60" s="140">
        <v>3170</v>
      </c>
      <c r="J60" s="115">
        <v>60</v>
      </c>
      <c r="K60" s="116">
        <v>1.8927444794952681</v>
      </c>
    </row>
    <row r="61" spans="1:11" ht="14.1" customHeight="1" x14ac:dyDescent="0.2">
      <c r="A61" s="306" t="s">
        <v>290</v>
      </c>
      <c r="B61" s="307" t="s">
        <v>291</v>
      </c>
      <c r="C61" s="308"/>
      <c r="D61" s="113">
        <v>1.944499560645143</v>
      </c>
      <c r="E61" s="115">
        <v>686</v>
      </c>
      <c r="F61" s="114">
        <v>692</v>
      </c>
      <c r="G61" s="114">
        <v>693</v>
      </c>
      <c r="H61" s="114">
        <v>685</v>
      </c>
      <c r="I61" s="140">
        <v>691</v>
      </c>
      <c r="J61" s="115">
        <v>-5</v>
      </c>
      <c r="K61" s="116">
        <v>-0.72358900144717797</v>
      </c>
    </row>
    <row r="62" spans="1:11" ht="14.1" customHeight="1" x14ac:dyDescent="0.2">
      <c r="A62" s="306" t="s">
        <v>292</v>
      </c>
      <c r="B62" s="307" t="s">
        <v>293</v>
      </c>
      <c r="C62" s="308"/>
      <c r="D62" s="113">
        <v>4.212137532242977</v>
      </c>
      <c r="E62" s="115">
        <v>1486</v>
      </c>
      <c r="F62" s="114">
        <v>1483</v>
      </c>
      <c r="G62" s="114">
        <v>1483</v>
      </c>
      <c r="H62" s="114">
        <v>1433</v>
      </c>
      <c r="I62" s="140">
        <v>1440</v>
      </c>
      <c r="J62" s="115">
        <v>46</v>
      </c>
      <c r="K62" s="116">
        <v>3.1944444444444446</v>
      </c>
    </row>
    <row r="63" spans="1:11" ht="14.1" customHeight="1" x14ac:dyDescent="0.2">
      <c r="A63" s="306"/>
      <c r="B63" s="307" t="s">
        <v>294</v>
      </c>
      <c r="C63" s="308"/>
      <c r="D63" s="113">
        <v>3.6055443748405569</v>
      </c>
      <c r="E63" s="115">
        <v>1272</v>
      </c>
      <c r="F63" s="114">
        <v>1273</v>
      </c>
      <c r="G63" s="114">
        <v>1270</v>
      </c>
      <c r="H63" s="114">
        <v>1226</v>
      </c>
      <c r="I63" s="140">
        <v>1231</v>
      </c>
      <c r="J63" s="115">
        <v>41</v>
      </c>
      <c r="K63" s="116">
        <v>3.3306255077173028</v>
      </c>
    </row>
    <row r="64" spans="1:11" ht="14.1" customHeight="1" x14ac:dyDescent="0.2">
      <c r="A64" s="306" t="s">
        <v>295</v>
      </c>
      <c r="B64" s="307" t="s">
        <v>296</v>
      </c>
      <c r="C64" s="308"/>
      <c r="D64" s="113">
        <v>0.91555883103262559</v>
      </c>
      <c r="E64" s="115">
        <v>323</v>
      </c>
      <c r="F64" s="114">
        <v>314</v>
      </c>
      <c r="G64" s="114">
        <v>321</v>
      </c>
      <c r="H64" s="114">
        <v>320</v>
      </c>
      <c r="I64" s="140">
        <v>319</v>
      </c>
      <c r="J64" s="115">
        <v>4</v>
      </c>
      <c r="K64" s="116">
        <v>1.2539184952978057</v>
      </c>
    </row>
    <row r="65" spans="1:11" ht="14.1" customHeight="1" x14ac:dyDescent="0.2">
      <c r="A65" s="306" t="s">
        <v>297</v>
      </c>
      <c r="B65" s="307" t="s">
        <v>298</v>
      </c>
      <c r="C65" s="308"/>
      <c r="D65" s="113">
        <v>1.1791717452308739</v>
      </c>
      <c r="E65" s="115">
        <v>416</v>
      </c>
      <c r="F65" s="114">
        <v>422</v>
      </c>
      <c r="G65" s="114">
        <v>421</v>
      </c>
      <c r="H65" s="114">
        <v>410</v>
      </c>
      <c r="I65" s="140">
        <v>408</v>
      </c>
      <c r="J65" s="115">
        <v>8</v>
      </c>
      <c r="K65" s="116">
        <v>1.9607843137254901</v>
      </c>
    </row>
    <row r="66" spans="1:11" ht="14.1" customHeight="1" x14ac:dyDescent="0.2">
      <c r="A66" s="306">
        <v>82</v>
      </c>
      <c r="B66" s="307" t="s">
        <v>299</v>
      </c>
      <c r="C66" s="308"/>
      <c r="D66" s="113">
        <v>4.3878794750418093</v>
      </c>
      <c r="E66" s="115">
        <v>1548</v>
      </c>
      <c r="F66" s="114">
        <v>1549</v>
      </c>
      <c r="G66" s="114">
        <v>1570</v>
      </c>
      <c r="H66" s="114">
        <v>1540</v>
      </c>
      <c r="I66" s="140">
        <v>1552</v>
      </c>
      <c r="J66" s="115">
        <v>-4</v>
      </c>
      <c r="K66" s="116">
        <v>-0.25773195876288657</v>
      </c>
    </row>
    <row r="67" spans="1:11" ht="14.1" customHeight="1" x14ac:dyDescent="0.2">
      <c r="A67" s="306" t="s">
        <v>300</v>
      </c>
      <c r="B67" s="307" t="s">
        <v>301</v>
      </c>
      <c r="C67" s="308"/>
      <c r="D67" s="113">
        <v>2.9677711953286656</v>
      </c>
      <c r="E67" s="115">
        <v>1047</v>
      </c>
      <c r="F67" s="114">
        <v>1042</v>
      </c>
      <c r="G67" s="114">
        <v>1050</v>
      </c>
      <c r="H67" s="114">
        <v>1025</v>
      </c>
      <c r="I67" s="140">
        <v>1032</v>
      </c>
      <c r="J67" s="115">
        <v>15</v>
      </c>
      <c r="K67" s="116">
        <v>1.4534883720930232</v>
      </c>
    </row>
    <row r="68" spans="1:11" ht="14.1" customHeight="1" x14ac:dyDescent="0.2">
      <c r="A68" s="306" t="s">
        <v>302</v>
      </c>
      <c r="B68" s="307" t="s">
        <v>303</v>
      </c>
      <c r="C68" s="308"/>
      <c r="D68" s="113">
        <v>0.63210408458289635</v>
      </c>
      <c r="E68" s="115">
        <v>223</v>
      </c>
      <c r="F68" s="114">
        <v>233</v>
      </c>
      <c r="G68" s="114">
        <v>238</v>
      </c>
      <c r="H68" s="114">
        <v>245</v>
      </c>
      <c r="I68" s="140">
        <v>243</v>
      </c>
      <c r="J68" s="115">
        <v>-20</v>
      </c>
      <c r="K68" s="116">
        <v>-8.2304526748971192</v>
      </c>
    </row>
    <row r="69" spans="1:11" ht="14.1" customHeight="1" x14ac:dyDescent="0.2">
      <c r="A69" s="306">
        <v>83</v>
      </c>
      <c r="B69" s="307" t="s">
        <v>304</v>
      </c>
      <c r="C69" s="308"/>
      <c r="D69" s="113">
        <v>6.3097026559709741</v>
      </c>
      <c r="E69" s="115">
        <v>2226</v>
      </c>
      <c r="F69" s="114">
        <v>2209</v>
      </c>
      <c r="G69" s="114">
        <v>2194</v>
      </c>
      <c r="H69" s="114">
        <v>2170</v>
      </c>
      <c r="I69" s="140">
        <v>2181</v>
      </c>
      <c r="J69" s="115">
        <v>45</v>
      </c>
      <c r="K69" s="116">
        <v>2.0632737276478679</v>
      </c>
    </row>
    <row r="70" spans="1:11" ht="14.1" customHeight="1" x14ac:dyDescent="0.2">
      <c r="A70" s="306" t="s">
        <v>305</v>
      </c>
      <c r="B70" s="307" t="s">
        <v>306</v>
      </c>
      <c r="C70" s="308"/>
      <c r="D70" s="113">
        <v>5.5387057456277109</v>
      </c>
      <c r="E70" s="115">
        <v>1954</v>
      </c>
      <c r="F70" s="114">
        <v>1946</v>
      </c>
      <c r="G70" s="114">
        <v>1931</v>
      </c>
      <c r="H70" s="114">
        <v>1915</v>
      </c>
      <c r="I70" s="140">
        <v>1921</v>
      </c>
      <c r="J70" s="115">
        <v>33</v>
      </c>
      <c r="K70" s="116">
        <v>1.7178552837064029</v>
      </c>
    </row>
    <row r="71" spans="1:11" ht="14.1" customHeight="1" x14ac:dyDescent="0.2">
      <c r="A71" s="306"/>
      <c r="B71" s="307" t="s">
        <v>307</v>
      </c>
      <c r="C71" s="308"/>
      <c r="D71" s="113">
        <v>3.2540604892428924</v>
      </c>
      <c r="E71" s="115">
        <v>1148</v>
      </c>
      <c r="F71" s="114">
        <v>1130</v>
      </c>
      <c r="G71" s="114">
        <v>1122</v>
      </c>
      <c r="H71" s="114">
        <v>1111</v>
      </c>
      <c r="I71" s="140">
        <v>1102</v>
      </c>
      <c r="J71" s="115">
        <v>46</v>
      </c>
      <c r="K71" s="116">
        <v>4.1742286751361162</v>
      </c>
    </row>
    <row r="72" spans="1:11" ht="14.1" customHeight="1" x14ac:dyDescent="0.2">
      <c r="A72" s="306">
        <v>84</v>
      </c>
      <c r="B72" s="307" t="s">
        <v>308</v>
      </c>
      <c r="C72" s="308"/>
      <c r="D72" s="113">
        <v>1.6837211939113921</v>
      </c>
      <c r="E72" s="115">
        <v>594</v>
      </c>
      <c r="F72" s="114">
        <v>611</v>
      </c>
      <c r="G72" s="114">
        <v>608</v>
      </c>
      <c r="H72" s="114">
        <v>609</v>
      </c>
      <c r="I72" s="140">
        <v>621</v>
      </c>
      <c r="J72" s="115">
        <v>-27</v>
      </c>
      <c r="K72" s="116">
        <v>-4.3478260869565215</v>
      </c>
    </row>
    <row r="73" spans="1:11" ht="14.1" customHeight="1" x14ac:dyDescent="0.2">
      <c r="A73" s="306" t="s">
        <v>309</v>
      </c>
      <c r="B73" s="307" t="s">
        <v>310</v>
      </c>
      <c r="C73" s="308"/>
      <c r="D73" s="113">
        <v>0.73981688823379343</v>
      </c>
      <c r="E73" s="115">
        <v>261</v>
      </c>
      <c r="F73" s="114">
        <v>261</v>
      </c>
      <c r="G73" s="114">
        <v>264</v>
      </c>
      <c r="H73" s="114">
        <v>274</v>
      </c>
      <c r="I73" s="140">
        <v>280</v>
      </c>
      <c r="J73" s="115">
        <v>-19</v>
      </c>
      <c r="K73" s="116">
        <v>-6.7857142857142856</v>
      </c>
    </row>
    <row r="74" spans="1:11" ht="14.1" customHeight="1" x14ac:dyDescent="0.2">
      <c r="A74" s="306" t="s">
        <v>311</v>
      </c>
      <c r="B74" s="307" t="s">
        <v>312</v>
      </c>
      <c r="C74" s="308"/>
      <c r="D74" s="113">
        <v>0.38549845517163184</v>
      </c>
      <c r="E74" s="115">
        <v>136</v>
      </c>
      <c r="F74" s="114">
        <v>143</v>
      </c>
      <c r="G74" s="114">
        <v>139</v>
      </c>
      <c r="H74" s="114">
        <v>139</v>
      </c>
      <c r="I74" s="140">
        <v>141</v>
      </c>
      <c r="J74" s="115">
        <v>-5</v>
      </c>
      <c r="K74" s="116">
        <v>-3.5460992907801416</v>
      </c>
    </row>
    <row r="75" spans="1:11" ht="14.1" customHeight="1" x14ac:dyDescent="0.2">
      <c r="A75" s="306" t="s">
        <v>313</v>
      </c>
      <c r="B75" s="307" t="s">
        <v>314</v>
      </c>
      <c r="C75" s="308"/>
      <c r="D75" s="113">
        <v>0.19841832251481051</v>
      </c>
      <c r="E75" s="115">
        <v>70</v>
      </c>
      <c r="F75" s="114">
        <v>74</v>
      </c>
      <c r="G75" s="114">
        <v>77</v>
      </c>
      <c r="H75" s="114">
        <v>78</v>
      </c>
      <c r="I75" s="140">
        <v>79</v>
      </c>
      <c r="J75" s="115">
        <v>-9</v>
      </c>
      <c r="K75" s="116">
        <v>-11.39240506329114</v>
      </c>
    </row>
    <row r="76" spans="1:11" ht="14.1" customHeight="1" x14ac:dyDescent="0.2">
      <c r="A76" s="306">
        <v>91</v>
      </c>
      <c r="B76" s="307" t="s">
        <v>315</v>
      </c>
      <c r="C76" s="308"/>
      <c r="D76" s="113">
        <v>9.9209161257405254E-2</v>
      </c>
      <c r="E76" s="115">
        <v>35</v>
      </c>
      <c r="F76" s="114">
        <v>33</v>
      </c>
      <c r="G76" s="114">
        <v>33</v>
      </c>
      <c r="H76" s="114">
        <v>34</v>
      </c>
      <c r="I76" s="140">
        <v>33</v>
      </c>
      <c r="J76" s="115">
        <v>2</v>
      </c>
      <c r="K76" s="116">
        <v>6.0606060606060606</v>
      </c>
    </row>
    <row r="77" spans="1:11" ht="14.1" customHeight="1" x14ac:dyDescent="0.2">
      <c r="A77" s="306">
        <v>92</v>
      </c>
      <c r="B77" s="307" t="s">
        <v>316</v>
      </c>
      <c r="C77" s="308"/>
      <c r="D77" s="113">
        <v>0.72564415091130696</v>
      </c>
      <c r="E77" s="115">
        <v>256</v>
      </c>
      <c r="F77" s="114">
        <v>270</v>
      </c>
      <c r="G77" s="114">
        <v>267</v>
      </c>
      <c r="H77" s="114">
        <v>256</v>
      </c>
      <c r="I77" s="140">
        <v>250</v>
      </c>
      <c r="J77" s="115">
        <v>6</v>
      </c>
      <c r="K77" s="116">
        <v>2.4</v>
      </c>
    </row>
    <row r="78" spans="1:11" ht="14.1" customHeight="1" x14ac:dyDescent="0.2">
      <c r="A78" s="306">
        <v>93</v>
      </c>
      <c r="B78" s="307" t="s">
        <v>317</v>
      </c>
      <c r="C78" s="308"/>
      <c r="D78" s="113">
        <v>0.23526743955327531</v>
      </c>
      <c r="E78" s="115">
        <v>83</v>
      </c>
      <c r="F78" s="114">
        <v>76</v>
      </c>
      <c r="G78" s="114">
        <v>73</v>
      </c>
      <c r="H78" s="114">
        <v>69</v>
      </c>
      <c r="I78" s="140">
        <v>70</v>
      </c>
      <c r="J78" s="115">
        <v>13</v>
      </c>
      <c r="K78" s="116">
        <v>18.571428571428573</v>
      </c>
    </row>
    <row r="79" spans="1:11" ht="14.1" customHeight="1" x14ac:dyDescent="0.2">
      <c r="A79" s="306">
        <v>94</v>
      </c>
      <c r="B79" s="307" t="s">
        <v>318</v>
      </c>
      <c r="C79" s="308"/>
      <c r="D79" s="113">
        <v>0.46770033164205332</v>
      </c>
      <c r="E79" s="115">
        <v>165</v>
      </c>
      <c r="F79" s="114">
        <v>176</v>
      </c>
      <c r="G79" s="114">
        <v>178</v>
      </c>
      <c r="H79" s="114">
        <v>173</v>
      </c>
      <c r="I79" s="140">
        <v>167</v>
      </c>
      <c r="J79" s="115">
        <v>-2</v>
      </c>
      <c r="K79" s="116">
        <v>-1.1976047904191616</v>
      </c>
    </row>
    <row r="80" spans="1:11" ht="14.1" customHeight="1" x14ac:dyDescent="0.2">
      <c r="A80" s="306" t="s">
        <v>319</v>
      </c>
      <c r="B80" s="307" t="s">
        <v>320</v>
      </c>
      <c r="C80" s="308"/>
      <c r="D80" s="113" t="s">
        <v>513</v>
      </c>
      <c r="E80" s="115" t="s">
        <v>513</v>
      </c>
      <c r="F80" s="114" t="s">
        <v>513</v>
      </c>
      <c r="G80" s="114" t="s">
        <v>513</v>
      </c>
      <c r="H80" s="114">
        <v>6</v>
      </c>
      <c r="I80" s="140">
        <v>6</v>
      </c>
      <c r="J80" s="115" t="s">
        <v>513</v>
      </c>
      <c r="K80" s="116" t="s">
        <v>513</v>
      </c>
    </row>
    <row r="81" spans="1:11" ht="14.1" customHeight="1" x14ac:dyDescent="0.2">
      <c r="A81" s="310" t="s">
        <v>321</v>
      </c>
      <c r="B81" s="311" t="s">
        <v>224</v>
      </c>
      <c r="C81" s="312"/>
      <c r="D81" s="125">
        <v>0.164403752940843</v>
      </c>
      <c r="E81" s="143">
        <v>58</v>
      </c>
      <c r="F81" s="144">
        <v>58</v>
      </c>
      <c r="G81" s="144">
        <v>58</v>
      </c>
      <c r="H81" s="144">
        <v>56</v>
      </c>
      <c r="I81" s="145">
        <v>57</v>
      </c>
      <c r="J81" s="143">
        <v>1</v>
      </c>
      <c r="K81" s="146">
        <v>1.7543859649122806</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5017</v>
      </c>
      <c r="E12" s="114">
        <v>5209</v>
      </c>
      <c r="F12" s="114">
        <v>5280</v>
      </c>
      <c r="G12" s="114">
        <v>5349</v>
      </c>
      <c r="H12" s="140">
        <v>5269</v>
      </c>
      <c r="I12" s="115">
        <v>-252</v>
      </c>
      <c r="J12" s="116">
        <v>-4.7826912127538428</v>
      </c>
      <c r="K12"/>
      <c r="L12"/>
      <c r="M12"/>
      <c r="N12"/>
      <c r="O12"/>
      <c r="P12"/>
    </row>
    <row r="13" spans="1:16" s="110" customFormat="1" ht="14.45" customHeight="1" x14ac:dyDescent="0.2">
      <c r="A13" s="120" t="s">
        <v>105</v>
      </c>
      <c r="B13" s="119" t="s">
        <v>106</v>
      </c>
      <c r="C13" s="113">
        <v>43.193143312736694</v>
      </c>
      <c r="D13" s="115">
        <v>2167</v>
      </c>
      <c r="E13" s="114">
        <v>2248</v>
      </c>
      <c r="F13" s="114">
        <v>2316</v>
      </c>
      <c r="G13" s="114">
        <v>2325</v>
      </c>
      <c r="H13" s="140">
        <v>2302</v>
      </c>
      <c r="I13" s="115">
        <v>-135</v>
      </c>
      <c r="J13" s="116">
        <v>-5.8644656820156387</v>
      </c>
      <c r="K13"/>
      <c r="L13"/>
      <c r="M13"/>
      <c r="N13"/>
      <c r="O13"/>
      <c r="P13"/>
    </row>
    <row r="14" spans="1:16" s="110" customFormat="1" ht="14.45" customHeight="1" x14ac:dyDescent="0.2">
      <c r="A14" s="120"/>
      <c r="B14" s="119" t="s">
        <v>107</v>
      </c>
      <c r="C14" s="113">
        <v>56.806856687263306</v>
      </c>
      <c r="D14" s="115">
        <v>2850</v>
      </c>
      <c r="E14" s="114">
        <v>2961</v>
      </c>
      <c r="F14" s="114">
        <v>2964</v>
      </c>
      <c r="G14" s="114">
        <v>3024</v>
      </c>
      <c r="H14" s="140">
        <v>2967</v>
      </c>
      <c r="I14" s="115">
        <v>-117</v>
      </c>
      <c r="J14" s="116">
        <v>-3.9433771486349847</v>
      </c>
      <c r="K14"/>
      <c r="L14"/>
      <c r="M14"/>
      <c r="N14"/>
      <c r="O14"/>
      <c r="P14"/>
    </row>
    <row r="15" spans="1:16" s="110" customFormat="1" ht="14.45" customHeight="1" x14ac:dyDescent="0.2">
      <c r="A15" s="118" t="s">
        <v>105</v>
      </c>
      <c r="B15" s="121" t="s">
        <v>108</v>
      </c>
      <c r="C15" s="113">
        <v>12.497508471197927</v>
      </c>
      <c r="D15" s="115">
        <v>627</v>
      </c>
      <c r="E15" s="114">
        <v>666</v>
      </c>
      <c r="F15" s="114">
        <v>665</v>
      </c>
      <c r="G15" s="114">
        <v>716</v>
      </c>
      <c r="H15" s="140">
        <v>667</v>
      </c>
      <c r="I15" s="115">
        <v>-40</v>
      </c>
      <c r="J15" s="116">
        <v>-5.9970014992503744</v>
      </c>
      <c r="K15"/>
      <c r="L15"/>
      <c r="M15"/>
      <c r="N15"/>
      <c r="O15"/>
      <c r="P15"/>
    </row>
    <row r="16" spans="1:16" s="110" customFormat="1" ht="14.45" customHeight="1" x14ac:dyDescent="0.2">
      <c r="A16" s="118"/>
      <c r="B16" s="121" t="s">
        <v>109</v>
      </c>
      <c r="C16" s="113">
        <v>37.014151883595773</v>
      </c>
      <c r="D16" s="115">
        <v>1857</v>
      </c>
      <c r="E16" s="114">
        <v>1945</v>
      </c>
      <c r="F16" s="114">
        <v>1970</v>
      </c>
      <c r="G16" s="114">
        <v>1981</v>
      </c>
      <c r="H16" s="140">
        <v>1994</v>
      </c>
      <c r="I16" s="115">
        <v>-137</v>
      </c>
      <c r="J16" s="116">
        <v>-6.8706118355065193</v>
      </c>
      <c r="K16"/>
      <c r="L16"/>
      <c r="M16"/>
      <c r="N16"/>
      <c r="O16"/>
      <c r="P16"/>
    </row>
    <row r="17" spans="1:16" s="110" customFormat="1" ht="14.45" customHeight="1" x14ac:dyDescent="0.2">
      <c r="A17" s="118"/>
      <c r="B17" s="121" t="s">
        <v>110</v>
      </c>
      <c r="C17" s="113">
        <v>23.340641817819414</v>
      </c>
      <c r="D17" s="115">
        <v>1171</v>
      </c>
      <c r="E17" s="114">
        <v>1185</v>
      </c>
      <c r="F17" s="114">
        <v>1192</v>
      </c>
      <c r="G17" s="114">
        <v>1232</v>
      </c>
      <c r="H17" s="140">
        <v>1232</v>
      </c>
      <c r="I17" s="115">
        <v>-61</v>
      </c>
      <c r="J17" s="116">
        <v>-4.9512987012987013</v>
      </c>
      <c r="K17"/>
      <c r="L17"/>
      <c r="M17"/>
      <c r="N17"/>
      <c r="O17"/>
      <c r="P17"/>
    </row>
    <row r="18" spans="1:16" s="110" customFormat="1" ht="14.45" customHeight="1" x14ac:dyDescent="0.2">
      <c r="A18" s="120"/>
      <c r="B18" s="121" t="s">
        <v>111</v>
      </c>
      <c r="C18" s="113">
        <v>27.147697827386885</v>
      </c>
      <c r="D18" s="115">
        <v>1362</v>
      </c>
      <c r="E18" s="114">
        <v>1413</v>
      </c>
      <c r="F18" s="114">
        <v>1453</v>
      </c>
      <c r="G18" s="114">
        <v>1420</v>
      </c>
      <c r="H18" s="140">
        <v>1376</v>
      </c>
      <c r="I18" s="115">
        <v>-14</v>
      </c>
      <c r="J18" s="116">
        <v>-1.0174418604651163</v>
      </c>
      <c r="K18"/>
      <c r="L18"/>
      <c r="M18"/>
      <c r="N18"/>
      <c r="O18"/>
      <c r="P18"/>
    </row>
    <row r="19" spans="1:16" s="110" customFormat="1" ht="14.45" customHeight="1" x14ac:dyDescent="0.2">
      <c r="A19" s="120"/>
      <c r="B19" s="121" t="s">
        <v>112</v>
      </c>
      <c r="C19" s="113">
        <v>3.1293601754036278</v>
      </c>
      <c r="D19" s="115">
        <v>157</v>
      </c>
      <c r="E19" s="114">
        <v>164</v>
      </c>
      <c r="F19" s="114">
        <v>182</v>
      </c>
      <c r="G19" s="114">
        <v>154</v>
      </c>
      <c r="H19" s="140">
        <v>151</v>
      </c>
      <c r="I19" s="115">
        <v>6</v>
      </c>
      <c r="J19" s="116">
        <v>3.9735099337748343</v>
      </c>
      <c r="K19"/>
      <c r="L19"/>
      <c r="M19"/>
      <c r="N19"/>
      <c r="O19"/>
      <c r="P19"/>
    </row>
    <row r="20" spans="1:16" s="110" customFormat="1" ht="14.45" customHeight="1" x14ac:dyDescent="0.2">
      <c r="A20" s="120" t="s">
        <v>113</v>
      </c>
      <c r="B20" s="119" t="s">
        <v>116</v>
      </c>
      <c r="C20" s="113">
        <v>97.767590193342642</v>
      </c>
      <c r="D20" s="115">
        <v>4905</v>
      </c>
      <c r="E20" s="114">
        <v>5077</v>
      </c>
      <c r="F20" s="114">
        <v>5152</v>
      </c>
      <c r="G20" s="114">
        <v>5211</v>
      </c>
      <c r="H20" s="140">
        <v>5154</v>
      </c>
      <c r="I20" s="115">
        <v>-249</v>
      </c>
      <c r="J20" s="116">
        <v>-4.8311990686845165</v>
      </c>
      <c r="K20"/>
      <c r="L20"/>
      <c r="M20"/>
      <c r="N20"/>
      <c r="O20"/>
      <c r="P20"/>
    </row>
    <row r="21" spans="1:16" s="110" customFormat="1" ht="14.45" customHeight="1" x14ac:dyDescent="0.2">
      <c r="A21" s="123"/>
      <c r="B21" s="124" t="s">
        <v>117</v>
      </c>
      <c r="C21" s="125">
        <v>2.1526808849910304</v>
      </c>
      <c r="D21" s="143">
        <v>108</v>
      </c>
      <c r="E21" s="144">
        <v>128</v>
      </c>
      <c r="F21" s="144">
        <v>124</v>
      </c>
      <c r="G21" s="144">
        <v>134</v>
      </c>
      <c r="H21" s="145">
        <v>109</v>
      </c>
      <c r="I21" s="143">
        <v>-1</v>
      </c>
      <c r="J21" s="146">
        <v>-0.91743119266055051</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111411</v>
      </c>
      <c r="E23" s="114">
        <v>117071</v>
      </c>
      <c r="F23" s="114">
        <v>116805</v>
      </c>
      <c r="G23" s="114">
        <v>117838</v>
      </c>
      <c r="H23" s="140">
        <v>115296</v>
      </c>
      <c r="I23" s="115">
        <v>-3885</v>
      </c>
      <c r="J23" s="116">
        <v>-3.3695878434637803</v>
      </c>
      <c r="K23"/>
      <c r="L23"/>
      <c r="M23"/>
      <c r="N23"/>
      <c r="O23"/>
      <c r="P23"/>
    </row>
    <row r="24" spans="1:16" s="110" customFormat="1" ht="14.45" customHeight="1" x14ac:dyDescent="0.2">
      <c r="A24" s="120" t="s">
        <v>105</v>
      </c>
      <c r="B24" s="119" t="s">
        <v>106</v>
      </c>
      <c r="C24" s="113">
        <v>45.095188087352234</v>
      </c>
      <c r="D24" s="115">
        <v>50241</v>
      </c>
      <c r="E24" s="114">
        <v>52278</v>
      </c>
      <c r="F24" s="114">
        <v>52503</v>
      </c>
      <c r="G24" s="114">
        <v>52617</v>
      </c>
      <c r="H24" s="140">
        <v>51548</v>
      </c>
      <c r="I24" s="115">
        <v>-1307</v>
      </c>
      <c r="J24" s="116">
        <v>-2.5355008923721578</v>
      </c>
      <c r="K24"/>
      <c r="L24"/>
      <c r="M24"/>
      <c r="N24"/>
      <c r="O24"/>
      <c r="P24"/>
    </row>
    <row r="25" spans="1:16" s="110" customFormat="1" ht="14.45" customHeight="1" x14ac:dyDescent="0.2">
      <c r="A25" s="120"/>
      <c r="B25" s="119" t="s">
        <v>107</v>
      </c>
      <c r="C25" s="113">
        <v>54.904811912647766</v>
      </c>
      <c r="D25" s="115">
        <v>61170</v>
      </c>
      <c r="E25" s="114">
        <v>64793</v>
      </c>
      <c r="F25" s="114">
        <v>64302</v>
      </c>
      <c r="G25" s="114">
        <v>65221</v>
      </c>
      <c r="H25" s="140">
        <v>63748</v>
      </c>
      <c r="I25" s="115">
        <v>-2578</v>
      </c>
      <c r="J25" s="116">
        <v>-4.0440484407353958</v>
      </c>
      <c r="K25"/>
      <c r="L25"/>
      <c r="M25"/>
      <c r="N25"/>
      <c r="O25"/>
      <c r="P25"/>
    </row>
    <row r="26" spans="1:16" s="110" customFormat="1" ht="14.45" customHeight="1" x14ac:dyDescent="0.2">
      <c r="A26" s="118" t="s">
        <v>105</v>
      </c>
      <c r="B26" s="121" t="s">
        <v>108</v>
      </c>
      <c r="C26" s="113">
        <v>15.112511331915162</v>
      </c>
      <c r="D26" s="115">
        <v>16837</v>
      </c>
      <c r="E26" s="114">
        <v>18181</v>
      </c>
      <c r="F26" s="114">
        <v>17673</v>
      </c>
      <c r="G26" s="114">
        <v>18389</v>
      </c>
      <c r="H26" s="140">
        <v>16666</v>
      </c>
      <c r="I26" s="115">
        <v>171</v>
      </c>
      <c r="J26" s="116">
        <v>1.0260410416416657</v>
      </c>
      <c r="K26"/>
      <c r="L26"/>
      <c r="M26"/>
      <c r="N26"/>
      <c r="O26"/>
      <c r="P26"/>
    </row>
    <row r="27" spans="1:16" s="110" customFormat="1" ht="14.45" customHeight="1" x14ac:dyDescent="0.2">
      <c r="A27" s="118"/>
      <c r="B27" s="121" t="s">
        <v>109</v>
      </c>
      <c r="C27" s="113">
        <v>39.332740932223928</v>
      </c>
      <c r="D27" s="115">
        <v>43821</v>
      </c>
      <c r="E27" s="114">
        <v>46374</v>
      </c>
      <c r="F27" s="114">
        <v>46309</v>
      </c>
      <c r="G27" s="114">
        <v>46615</v>
      </c>
      <c r="H27" s="140">
        <v>46613</v>
      </c>
      <c r="I27" s="115">
        <v>-2792</v>
      </c>
      <c r="J27" s="116">
        <v>-5.9897453500096542</v>
      </c>
      <c r="K27"/>
      <c r="L27"/>
      <c r="M27"/>
      <c r="N27"/>
      <c r="O27"/>
      <c r="P27"/>
    </row>
    <row r="28" spans="1:16" s="110" customFormat="1" ht="14.45" customHeight="1" x14ac:dyDescent="0.2">
      <c r="A28" s="118"/>
      <c r="B28" s="121" t="s">
        <v>110</v>
      </c>
      <c r="C28" s="113">
        <v>21.074220678389029</v>
      </c>
      <c r="D28" s="115">
        <v>23479</v>
      </c>
      <c r="E28" s="114">
        <v>24265</v>
      </c>
      <c r="F28" s="114">
        <v>24655</v>
      </c>
      <c r="G28" s="114">
        <v>25131</v>
      </c>
      <c r="H28" s="140">
        <v>25255</v>
      </c>
      <c r="I28" s="115">
        <v>-1776</v>
      </c>
      <c r="J28" s="116">
        <v>-7.0322708374579292</v>
      </c>
      <c r="K28"/>
      <c r="L28"/>
      <c r="M28"/>
      <c r="N28"/>
      <c r="O28"/>
      <c r="P28"/>
    </row>
    <row r="29" spans="1:16" s="110" customFormat="1" ht="14.45" customHeight="1" x14ac:dyDescent="0.2">
      <c r="A29" s="118"/>
      <c r="B29" s="121" t="s">
        <v>111</v>
      </c>
      <c r="C29" s="113">
        <v>24.480527057471882</v>
      </c>
      <c r="D29" s="115">
        <v>27274</v>
      </c>
      <c r="E29" s="114">
        <v>28251</v>
      </c>
      <c r="F29" s="114">
        <v>28168</v>
      </c>
      <c r="G29" s="114">
        <v>27703</v>
      </c>
      <c r="H29" s="140">
        <v>26762</v>
      </c>
      <c r="I29" s="115">
        <v>512</v>
      </c>
      <c r="J29" s="116">
        <v>1.9131604513862941</v>
      </c>
      <c r="K29"/>
      <c r="L29"/>
      <c r="M29"/>
      <c r="N29"/>
      <c r="O29"/>
      <c r="P29"/>
    </row>
    <row r="30" spans="1:16" s="110" customFormat="1" ht="14.45" customHeight="1" x14ac:dyDescent="0.2">
      <c r="A30" s="120"/>
      <c r="B30" s="121" t="s">
        <v>112</v>
      </c>
      <c r="C30" s="113">
        <v>2.8973799714570374</v>
      </c>
      <c r="D30" s="115">
        <v>3228</v>
      </c>
      <c r="E30" s="114">
        <v>3347</v>
      </c>
      <c r="F30" s="114">
        <v>3435</v>
      </c>
      <c r="G30" s="114">
        <v>3030</v>
      </c>
      <c r="H30" s="140">
        <v>2960</v>
      </c>
      <c r="I30" s="115">
        <v>268</v>
      </c>
      <c r="J30" s="116">
        <v>9.0540540540540544</v>
      </c>
      <c r="K30"/>
      <c r="L30"/>
      <c r="M30"/>
      <c r="N30"/>
      <c r="O30"/>
      <c r="P30"/>
    </row>
    <row r="31" spans="1:16" s="110" customFormat="1" ht="14.45" customHeight="1" x14ac:dyDescent="0.2">
      <c r="A31" s="120" t="s">
        <v>113</v>
      </c>
      <c r="B31" s="119" t="s">
        <v>116</v>
      </c>
      <c r="C31" s="113">
        <v>95.031908877938449</v>
      </c>
      <c r="D31" s="115">
        <v>105876</v>
      </c>
      <c r="E31" s="114">
        <v>111108</v>
      </c>
      <c r="F31" s="114">
        <v>111080</v>
      </c>
      <c r="G31" s="114">
        <v>112094</v>
      </c>
      <c r="H31" s="140">
        <v>109864</v>
      </c>
      <c r="I31" s="115">
        <v>-3988</v>
      </c>
      <c r="J31" s="116">
        <v>-3.6299424743319011</v>
      </c>
      <c r="K31"/>
      <c r="L31"/>
      <c r="M31"/>
      <c r="N31"/>
      <c r="O31"/>
      <c r="P31"/>
    </row>
    <row r="32" spans="1:16" s="110" customFormat="1" ht="14.45" customHeight="1" x14ac:dyDescent="0.2">
      <c r="A32" s="123"/>
      <c r="B32" s="124" t="s">
        <v>117</v>
      </c>
      <c r="C32" s="125">
        <v>4.8792309556506988</v>
      </c>
      <c r="D32" s="143">
        <v>5436</v>
      </c>
      <c r="E32" s="144">
        <v>5866</v>
      </c>
      <c r="F32" s="144">
        <v>5630</v>
      </c>
      <c r="G32" s="144">
        <v>5646</v>
      </c>
      <c r="H32" s="145">
        <v>5344</v>
      </c>
      <c r="I32" s="143">
        <v>92</v>
      </c>
      <c r="J32" s="146">
        <v>1.721556886227545</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827771</v>
      </c>
      <c r="E34" s="114">
        <v>869191</v>
      </c>
      <c r="F34" s="114">
        <v>869265</v>
      </c>
      <c r="G34" s="114">
        <v>877801</v>
      </c>
      <c r="H34" s="140">
        <v>858933</v>
      </c>
      <c r="I34" s="115">
        <v>-31162</v>
      </c>
      <c r="J34" s="116">
        <v>-3.6279896103654186</v>
      </c>
      <c r="K34"/>
      <c r="L34"/>
      <c r="M34"/>
      <c r="N34"/>
      <c r="O34"/>
      <c r="P34"/>
    </row>
    <row r="35" spans="1:16" s="110" customFormat="1" ht="14.45" customHeight="1" x14ac:dyDescent="0.2">
      <c r="A35" s="120" t="s">
        <v>105</v>
      </c>
      <c r="B35" s="119" t="s">
        <v>106</v>
      </c>
      <c r="C35" s="113">
        <v>45.495674528341773</v>
      </c>
      <c r="D35" s="115">
        <v>376600</v>
      </c>
      <c r="E35" s="114">
        <v>392372</v>
      </c>
      <c r="F35" s="114">
        <v>392701</v>
      </c>
      <c r="G35" s="114">
        <v>395154</v>
      </c>
      <c r="H35" s="140">
        <v>387560</v>
      </c>
      <c r="I35" s="115">
        <v>-10960</v>
      </c>
      <c r="J35" s="116">
        <v>-2.827949220765817</v>
      </c>
      <c r="K35"/>
      <c r="L35"/>
      <c r="M35"/>
      <c r="N35"/>
      <c r="O35"/>
      <c r="P35"/>
    </row>
    <row r="36" spans="1:16" s="110" customFormat="1" ht="14.45" customHeight="1" x14ac:dyDescent="0.2">
      <c r="A36" s="120"/>
      <c r="B36" s="119" t="s">
        <v>107</v>
      </c>
      <c r="C36" s="113">
        <v>54.504325471658227</v>
      </c>
      <c r="D36" s="115">
        <v>451171</v>
      </c>
      <c r="E36" s="114">
        <v>476819</v>
      </c>
      <c r="F36" s="114">
        <v>476564</v>
      </c>
      <c r="G36" s="114">
        <v>482647</v>
      </c>
      <c r="H36" s="140">
        <v>471373</v>
      </c>
      <c r="I36" s="115">
        <v>-20202</v>
      </c>
      <c r="J36" s="116">
        <v>-4.2857779295801839</v>
      </c>
      <c r="K36"/>
      <c r="L36"/>
      <c r="M36"/>
      <c r="N36"/>
      <c r="O36"/>
      <c r="P36"/>
    </row>
    <row r="37" spans="1:16" s="110" customFormat="1" ht="14.45" customHeight="1" x14ac:dyDescent="0.2">
      <c r="A37" s="118" t="s">
        <v>105</v>
      </c>
      <c r="B37" s="121" t="s">
        <v>108</v>
      </c>
      <c r="C37" s="113">
        <v>16.494175321435517</v>
      </c>
      <c r="D37" s="115">
        <v>136534</v>
      </c>
      <c r="E37" s="114">
        <v>146803</v>
      </c>
      <c r="F37" s="114">
        <v>145061</v>
      </c>
      <c r="G37" s="114">
        <v>151205</v>
      </c>
      <c r="H37" s="140">
        <v>138643</v>
      </c>
      <c r="I37" s="115">
        <v>-2109</v>
      </c>
      <c r="J37" s="116">
        <v>-1.5211730848293818</v>
      </c>
      <c r="K37"/>
      <c r="L37"/>
      <c r="M37"/>
      <c r="N37"/>
      <c r="O37"/>
      <c r="P37"/>
    </row>
    <row r="38" spans="1:16" s="110" customFormat="1" ht="14.45" customHeight="1" x14ac:dyDescent="0.2">
      <c r="A38" s="118"/>
      <c r="B38" s="121" t="s">
        <v>109</v>
      </c>
      <c r="C38" s="113">
        <v>42.641865926687451</v>
      </c>
      <c r="D38" s="115">
        <v>352977</v>
      </c>
      <c r="E38" s="114">
        <v>373475</v>
      </c>
      <c r="F38" s="114">
        <v>373209</v>
      </c>
      <c r="G38" s="114">
        <v>376102</v>
      </c>
      <c r="H38" s="140">
        <v>374802</v>
      </c>
      <c r="I38" s="115">
        <v>-21825</v>
      </c>
      <c r="J38" s="116">
        <v>-5.8230745833800244</v>
      </c>
      <c r="K38"/>
      <c r="L38"/>
      <c r="M38"/>
      <c r="N38"/>
      <c r="O38"/>
      <c r="P38"/>
    </row>
    <row r="39" spans="1:16" s="110" customFormat="1" ht="14.45" customHeight="1" x14ac:dyDescent="0.2">
      <c r="A39" s="118"/>
      <c r="B39" s="121" t="s">
        <v>110</v>
      </c>
      <c r="C39" s="113">
        <v>19.618106940204477</v>
      </c>
      <c r="D39" s="115">
        <v>162393</v>
      </c>
      <c r="E39" s="114">
        <v>167462</v>
      </c>
      <c r="F39" s="114">
        <v>169905</v>
      </c>
      <c r="G39" s="114">
        <v>172292</v>
      </c>
      <c r="H39" s="140">
        <v>173029</v>
      </c>
      <c r="I39" s="115">
        <v>-10636</v>
      </c>
      <c r="J39" s="116">
        <v>-6.1469464656213697</v>
      </c>
      <c r="K39"/>
      <c r="L39"/>
      <c r="M39"/>
      <c r="N39"/>
      <c r="O39"/>
      <c r="P39"/>
    </row>
    <row r="40" spans="1:16" s="110" customFormat="1" ht="14.45" customHeight="1" x14ac:dyDescent="0.2">
      <c r="A40" s="120"/>
      <c r="B40" s="121" t="s">
        <v>111</v>
      </c>
      <c r="C40" s="113">
        <v>21.245247779881151</v>
      </c>
      <c r="D40" s="115">
        <v>175862</v>
      </c>
      <c r="E40" s="114">
        <v>181447</v>
      </c>
      <c r="F40" s="114">
        <v>181087</v>
      </c>
      <c r="G40" s="114">
        <v>178200</v>
      </c>
      <c r="H40" s="140">
        <v>172458</v>
      </c>
      <c r="I40" s="115">
        <v>3404</v>
      </c>
      <c r="J40" s="116">
        <v>1.9738139141124216</v>
      </c>
      <c r="K40"/>
      <c r="L40"/>
      <c r="M40"/>
      <c r="N40"/>
      <c r="O40"/>
      <c r="P40"/>
    </row>
    <row r="41" spans="1:16" s="110" customFormat="1" ht="14.45" customHeight="1" x14ac:dyDescent="0.2">
      <c r="A41" s="120"/>
      <c r="B41" s="121" t="s">
        <v>112</v>
      </c>
      <c r="C41" s="113">
        <v>2.4011471771782293</v>
      </c>
      <c r="D41" s="115">
        <v>19876</v>
      </c>
      <c r="E41" s="114">
        <v>20815</v>
      </c>
      <c r="F41" s="114">
        <v>21300</v>
      </c>
      <c r="G41" s="114">
        <v>18510</v>
      </c>
      <c r="H41" s="140">
        <v>17987</v>
      </c>
      <c r="I41" s="115">
        <v>1889</v>
      </c>
      <c r="J41" s="116">
        <v>10.502029243342413</v>
      </c>
      <c r="K41"/>
      <c r="L41"/>
      <c r="M41"/>
      <c r="N41"/>
      <c r="O41"/>
      <c r="P41"/>
    </row>
    <row r="42" spans="1:16" s="110" customFormat="1" ht="14.45" customHeight="1" x14ac:dyDescent="0.2">
      <c r="A42" s="120" t="s">
        <v>113</v>
      </c>
      <c r="B42" s="119" t="s">
        <v>116</v>
      </c>
      <c r="C42" s="113">
        <v>91.496802859728106</v>
      </c>
      <c r="D42" s="115">
        <v>757384</v>
      </c>
      <c r="E42" s="114">
        <v>792993</v>
      </c>
      <c r="F42" s="114">
        <v>794963</v>
      </c>
      <c r="G42" s="114">
        <v>802459</v>
      </c>
      <c r="H42" s="140">
        <v>786548</v>
      </c>
      <c r="I42" s="115">
        <v>-29164</v>
      </c>
      <c r="J42" s="116">
        <v>-3.7078474549550693</v>
      </c>
      <c r="K42"/>
      <c r="L42"/>
      <c r="M42"/>
      <c r="N42"/>
      <c r="O42"/>
      <c r="P42"/>
    </row>
    <row r="43" spans="1:16" s="110" customFormat="1" ht="14.45" customHeight="1" x14ac:dyDescent="0.2">
      <c r="A43" s="123"/>
      <c r="B43" s="124" t="s">
        <v>117</v>
      </c>
      <c r="C43" s="125">
        <v>8.251919915048969</v>
      </c>
      <c r="D43" s="143">
        <v>68307</v>
      </c>
      <c r="E43" s="144">
        <v>73923</v>
      </c>
      <c r="F43" s="144">
        <v>72110</v>
      </c>
      <c r="G43" s="144">
        <v>73014</v>
      </c>
      <c r="H43" s="145">
        <v>70115</v>
      </c>
      <c r="I43" s="143">
        <v>-1808</v>
      </c>
      <c r="J43" s="146">
        <v>-2.5786208371960351</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5386</v>
      </c>
      <c r="E56" s="114">
        <v>5598</v>
      </c>
      <c r="F56" s="114">
        <v>5668</v>
      </c>
      <c r="G56" s="114">
        <v>5489</v>
      </c>
      <c r="H56" s="140">
        <v>5597</v>
      </c>
      <c r="I56" s="115">
        <v>-211</v>
      </c>
      <c r="J56" s="116">
        <v>-3.7698767196712524</v>
      </c>
      <c r="K56"/>
      <c r="L56"/>
      <c r="M56"/>
      <c r="N56"/>
      <c r="O56"/>
      <c r="P56"/>
    </row>
    <row r="57" spans="1:16" s="110" customFormat="1" ht="14.45" customHeight="1" x14ac:dyDescent="0.2">
      <c r="A57" s="120" t="s">
        <v>105</v>
      </c>
      <c r="B57" s="119" t="s">
        <v>106</v>
      </c>
      <c r="C57" s="113">
        <v>43.557370961752689</v>
      </c>
      <c r="D57" s="115">
        <v>2346</v>
      </c>
      <c r="E57" s="114">
        <v>2423</v>
      </c>
      <c r="F57" s="114">
        <v>2472</v>
      </c>
      <c r="G57" s="114">
        <v>2368</v>
      </c>
      <c r="H57" s="140">
        <v>2400</v>
      </c>
      <c r="I57" s="115">
        <v>-54</v>
      </c>
      <c r="J57" s="116">
        <v>-2.25</v>
      </c>
    </row>
    <row r="58" spans="1:16" s="110" customFormat="1" ht="14.45" customHeight="1" x14ac:dyDescent="0.2">
      <c r="A58" s="120"/>
      <c r="B58" s="119" t="s">
        <v>107</v>
      </c>
      <c r="C58" s="113">
        <v>56.442629038247311</v>
      </c>
      <c r="D58" s="115">
        <v>3040</v>
      </c>
      <c r="E58" s="114">
        <v>3175</v>
      </c>
      <c r="F58" s="114">
        <v>3196</v>
      </c>
      <c r="G58" s="114">
        <v>3121</v>
      </c>
      <c r="H58" s="140">
        <v>3197</v>
      </c>
      <c r="I58" s="115">
        <v>-157</v>
      </c>
      <c r="J58" s="116">
        <v>-4.9108539255552079</v>
      </c>
    </row>
    <row r="59" spans="1:16" s="110" customFormat="1" ht="14.45" customHeight="1" x14ac:dyDescent="0.2">
      <c r="A59" s="118" t="s">
        <v>105</v>
      </c>
      <c r="B59" s="121" t="s">
        <v>108</v>
      </c>
      <c r="C59" s="113">
        <v>11.158559227627181</v>
      </c>
      <c r="D59" s="115">
        <v>601</v>
      </c>
      <c r="E59" s="114">
        <v>633</v>
      </c>
      <c r="F59" s="114">
        <v>636</v>
      </c>
      <c r="G59" s="114">
        <v>654</v>
      </c>
      <c r="H59" s="140">
        <v>609</v>
      </c>
      <c r="I59" s="115">
        <v>-8</v>
      </c>
      <c r="J59" s="116">
        <v>-1.3136288998357963</v>
      </c>
    </row>
    <row r="60" spans="1:16" s="110" customFormat="1" ht="14.45" customHeight="1" x14ac:dyDescent="0.2">
      <c r="A60" s="118"/>
      <c r="B60" s="121" t="s">
        <v>109</v>
      </c>
      <c r="C60" s="113">
        <v>36.353509097660599</v>
      </c>
      <c r="D60" s="115">
        <v>1958</v>
      </c>
      <c r="E60" s="114">
        <v>2037</v>
      </c>
      <c r="F60" s="114">
        <v>2048</v>
      </c>
      <c r="G60" s="114">
        <v>1978</v>
      </c>
      <c r="H60" s="140">
        <v>2072</v>
      </c>
      <c r="I60" s="115">
        <v>-114</v>
      </c>
      <c r="J60" s="116">
        <v>-5.5019305019305023</v>
      </c>
    </row>
    <row r="61" spans="1:16" s="110" customFormat="1" ht="14.45" customHeight="1" x14ac:dyDescent="0.2">
      <c r="A61" s="118"/>
      <c r="B61" s="121" t="s">
        <v>110</v>
      </c>
      <c r="C61" s="113">
        <v>23.913850724099518</v>
      </c>
      <c r="D61" s="115">
        <v>1288</v>
      </c>
      <c r="E61" s="114">
        <v>1331</v>
      </c>
      <c r="F61" s="114">
        <v>1355</v>
      </c>
      <c r="G61" s="114">
        <v>1357</v>
      </c>
      <c r="H61" s="140">
        <v>1414</v>
      </c>
      <c r="I61" s="115">
        <v>-126</v>
      </c>
      <c r="J61" s="116">
        <v>-8.9108910891089117</v>
      </c>
    </row>
    <row r="62" spans="1:16" s="110" customFormat="1" ht="14.45" customHeight="1" x14ac:dyDescent="0.2">
      <c r="A62" s="120"/>
      <c r="B62" s="121" t="s">
        <v>111</v>
      </c>
      <c r="C62" s="113">
        <v>28.5740809506127</v>
      </c>
      <c r="D62" s="115">
        <v>1539</v>
      </c>
      <c r="E62" s="114">
        <v>1597</v>
      </c>
      <c r="F62" s="114">
        <v>1629</v>
      </c>
      <c r="G62" s="114">
        <v>1500</v>
      </c>
      <c r="H62" s="140">
        <v>1502</v>
      </c>
      <c r="I62" s="115">
        <v>37</v>
      </c>
      <c r="J62" s="116">
        <v>2.463382157123835</v>
      </c>
    </row>
    <row r="63" spans="1:16" s="110" customFormat="1" ht="14.45" customHeight="1" x14ac:dyDescent="0.2">
      <c r="A63" s="120"/>
      <c r="B63" s="121" t="s">
        <v>112</v>
      </c>
      <c r="C63" s="113">
        <v>3.4348310434459712</v>
      </c>
      <c r="D63" s="115">
        <v>185</v>
      </c>
      <c r="E63" s="114">
        <v>203</v>
      </c>
      <c r="F63" s="114">
        <v>213</v>
      </c>
      <c r="G63" s="114">
        <v>169</v>
      </c>
      <c r="H63" s="140">
        <v>164</v>
      </c>
      <c r="I63" s="115">
        <v>21</v>
      </c>
      <c r="J63" s="116">
        <v>12.804878048780488</v>
      </c>
    </row>
    <row r="64" spans="1:16" s="110" customFormat="1" ht="14.45" customHeight="1" x14ac:dyDescent="0.2">
      <c r="A64" s="120" t="s">
        <v>113</v>
      </c>
      <c r="B64" s="119" t="s">
        <v>116</v>
      </c>
      <c r="C64" s="113">
        <v>97.734868176754546</v>
      </c>
      <c r="D64" s="115">
        <v>5264</v>
      </c>
      <c r="E64" s="114">
        <v>5461</v>
      </c>
      <c r="F64" s="114">
        <v>5539</v>
      </c>
      <c r="G64" s="114">
        <v>5355</v>
      </c>
      <c r="H64" s="140">
        <v>5472</v>
      </c>
      <c r="I64" s="115">
        <v>-208</v>
      </c>
      <c r="J64" s="116">
        <v>-3.801169590643275</v>
      </c>
    </row>
    <row r="65" spans="1:10" s="110" customFormat="1" ht="14.45" customHeight="1" x14ac:dyDescent="0.2">
      <c r="A65" s="123"/>
      <c r="B65" s="124" t="s">
        <v>117</v>
      </c>
      <c r="C65" s="125">
        <v>2.2094318603787597</v>
      </c>
      <c r="D65" s="143">
        <v>119</v>
      </c>
      <c r="E65" s="144">
        <v>134</v>
      </c>
      <c r="F65" s="144">
        <v>126</v>
      </c>
      <c r="G65" s="144">
        <v>131</v>
      </c>
      <c r="H65" s="145">
        <v>120</v>
      </c>
      <c r="I65" s="143">
        <v>-1</v>
      </c>
      <c r="J65" s="146">
        <v>-0.83333333333333337</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5017</v>
      </c>
      <c r="G11" s="114">
        <v>5209</v>
      </c>
      <c r="H11" s="114">
        <v>5280</v>
      </c>
      <c r="I11" s="114">
        <v>5349</v>
      </c>
      <c r="J11" s="140">
        <v>5269</v>
      </c>
      <c r="K11" s="114">
        <v>-252</v>
      </c>
      <c r="L11" s="116">
        <v>-4.7826912127538428</v>
      </c>
    </row>
    <row r="12" spans="1:17" s="110" customFormat="1" ht="24" customHeight="1" x14ac:dyDescent="0.2">
      <c r="A12" s="604" t="s">
        <v>185</v>
      </c>
      <c r="B12" s="605"/>
      <c r="C12" s="605"/>
      <c r="D12" s="606"/>
      <c r="E12" s="113">
        <v>43.193143312736694</v>
      </c>
      <c r="F12" s="115">
        <v>2167</v>
      </c>
      <c r="G12" s="114">
        <v>2248</v>
      </c>
      <c r="H12" s="114">
        <v>2316</v>
      </c>
      <c r="I12" s="114">
        <v>2325</v>
      </c>
      <c r="J12" s="140">
        <v>2302</v>
      </c>
      <c r="K12" s="114">
        <v>-135</v>
      </c>
      <c r="L12" s="116">
        <v>-5.8644656820156387</v>
      </c>
    </row>
    <row r="13" spans="1:17" s="110" customFormat="1" ht="15" customHeight="1" x14ac:dyDescent="0.2">
      <c r="A13" s="120"/>
      <c r="B13" s="612" t="s">
        <v>107</v>
      </c>
      <c r="C13" s="612"/>
      <c r="E13" s="113">
        <v>56.806856687263306</v>
      </c>
      <c r="F13" s="115">
        <v>2850</v>
      </c>
      <c r="G13" s="114">
        <v>2961</v>
      </c>
      <c r="H13" s="114">
        <v>2964</v>
      </c>
      <c r="I13" s="114">
        <v>3024</v>
      </c>
      <c r="J13" s="140">
        <v>2967</v>
      </c>
      <c r="K13" s="114">
        <v>-117</v>
      </c>
      <c r="L13" s="116">
        <v>-3.9433771486349847</v>
      </c>
    </row>
    <row r="14" spans="1:17" s="110" customFormat="1" ht="22.5" customHeight="1" x14ac:dyDescent="0.2">
      <c r="A14" s="604" t="s">
        <v>186</v>
      </c>
      <c r="B14" s="605"/>
      <c r="C14" s="605"/>
      <c r="D14" s="606"/>
      <c r="E14" s="113">
        <v>12.497508471197927</v>
      </c>
      <c r="F14" s="115">
        <v>627</v>
      </c>
      <c r="G14" s="114">
        <v>666</v>
      </c>
      <c r="H14" s="114">
        <v>665</v>
      </c>
      <c r="I14" s="114">
        <v>716</v>
      </c>
      <c r="J14" s="140">
        <v>667</v>
      </c>
      <c r="K14" s="114">
        <v>-40</v>
      </c>
      <c r="L14" s="116">
        <v>-5.9970014992503744</v>
      </c>
    </row>
    <row r="15" spans="1:17" s="110" customFormat="1" ht="15" customHeight="1" x14ac:dyDescent="0.2">
      <c r="A15" s="120"/>
      <c r="B15" s="119"/>
      <c r="C15" s="258" t="s">
        <v>106</v>
      </c>
      <c r="E15" s="113">
        <v>39.074960127591709</v>
      </c>
      <c r="F15" s="115">
        <v>245</v>
      </c>
      <c r="G15" s="114">
        <v>263</v>
      </c>
      <c r="H15" s="114">
        <v>276</v>
      </c>
      <c r="I15" s="114">
        <v>285</v>
      </c>
      <c r="J15" s="140">
        <v>284</v>
      </c>
      <c r="K15" s="114">
        <v>-39</v>
      </c>
      <c r="L15" s="116">
        <v>-13.732394366197184</v>
      </c>
    </row>
    <row r="16" spans="1:17" s="110" customFormat="1" ht="15" customHeight="1" x14ac:dyDescent="0.2">
      <c r="A16" s="120"/>
      <c r="B16" s="119"/>
      <c r="C16" s="258" t="s">
        <v>107</v>
      </c>
      <c r="E16" s="113">
        <v>60.925039872408291</v>
      </c>
      <c r="F16" s="115">
        <v>382</v>
      </c>
      <c r="G16" s="114">
        <v>403</v>
      </c>
      <c r="H16" s="114">
        <v>389</v>
      </c>
      <c r="I16" s="114">
        <v>431</v>
      </c>
      <c r="J16" s="140">
        <v>383</v>
      </c>
      <c r="K16" s="114">
        <v>-1</v>
      </c>
      <c r="L16" s="116">
        <v>-0.26109660574412535</v>
      </c>
    </row>
    <row r="17" spans="1:12" s="110" customFormat="1" ht="15" customHeight="1" x14ac:dyDescent="0.2">
      <c r="A17" s="120"/>
      <c r="B17" s="121" t="s">
        <v>109</v>
      </c>
      <c r="C17" s="258"/>
      <c r="E17" s="113">
        <v>37.014151883595773</v>
      </c>
      <c r="F17" s="115">
        <v>1857</v>
      </c>
      <c r="G17" s="114">
        <v>1945</v>
      </c>
      <c r="H17" s="114">
        <v>1970</v>
      </c>
      <c r="I17" s="114">
        <v>1981</v>
      </c>
      <c r="J17" s="140">
        <v>1994</v>
      </c>
      <c r="K17" s="114">
        <v>-137</v>
      </c>
      <c r="L17" s="116">
        <v>-6.8706118355065193</v>
      </c>
    </row>
    <row r="18" spans="1:12" s="110" customFormat="1" ht="15" customHeight="1" x14ac:dyDescent="0.2">
      <c r="A18" s="120"/>
      <c r="B18" s="119"/>
      <c r="C18" s="258" t="s">
        <v>106</v>
      </c>
      <c r="E18" s="113">
        <v>38.987614431879372</v>
      </c>
      <c r="F18" s="115">
        <v>724</v>
      </c>
      <c r="G18" s="114">
        <v>760</v>
      </c>
      <c r="H18" s="114">
        <v>768</v>
      </c>
      <c r="I18" s="114">
        <v>765</v>
      </c>
      <c r="J18" s="140">
        <v>773</v>
      </c>
      <c r="K18" s="114">
        <v>-49</v>
      </c>
      <c r="L18" s="116">
        <v>-6.3389391979301424</v>
      </c>
    </row>
    <row r="19" spans="1:12" s="110" customFormat="1" ht="15" customHeight="1" x14ac:dyDescent="0.2">
      <c r="A19" s="120"/>
      <c r="B19" s="119"/>
      <c r="C19" s="258" t="s">
        <v>107</v>
      </c>
      <c r="E19" s="113">
        <v>61.012385568120628</v>
      </c>
      <c r="F19" s="115">
        <v>1133</v>
      </c>
      <c r="G19" s="114">
        <v>1185</v>
      </c>
      <c r="H19" s="114">
        <v>1202</v>
      </c>
      <c r="I19" s="114">
        <v>1216</v>
      </c>
      <c r="J19" s="140">
        <v>1221</v>
      </c>
      <c r="K19" s="114">
        <v>-88</v>
      </c>
      <c r="L19" s="116">
        <v>-7.2072072072072073</v>
      </c>
    </row>
    <row r="20" spans="1:12" s="110" customFormat="1" ht="15" customHeight="1" x14ac:dyDescent="0.2">
      <c r="A20" s="120"/>
      <c r="B20" s="121" t="s">
        <v>110</v>
      </c>
      <c r="C20" s="258"/>
      <c r="E20" s="113">
        <v>23.340641817819414</v>
      </c>
      <c r="F20" s="115">
        <v>1171</v>
      </c>
      <c r="G20" s="114">
        <v>1185</v>
      </c>
      <c r="H20" s="114">
        <v>1192</v>
      </c>
      <c r="I20" s="114">
        <v>1232</v>
      </c>
      <c r="J20" s="140">
        <v>1232</v>
      </c>
      <c r="K20" s="114">
        <v>-61</v>
      </c>
      <c r="L20" s="116">
        <v>-4.9512987012987013</v>
      </c>
    </row>
    <row r="21" spans="1:12" s="110" customFormat="1" ht="15" customHeight="1" x14ac:dyDescent="0.2">
      <c r="A21" s="120"/>
      <c r="B21" s="119"/>
      <c r="C21" s="258" t="s">
        <v>106</v>
      </c>
      <c r="E21" s="113">
        <v>39.624252775405637</v>
      </c>
      <c r="F21" s="115">
        <v>464</v>
      </c>
      <c r="G21" s="114">
        <v>466</v>
      </c>
      <c r="H21" s="114">
        <v>483</v>
      </c>
      <c r="I21" s="114">
        <v>494</v>
      </c>
      <c r="J21" s="140">
        <v>483</v>
      </c>
      <c r="K21" s="114">
        <v>-19</v>
      </c>
      <c r="L21" s="116">
        <v>-3.9337474120082816</v>
      </c>
    </row>
    <row r="22" spans="1:12" s="110" customFormat="1" ht="15" customHeight="1" x14ac:dyDescent="0.2">
      <c r="A22" s="120"/>
      <c r="B22" s="119"/>
      <c r="C22" s="258" t="s">
        <v>107</v>
      </c>
      <c r="E22" s="113">
        <v>60.375747224594363</v>
      </c>
      <c r="F22" s="115">
        <v>707</v>
      </c>
      <c r="G22" s="114">
        <v>719</v>
      </c>
      <c r="H22" s="114">
        <v>709</v>
      </c>
      <c r="I22" s="114">
        <v>738</v>
      </c>
      <c r="J22" s="140">
        <v>749</v>
      </c>
      <c r="K22" s="114">
        <v>-42</v>
      </c>
      <c r="L22" s="116">
        <v>-5.6074766355140184</v>
      </c>
    </row>
    <row r="23" spans="1:12" s="110" customFormat="1" ht="15" customHeight="1" x14ac:dyDescent="0.2">
      <c r="A23" s="120"/>
      <c r="B23" s="121" t="s">
        <v>111</v>
      </c>
      <c r="C23" s="258"/>
      <c r="E23" s="113">
        <v>27.147697827386885</v>
      </c>
      <c r="F23" s="115">
        <v>1362</v>
      </c>
      <c r="G23" s="114">
        <v>1413</v>
      </c>
      <c r="H23" s="114">
        <v>1453</v>
      </c>
      <c r="I23" s="114">
        <v>1420</v>
      </c>
      <c r="J23" s="140">
        <v>1376</v>
      </c>
      <c r="K23" s="114">
        <v>-14</v>
      </c>
      <c r="L23" s="116">
        <v>-1.0174418604651163</v>
      </c>
    </row>
    <row r="24" spans="1:12" s="110" customFormat="1" ht="15" customHeight="1" x14ac:dyDescent="0.2">
      <c r="A24" s="120"/>
      <c r="B24" s="119"/>
      <c r="C24" s="258" t="s">
        <v>106</v>
      </c>
      <c r="E24" s="113">
        <v>53.891336270190898</v>
      </c>
      <c r="F24" s="115">
        <v>734</v>
      </c>
      <c r="G24" s="114">
        <v>759</v>
      </c>
      <c r="H24" s="114">
        <v>789</v>
      </c>
      <c r="I24" s="114">
        <v>781</v>
      </c>
      <c r="J24" s="140">
        <v>762</v>
      </c>
      <c r="K24" s="114">
        <v>-28</v>
      </c>
      <c r="L24" s="116">
        <v>-3.674540682414698</v>
      </c>
    </row>
    <row r="25" spans="1:12" s="110" customFormat="1" ht="15" customHeight="1" x14ac:dyDescent="0.2">
      <c r="A25" s="120"/>
      <c r="B25" s="119"/>
      <c r="C25" s="258" t="s">
        <v>107</v>
      </c>
      <c r="E25" s="113">
        <v>46.108663729809102</v>
      </c>
      <c r="F25" s="115">
        <v>628</v>
      </c>
      <c r="G25" s="114">
        <v>654</v>
      </c>
      <c r="H25" s="114">
        <v>664</v>
      </c>
      <c r="I25" s="114">
        <v>639</v>
      </c>
      <c r="J25" s="140">
        <v>614</v>
      </c>
      <c r="K25" s="114">
        <v>14</v>
      </c>
      <c r="L25" s="116">
        <v>2.2801302931596092</v>
      </c>
    </row>
    <row r="26" spans="1:12" s="110" customFormat="1" ht="15" customHeight="1" x14ac:dyDescent="0.2">
      <c r="A26" s="120"/>
      <c r="C26" s="121" t="s">
        <v>187</v>
      </c>
      <c r="D26" s="110" t="s">
        <v>188</v>
      </c>
      <c r="E26" s="113">
        <v>3.1293601754036278</v>
      </c>
      <c r="F26" s="115">
        <v>157</v>
      </c>
      <c r="G26" s="114">
        <v>164</v>
      </c>
      <c r="H26" s="114">
        <v>182</v>
      </c>
      <c r="I26" s="114">
        <v>154</v>
      </c>
      <c r="J26" s="140">
        <v>151</v>
      </c>
      <c r="K26" s="114">
        <v>6</v>
      </c>
      <c r="L26" s="116">
        <v>3.9735099337748343</v>
      </c>
    </row>
    <row r="27" spans="1:12" s="110" customFormat="1" ht="15" customHeight="1" x14ac:dyDescent="0.2">
      <c r="A27" s="120"/>
      <c r="B27" s="119"/>
      <c r="D27" s="259" t="s">
        <v>106</v>
      </c>
      <c r="E27" s="113">
        <v>46.496815286624205</v>
      </c>
      <c r="F27" s="115">
        <v>73</v>
      </c>
      <c r="G27" s="114">
        <v>75</v>
      </c>
      <c r="H27" s="114">
        <v>89</v>
      </c>
      <c r="I27" s="114">
        <v>80</v>
      </c>
      <c r="J27" s="140">
        <v>77</v>
      </c>
      <c r="K27" s="114">
        <v>-4</v>
      </c>
      <c r="L27" s="116">
        <v>-5.1948051948051948</v>
      </c>
    </row>
    <row r="28" spans="1:12" s="110" customFormat="1" ht="15" customHeight="1" x14ac:dyDescent="0.2">
      <c r="A28" s="120"/>
      <c r="B28" s="119"/>
      <c r="D28" s="259" t="s">
        <v>107</v>
      </c>
      <c r="E28" s="113">
        <v>53.503184713375795</v>
      </c>
      <c r="F28" s="115">
        <v>84</v>
      </c>
      <c r="G28" s="114">
        <v>89</v>
      </c>
      <c r="H28" s="114">
        <v>93</v>
      </c>
      <c r="I28" s="114">
        <v>74</v>
      </c>
      <c r="J28" s="140">
        <v>74</v>
      </c>
      <c r="K28" s="114">
        <v>10</v>
      </c>
      <c r="L28" s="116">
        <v>13.513513513513514</v>
      </c>
    </row>
    <row r="29" spans="1:12" s="110" customFormat="1" ht="24" customHeight="1" x14ac:dyDescent="0.2">
      <c r="A29" s="604" t="s">
        <v>189</v>
      </c>
      <c r="B29" s="605"/>
      <c r="C29" s="605"/>
      <c r="D29" s="606"/>
      <c r="E29" s="113">
        <v>97.767590193342642</v>
      </c>
      <c r="F29" s="115">
        <v>4905</v>
      </c>
      <c r="G29" s="114">
        <v>5077</v>
      </c>
      <c r="H29" s="114">
        <v>5152</v>
      </c>
      <c r="I29" s="114">
        <v>5211</v>
      </c>
      <c r="J29" s="140">
        <v>5154</v>
      </c>
      <c r="K29" s="114">
        <v>-249</v>
      </c>
      <c r="L29" s="116">
        <v>-4.8311990686845165</v>
      </c>
    </row>
    <row r="30" spans="1:12" s="110" customFormat="1" ht="15" customHeight="1" x14ac:dyDescent="0.2">
      <c r="A30" s="120"/>
      <c r="B30" s="119"/>
      <c r="C30" s="258" t="s">
        <v>106</v>
      </c>
      <c r="E30" s="113">
        <v>42.915392456676862</v>
      </c>
      <c r="F30" s="115">
        <v>2105</v>
      </c>
      <c r="G30" s="114">
        <v>2180</v>
      </c>
      <c r="H30" s="114">
        <v>2246</v>
      </c>
      <c r="I30" s="114">
        <v>2248</v>
      </c>
      <c r="J30" s="140">
        <v>2241</v>
      </c>
      <c r="K30" s="114">
        <v>-136</v>
      </c>
      <c r="L30" s="116">
        <v>-6.0687193217313702</v>
      </c>
    </row>
    <row r="31" spans="1:12" s="110" customFormat="1" ht="15" customHeight="1" x14ac:dyDescent="0.2">
      <c r="A31" s="120"/>
      <c r="B31" s="119"/>
      <c r="C31" s="258" t="s">
        <v>107</v>
      </c>
      <c r="E31" s="113">
        <v>57.084607543323138</v>
      </c>
      <c r="F31" s="115">
        <v>2800</v>
      </c>
      <c r="G31" s="114">
        <v>2897</v>
      </c>
      <c r="H31" s="114">
        <v>2906</v>
      </c>
      <c r="I31" s="114">
        <v>2963</v>
      </c>
      <c r="J31" s="140">
        <v>2913</v>
      </c>
      <c r="K31" s="114">
        <v>-113</v>
      </c>
      <c r="L31" s="116">
        <v>-3.8791623755578439</v>
      </c>
    </row>
    <row r="32" spans="1:12" s="110" customFormat="1" ht="15" customHeight="1" x14ac:dyDescent="0.2">
      <c r="A32" s="120"/>
      <c r="B32" s="119" t="s">
        <v>117</v>
      </c>
      <c r="C32" s="258"/>
      <c r="E32" s="113">
        <v>2.1526808849910304</v>
      </c>
      <c r="F32" s="114">
        <v>108</v>
      </c>
      <c r="G32" s="114">
        <v>128</v>
      </c>
      <c r="H32" s="114">
        <v>124</v>
      </c>
      <c r="I32" s="114">
        <v>134</v>
      </c>
      <c r="J32" s="140">
        <v>109</v>
      </c>
      <c r="K32" s="114">
        <v>-1</v>
      </c>
      <c r="L32" s="116">
        <v>-0.91743119266055051</v>
      </c>
    </row>
    <row r="33" spans="1:12" s="110" customFormat="1" ht="15" customHeight="1" x14ac:dyDescent="0.2">
      <c r="A33" s="120"/>
      <c r="B33" s="119"/>
      <c r="C33" s="258" t="s">
        <v>106</v>
      </c>
      <c r="E33" s="113">
        <v>57.407407407407405</v>
      </c>
      <c r="F33" s="114">
        <v>62</v>
      </c>
      <c r="G33" s="114">
        <v>68</v>
      </c>
      <c r="H33" s="114">
        <v>70</v>
      </c>
      <c r="I33" s="114">
        <v>77</v>
      </c>
      <c r="J33" s="140">
        <v>60</v>
      </c>
      <c r="K33" s="114">
        <v>2</v>
      </c>
      <c r="L33" s="116">
        <v>3.3333333333333335</v>
      </c>
    </row>
    <row r="34" spans="1:12" s="110" customFormat="1" ht="15" customHeight="1" x14ac:dyDescent="0.2">
      <c r="A34" s="120"/>
      <c r="B34" s="119"/>
      <c r="C34" s="258" t="s">
        <v>107</v>
      </c>
      <c r="E34" s="113">
        <v>42.592592592592595</v>
      </c>
      <c r="F34" s="114">
        <v>46</v>
      </c>
      <c r="G34" s="114">
        <v>60</v>
      </c>
      <c r="H34" s="114">
        <v>54</v>
      </c>
      <c r="I34" s="114">
        <v>57</v>
      </c>
      <c r="J34" s="140">
        <v>49</v>
      </c>
      <c r="K34" s="114">
        <v>-3</v>
      </c>
      <c r="L34" s="116">
        <v>-6.1224489795918364</v>
      </c>
    </row>
    <row r="35" spans="1:12" s="110" customFormat="1" ht="24" customHeight="1" x14ac:dyDescent="0.2">
      <c r="A35" s="604" t="s">
        <v>192</v>
      </c>
      <c r="B35" s="605"/>
      <c r="C35" s="605"/>
      <c r="D35" s="606"/>
      <c r="E35" s="113">
        <v>10.404624277456648</v>
      </c>
      <c r="F35" s="114">
        <v>522</v>
      </c>
      <c r="G35" s="114">
        <v>546</v>
      </c>
      <c r="H35" s="114">
        <v>577</v>
      </c>
      <c r="I35" s="114">
        <v>595</v>
      </c>
      <c r="J35" s="114">
        <v>542</v>
      </c>
      <c r="K35" s="318">
        <v>-20</v>
      </c>
      <c r="L35" s="319">
        <v>-3.6900369003690039</v>
      </c>
    </row>
    <row r="36" spans="1:12" s="110" customFormat="1" ht="15" customHeight="1" x14ac:dyDescent="0.2">
      <c r="A36" s="120"/>
      <c r="B36" s="119"/>
      <c r="C36" s="258" t="s">
        <v>106</v>
      </c>
      <c r="E36" s="113">
        <v>40.421455938697321</v>
      </c>
      <c r="F36" s="114">
        <v>211</v>
      </c>
      <c r="G36" s="114">
        <v>221</v>
      </c>
      <c r="H36" s="114">
        <v>241</v>
      </c>
      <c r="I36" s="114">
        <v>243</v>
      </c>
      <c r="J36" s="114">
        <v>231</v>
      </c>
      <c r="K36" s="318">
        <v>-20</v>
      </c>
      <c r="L36" s="116">
        <v>-8.6580086580086579</v>
      </c>
    </row>
    <row r="37" spans="1:12" s="110" customFormat="1" ht="15" customHeight="1" x14ac:dyDescent="0.2">
      <c r="A37" s="120"/>
      <c r="B37" s="119"/>
      <c r="C37" s="258" t="s">
        <v>107</v>
      </c>
      <c r="E37" s="113">
        <v>59.578544061302679</v>
      </c>
      <c r="F37" s="114">
        <v>311</v>
      </c>
      <c r="G37" s="114">
        <v>325</v>
      </c>
      <c r="H37" s="114">
        <v>336</v>
      </c>
      <c r="I37" s="114">
        <v>352</v>
      </c>
      <c r="J37" s="140">
        <v>311</v>
      </c>
      <c r="K37" s="114">
        <v>0</v>
      </c>
      <c r="L37" s="116">
        <v>0</v>
      </c>
    </row>
    <row r="38" spans="1:12" s="110" customFormat="1" ht="15" customHeight="1" x14ac:dyDescent="0.2">
      <c r="A38" s="120"/>
      <c r="B38" s="119" t="s">
        <v>328</v>
      </c>
      <c r="C38" s="258"/>
      <c r="E38" s="113">
        <v>68.307753637632047</v>
      </c>
      <c r="F38" s="114">
        <v>3427</v>
      </c>
      <c r="G38" s="114">
        <v>3541</v>
      </c>
      <c r="H38" s="114">
        <v>3542</v>
      </c>
      <c r="I38" s="114">
        <v>3570</v>
      </c>
      <c r="J38" s="140">
        <v>3529</v>
      </c>
      <c r="K38" s="114">
        <v>-102</v>
      </c>
      <c r="L38" s="116">
        <v>-2.8903372060073673</v>
      </c>
    </row>
    <row r="39" spans="1:12" s="110" customFormat="1" ht="15" customHeight="1" x14ac:dyDescent="0.2">
      <c r="A39" s="120"/>
      <c r="B39" s="119"/>
      <c r="C39" s="258" t="s">
        <v>106</v>
      </c>
      <c r="E39" s="113">
        <v>42.748759848263788</v>
      </c>
      <c r="F39" s="115">
        <v>1465</v>
      </c>
      <c r="G39" s="114">
        <v>1511</v>
      </c>
      <c r="H39" s="114">
        <v>1533</v>
      </c>
      <c r="I39" s="114">
        <v>1527</v>
      </c>
      <c r="J39" s="140">
        <v>1506</v>
      </c>
      <c r="K39" s="114">
        <v>-41</v>
      </c>
      <c r="L39" s="116">
        <v>-2.7224435590969454</v>
      </c>
    </row>
    <row r="40" spans="1:12" s="110" customFormat="1" ht="15" customHeight="1" x14ac:dyDescent="0.2">
      <c r="A40" s="120"/>
      <c r="B40" s="119"/>
      <c r="C40" s="258" t="s">
        <v>107</v>
      </c>
      <c r="E40" s="113">
        <v>57.251240151736212</v>
      </c>
      <c r="F40" s="115">
        <v>1962</v>
      </c>
      <c r="G40" s="114">
        <v>2030</v>
      </c>
      <c r="H40" s="114">
        <v>2009</v>
      </c>
      <c r="I40" s="114">
        <v>2043</v>
      </c>
      <c r="J40" s="140">
        <v>2023</v>
      </c>
      <c r="K40" s="114">
        <v>-61</v>
      </c>
      <c r="L40" s="116">
        <v>-3.0153237765694514</v>
      </c>
    </row>
    <row r="41" spans="1:12" s="110" customFormat="1" ht="15" customHeight="1" x14ac:dyDescent="0.2">
      <c r="A41" s="120"/>
      <c r="B41" s="320" t="s">
        <v>515</v>
      </c>
      <c r="C41" s="258"/>
      <c r="E41" s="113">
        <v>9.8265895953757223</v>
      </c>
      <c r="F41" s="115">
        <v>493</v>
      </c>
      <c r="G41" s="114">
        <v>507</v>
      </c>
      <c r="H41" s="114">
        <v>514</v>
      </c>
      <c r="I41" s="114">
        <v>515</v>
      </c>
      <c r="J41" s="140">
        <v>493</v>
      </c>
      <c r="K41" s="114">
        <v>0</v>
      </c>
      <c r="L41" s="116">
        <v>0</v>
      </c>
    </row>
    <row r="42" spans="1:12" s="110" customFormat="1" ht="15" customHeight="1" x14ac:dyDescent="0.2">
      <c r="A42" s="120"/>
      <c r="B42" s="119"/>
      <c r="C42" s="268" t="s">
        <v>106</v>
      </c>
      <c r="D42" s="182"/>
      <c r="E42" s="113">
        <v>49.898580121703851</v>
      </c>
      <c r="F42" s="115">
        <v>246</v>
      </c>
      <c r="G42" s="114">
        <v>256</v>
      </c>
      <c r="H42" s="114">
        <v>268</v>
      </c>
      <c r="I42" s="114">
        <v>268</v>
      </c>
      <c r="J42" s="140">
        <v>254</v>
      </c>
      <c r="K42" s="114">
        <v>-8</v>
      </c>
      <c r="L42" s="116">
        <v>-3.1496062992125986</v>
      </c>
    </row>
    <row r="43" spans="1:12" s="110" customFormat="1" ht="15" customHeight="1" x14ac:dyDescent="0.2">
      <c r="A43" s="120"/>
      <c r="B43" s="119"/>
      <c r="C43" s="268" t="s">
        <v>107</v>
      </c>
      <c r="D43" s="182"/>
      <c r="E43" s="113">
        <v>50.101419878296149</v>
      </c>
      <c r="F43" s="115">
        <v>247</v>
      </c>
      <c r="G43" s="114">
        <v>251</v>
      </c>
      <c r="H43" s="114">
        <v>246</v>
      </c>
      <c r="I43" s="114">
        <v>247</v>
      </c>
      <c r="J43" s="140">
        <v>239</v>
      </c>
      <c r="K43" s="114">
        <v>8</v>
      </c>
      <c r="L43" s="116">
        <v>3.3472803347280333</v>
      </c>
    </row>
    <row r="44" spans="1:12" s="110" customFormat="1" ht="15" customHeight="1" x14ac:dyDescent="0.2">
      <c r="A44" s="120"/>
      <c r="B44" s="119" t="s">
        <v>205</v>
      </c>
      <c r="C44" s="268"/>
      <c r="D44" s="182"/>
      <c r="E44" s="113">
        <v>11.46103248953558</v>
      </c>
      <c r="F44" s="115">
        <v>575</v>
      </c>
      <c r="G44" s="114">
        <v>615</v>
      </c>
      <c r="H44" s="114">
        <v>647</v>
      </c>
      <c r="I44" s="114">
        <v>669</v>
      </c>
      <c r="J44" s="140">
        <v>705</v>
      </c>
      <c r="K44" s="114">
        <v>-130</v>
      </c>
      <c r="L44" s="116">
        <v>-18.439716312056738</v>
      </c>
    </row>
    <row r="45" spans="1:12" s="110" customFormat="1" ht="15" customHeight="1" x14ac:dyDescent="0.2">
      <c r="A45" s="120"/>
      <c r="B45" s="119"/>
      <c r="C45" s="268" t="s">
        <v>106</v>
      </c>
      <c r="D45" s="182"/>
      <c r="E45" s="113">
        <v>42.608695652173914</v>
      </c>
      <c r="F45" s="115">
        <v>245</v>
      </c>
      <c r="G45" s="114">
        <v>260</v>
      </c>
      <c r="H45" s="114">
        <v>274</v>
      </c>
      <c r="I45" s="114">
        <v>287</v>
      </c>
      <c r="J45" s="140">
        <v>311</v>
      </c>
      <c r="K45" s="114">
        <v>-66</v>
      </c>
      <c r="L45" s="116">
        <v>-21.221864951768488</v>
      </c>
    </row>
    <row r="46" spans="1:12" s="110" customFormat="1" ht="15" customHeight="1" x14ac:dyDescent="0.2">
      <c r="A46" s="123"/>
      <c r="B46" s="124"/>
      <c r="C46" s="260" t="s">
        <v>107</v>
      </c>
      <c r="D46" s="261"/>
      <c r="E46" s="125">
        <v>57.391304347826086</v>
      </c>
      <c r="F46" s="143">
        <v>330</v>
      </c>
      <c r="G46" s="144">
        <v>355</v>
      </c>
      <c r="H46" s="144">
        <v>373</v>
      </c>
      <c r="I46" s="144">
        <v>382</v>
      </c>
      <c r="J46" s="145">
        <v>394</v>
      </c>
      <c r="K46" s="144">
        <v>-64</v>
      </c>
      <c r="L46" s="146">
        <v>-16.243654822335024</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516</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5017</v>
      </c>
      <c r="E11" s="114">
        <v>5209</v>
      </c>
      <c r="F11" s="114">
        <v>5280</v>
      </c>
      <c r="G11" s="114">
        <v>5349</v>
      </c>
      <c r="H11" s="140">
        <v>5269</v>
      </c>
      <c r="I11" s="115">
        <v>-252</v>
      </c>
      <c r="J11" s="116">
        <v>-4.7826912127538428</v>
      </c>
    </row>
    <row r="12" spans="1:15" s="110" customFormat="1" ht="24.95" customHeight="1" x14ac:dyDescent="0.2">
      <c r="A12" s="193" t="s">
        <v>132</v>
      </c>
      <c r="B12" s="194" t="s">
        <v>133</v>
      </c>
      <c r="C12" s="113">
        <v>2.4516643412397849</v>
      </c>
      <c r="D12" s="115">
        <v>123</v>
      </c>
      <c r="E12" s="114">
        <v>132</v>
      </c>
      <c r="F12" s="114">
        <v>113</v>
      </c>
      <c r="G12" s="114">
        <v>112</v>
      </c>
      <c r="H12" s="140">
        <v>109</v>
      </c>
      <c r="I12" s="115">
        <v>14</v>
      </c>
      <c r="J12" s="116">
        <v>12.844036697247706</v>
      </c>
    </row>
    <row r="13" spans="1:15" s="110" customFormat="1" ht="24.95" customHeight="1" x14ac:dyDescent="0.2">
      <c r="A13" s="193" t="s">
        <v>134</v>
      </c>
      <c r="B13" s="199" t="s">
        <v>214</v>
      </c>
      <c r="C13" s="113">
        <v>0.83715367749651182</v>
      </c>
      <c r="D13" s="115">
        <v>42</v>
      </c>
      <c r="E13" s="114">
        <v>35</v>
      </c>
      <c r="F13" s="114">
        <v>36</v>
      </c>
      <c r="G13" s="114">
        <v>34</v>
      </c>
      <c r="H13" s="140">
        <v>36</v>
      </c>
      <c r="I13" s="115">
        <v>6</v>
      </c>
      <c r="J13" s="116">
        <v>16.666666666666668</v>
      </c>
    </row>
    <row r="14" spans="1:15" s="287" customFormat="1" ht="24.95" customHeight="1" x14ac:dyDescent="0.2">
      <c r="A14" s="193" t="s">
        <v>215</v>
      </c>
      <c r="B14" s="199" t="s">
        <v>137</v>
      </c>
      <c r="C14" s="113">
        <v>10.105640821207894</v>
      </c>
      <c r="D14" s="115">
        <v>507</v>
      </c>
      <c r="E14" s="114">
        <v>519</v>
      </c>
      <c r="F14" s="114">
        <v>544</v>
      </c>
      <c r="G14" s="114">
        <v>538</v>
      </c>
      <c r="H14" s="140">
        <v>542</v>
      </c>
      <c r="I14" s="115">
        <v>-35</v>
      </c>
      <c r="J14" s="116">
        <v>-6.4575645756457565</v>
      </c>
      <c r="K14" s="110"/>
      <c r="L14" s="110"/>
      <c r="M14" s="110"/>
      <c r="N14" s="110"/>
      <c r="O14" s="110"/>
    </row>
    <row r="15" spans="1:15" s="110" customFormat="1" ht="24.95" customHeight="1" x14ac:dyDescent="0.2">
      <c r="A15" s="193" t="s">
        <v>216</v>
      </c>
      <c r="B15" s="199" t="s">
        <v>217</v>
      </c>
      <c r="C15" s="113">
        <v>2.1726131154076143</v>
      </c>
      <c r="D15" s="115">
        <v>109</v>
      </c>
      <c r="E15" s="114">
        <v>137</v>
      </c>
      <c r="F15" s="114">
        <v>148</v>
      </c>
      <c r="G15" s="114">
        <v>137</v>
      </c>
      <c r="H15" s="140">
        <v>124</v>
      </c>
      <c r="I15" s="115">
        <v>-15</v>
      </c>
      <c r="J15" s="116">
        <v>-12.096774193548388</v>
      </c>
    </row>
    <row r="16" spans="1:15" s="287" customFormat="1" ht="24.95" customHeight="1" x14ac:dyDescent="0.2">
      <c r="A16" s="193" t="s">
        <v>218</v>
      </c>
      <c r="B16" s="199" t="s">
        <v>141</v>
      </c>
      <c r="C16" s="113">
        <v>5.301973290811242</v>
      </c>
      <c r="D16" s="115">
        <v>266</v>
      </c>
      <c r="E16" s="114">
        <v>268</v>
      </c>
      <c r="F16" s="114">
        <v>282</v>
      </c>
      <c r="G16" s="114">
        <v>292</v>
      </c>
      <c r="H16" s="140">
        <v>304</v>
      </c>
      <c r="I16" s="115">
        <v>-38</v>
      </c>
      <c r="J16" s="116">
        <v>-12.5</v>
      </c>
      <c r="K16" s="110"/>
      <c r="L16" s="110"/>
      <c r="M16" s="110"/>
      <c r="N16" s="110"/>
      <c r="O16" s="110"/>
    </row>
    <row r="17" spans="1:15" s="110" customFormat="1" ht="24.95" customHeight="1" x14ac:dyDescent="0.2">
      <c r="A17" s="193" t="s">
        <v>142</v>
      </c>
      <c r="B17" s="199" t="s">
        <v>220</v>
      </c>
      <c r="C17" s="113">
        <v>2.6310544149890371</v>
      </c>
      <c r="D17" s="115">
        <v>132</v>
      </c>
      <c r="E17" s="114">
        <v>114</v>
      </c>
      <c r="F17" s="114">
        <v>114</v>
      </c>
      <c r="G17" s="114">
        <v>109</v>
      </c>
      <c r="H17" s="140">
        <v>114</v>
      </c>
      <c r="I17" s="115">
        <v>18</v>
      </c>
      <c r="J17" s="116">
        <v>15.789473684210526</v>
      </c>
    </row>
    <row r="18" spans="1:15" s="287" customFormat="1" ht="24.95" customHeight="1" x14ac:dyDescent="0.2">
      <c r="A18" s="201" t="s">
        <v>144</v>
      </c>
      <c r="B18" s="202" t="s">
        <v>145</v>
      </c>
      <c r="C18" s="113">
        <v>6.1191947378911697</v>
      </c>
      <c r="D18" s="115">
        <v>307</v>
      </c>
      <c r="E18" s="114">
        <v>313</v>
      </c>
      <c r="F18" s="114">
        <v>313</v>
      </c>
      <c r="G18" s="114">
        <v>320</v>
      </c>
      <c r="H18" s="140">
        <v>307</v>
      </c>
      <c r="I18" s="115">
        <v>0</v>
      </c>
      <c r="J18" s="116">
        <v>0</v>
      </c>
      <c r="K18" s="110"/>
      <c r="L18" s="110"/>
      <c r="M18" s="110"/>
      <c r="N18" s="110"/>
      <c r="O18" s="110"/>
    </row>
    <row r="19" spans="1:15" s="110" customFormat="1" ht="24.95" customHeight="1" x14ac:dyDescent="0.2">
      <c r="A19" s="193" t="s">
        <v>146</v>
      </c>
      <c r="B19" s="199" t="s">
        <v>147</v>
      </c>
      <c r="C19" s="113">
        <v>16.76300578034682</v>
      </c>
      <c r="D19" s="115">
        <v>841</v>
      </c>
      <c r="E19" s="114">
        <v>861</v>
      </c>
      <c r="F19" s="114">
        <v>838</v>
      </c>
      <c r="G19" s="114">
        <v>843</v>
      </c>
      <c r="H19" s="140">
        <v>826</v>
      </c>
      <c r="I19" s="115">
        <v>15</v>
      </c>
      <c r="J19" s="116">
        <v>1.8159806295399517</v>
      </c>
    </row>
    <row r="20" spans="1:15" s="287" customFormat="1" ht="24.95" customHeight="1" x14ac:dyDescent="0.2">
      <c r="A20" s="193" t="s">
        <v>148</v>
      </c>
      <c r="B20" s="199" t="s">
        <v>149</v>
      </c>
      <c r="C20" s="113">
        <v>5.640821207893163</v>
      </c>
      <c r="D20" s="115">
        <v>283</v>
      </c>
      <c r="E20" s="114">
        <v>292</v>
      </c>
      <c r="F20" s="114">
        <v>332</v>
      </c>
      <c r="G20" s="114">
        <v>377</v>
      </c>
      <c r="H20" s="140">
        <v>430</v>
      </c>
      <c r="I20" s="115">
        <v>-147</v>
      </c>
      <c r="J20" s="116">
        <v>-34.186046511627907</v>
      </c>
      <c r="K20" s="110"/>
      <c r="L20" s="110"/>
      <c r="M20" s="110"/>
      <c r="N20" s="110"/>
      <c r="O20" s="110"/>
    </row>
    <row r="21" spans="1:15" s="110" customFormat="1" ht="24.95" customHeight="1" x14ac:dyDescent="0.2">
      <c r="A21" s="201" t="s">
        <v>150</v>
      </c>
      <c r="B21" s="202" t="s">
        <v>151</v>
      </c>
      <c r="C21" s="113">
        <v>11.859677097867252</v>
      </c>
      <c r="D21" s="115">
        <v>595</v>
      </c>
      <c r="E21" s="114">
        <v>642</v>
      </c>
      <c r="F21" s="114">
        <v>668</v>
      </c>
      <c r="G21" s="114">
        <v>682</v>
      </c>
      <c r="H21" s="140">
        <v>622</v>
      </c>
      <c r="I21" s="115">
        <v>-27</v>
      </c>
      <c r="J21" s="116">
        <v>-4.340836012861736</v>
      </c>
    </row>
    <row r="22" spans="1:15" s="110" customFormat="1" ht="24.95" customHeight="1" x14ac:dyDescent="0.2">
      <c r="A22" s="201" t="s">
        <v>152</v>
      </c>
      <c r="B22" s="199" t="s">
        <v>153</v>
      </c>
      <c r="C22" s="113">
        <v>1.1959338249950169</v>
      </c>
      <c r="D22" s="115">
        <v>60</v>
      </c>
      <c r="E22" s="114">
        <v>64</v>
      </c>
      <c r="F22" s="114">
        <v>65</v>
      </c>
      <c r="G22" s="114">
        <v>62</v>
      </c>
      <c r="H22" s="140">
        <v>65</v>
      </c>
      <c r="I22" s="115">
        <v>-5</v>
      </c>
      <c r="J22" s="116">
        <v>-7.6923076923076925</v>
      </c>
    </row>
    <row r="23" spans="1:15" s="110" customFormat="1" ht="24.95" customHeight="1" x14ac:dyDescent="0.2">
      <c r="A23" s="193" t="s">
        <v>154</v>
      </c>
      <c r="B23" s="199" t="s">
        <v>155</v>
      </c>
      <c r="C23" s="113">
        <v>1.2158660554116005</v>
      </c>
      <c r="D23" s="115">
        <v>61</v>
      </c>
      <c r="E23" s="114">
        <v>63</v>
      </c>
      <c r="F23" s="114">
        <v>65</v>
      </c>
      <c r="G23" s="114">
        <v>58</v>
      </c>
      <c r="H23" s="140">
        <v>50</v>
      </c>
      <c r="I23" s="115">
        <v>11</v>
      </c>
      <c r="J23" s="116">
        <v>22</v>
      </c>
    </row>
    <row r="24" spans="1:15" s="110" customFormat="1" ht="24.95" customHeight="1" x14ac:dyDescent="0.2">
      <c r="A24" s="193" t="s">
        <v>156</v>
      </c>
      <c r="B24" s="199" t="s">
        <v>221</v>
      </c>
      <c r="C24" s="113">
        <v>6.6374327287223442</v>
      </c>
      <c r="D24" s="115">
        <v>333</v>
      </c>
      <c r="E24" s="114">
        <v>354</v>
      </c>
      <c r="F24" s="114">
        <v>337</v>
      </c>
      <c r="G24" s="114">
        <v>335</v>
      </c>
      <c r="H24" s="140">
        <v>342</v>
      </c>
      <c r="I24" s="115">
        <v>-9</v>
      </c>
      <c r="J24" s="116">
        <v>-2.6315789473684212</v>
      </c>
    </row>
    <row r="25" spans="1:15" s="110" customFormat="1" ht="24.95" customHeight="1" x14ac:dyDescent="0.2">
      <c r="A25" s="193" t="s">
        <v>222</v>
      </c>
      <c r="B25" s="204" t="s">
        <v>159</v>
      </c>
      <c r="C25" s="113">
        <v>9.2884193741279653</v>
      </c>
      <c r="D25" s="115">
        <v>466</v>
      </c>
      <c r="E25" s="114">
        <v>489</v>
      </c>
      <c r="F25" s="114">
        <v>513</v>
      </c>
      <c r="G25" s="114">
        <v>524</v>
      </c>
      <c r="H25" s="140">
        <v>531</v>
      </c>
      <c r="I25" s="115">
        <v>-65</v>
      </c>
      <c r="J25" s="116">
        <v>-12.241054613935971</v>
      </c>
    </row>
    <row r="26" spans="1:15" s="110" customFormat="1" ht="24.95" customHeight="1" x14ac:dyDescent="0.2">
      <c r="A26" s="201">
        <v>782.78300000000002</v>
      </c>
      <c r="B26" s="203" t="s">
        <v>160</v>
      </c>
      <c r="C26" s="113">
        <v>0.75742475583017743</v>
      </c>
      <c r="D26" s="115">
        <v>38</v>
      </c>
      <c r="E26" s="114">
        <v>28</v>
      </c>
      <c r="F26" s="114">
        <v>35</v>
      </c>
      <c r="G26" s="114">
        <v>34</v>
      </c>
      <c r="H26" s="140">
        <v>38</v>
      </c>
      <c r="I26" s="115">
        <v>0</v>
      </c>
      <c r="J26" s="116">
        <v>0</v>
      </c>
    </row>
    <row r="27" spans="1:15" s="110" customFormat="1" ht="24.95" customHeight="1" x14ac:dyDescent="0.2">
      <c r="A27" s="193" t="s">
        <v>161</v>
      </c>
      <c r="B27" s="199" t="s">
        <v>162</v>
      </c>
      <c r="C27" s="113">
        <v>2.2722742674905323</v>
      </c>
      <c r="D27" s="115">
        <v>114</v>
      </c>
      <c r="E27" s="114">
        <v>116</v>
      </c>
      <c r="F27" s="114">
        <v>125</v>
      </c>
      <c r="G27" s="114">
        <v>117</v>
      </c>
      <c r="H27" s="140">
        <v>110</v>
      </c>
      <c r="I27" s="115">
        <v>4</v>
      </c>
      <c r="J27" s="116">
        <v>3.6363636363636362</v>
      </c>
    </row>
    <row r="28" spans="1:15" s="110" customFormat="1" ht="24.95" customHeight="1" x14ac:dyDescent="0.2">
      <c r="A28" s="193" t="s">
        <v>163</v>
      </c>
      <c r="B28" s="199" t="s">
        <v>164</v>
      </c>
      <c r="C28" s="113">
        <v>1.3952561291608532</v>
      </c>
      <c r="D28" s="115">
        <v>70</v>
      </c>
      <c r="E28" s="114">
        <v>70</v>
      </c>
      <c r="F28" s="114">
        <v>64</v>
      </c>
      <c r="G28" s="114">
        <v>60</v>
      </c>
      <c r="H28" s="140">
        <v>65</v>
      </c>
      <c r="I28" s="115">
        <v>5</v>
      </c>
      <c r="J28" s="116">
        <v>7.6923076923076925</v>
      </c>
    </row>
    <row r="29" spans="1:15" s="110" customFormat="1" ht="24.95" customHeight="1" x14ac:dyDescent="0.2">
      <c r="A29" s="193">
        <v>86</v>
      </c>
      <c r="B29" s="199" t="s">
        <v>165</v>
      </c>
      <c r="C29" s="113">
        <v>7.55431532788519</v>
      </c>
      <c r="D29" s="115">
        <v>379</v>
      </c>
      <c r="E29" s="114">
        <v>387</v>
      </c>
      <c r="F29" s="114">
        <v>387</v>
      </c>
      <c r="G29" s="114">
        <v>382</v>
      </c>
      <c r="H29" s="140">
        <v>371</v>
      </c>
      <c r="I29" s="115">
        <v>8</v>
      </c>
      <c r="J29" s="116">
        <v>2.1563342318059298</v>
      </c>
    </row>
    <row r="30" spans="1:15" s="110" customFormat="1" ht="24.95" customHeight="1" x14ac:dyDescent="0.2">
      <c r="A30" s="193">
        <v>87.88</v>
      </c>
      <c r="B30" s="204" t="s">
        <v>166</v>
      </c>
      <c r="C30" s="113">
        <v>6.2188558899740878</v>
      </c>
      <c r="D30" s="115">
        <v>312</v>
      </c>
      <c r="E30" s="114">
        <v>315</v>
      </c>
      <c r="F30" s="114">
        <v>309</v>
      </c>
      <c r="G30" s="114">
        <v>324</v>
      </c>
      <c r="H30" s="140">
        <v>309</v>
      </c>
      <c r="I30" s="115">
        <v>3</v>
      </c>
      <c r="J30" s="116">
        <v>0.970873786407767</v>
      </c>
    </row>
    <row r="31" spans="1:15" s="110" customFormat="1" ht="24.95" customHeight="1" x14ac:dyDescent="0.2">
      <c r="A31" s="193" t="s">
        <v>167</v>
      </c>
      <c r="B31" s="199" t="s">
        <v>168</v>
      </c>
      <c r="C31" s="113">
        <v>9.6870639824596374</v>
      </c>
      <c r="D31" s="115">
        <v>486</v>
      </c>
      <c r="E31" s="114">
        <v>529</v>
      </c>
      <c r="F31" s="114">
        <v>536</v>
      </c>
      <c r="G31" s="114">
        <v>547</v>
      </c>
      <c r="H31" s="140">
        <v>516</v>
      </c>
      <c r="I31" s="115">
        <v>-30</v>
      </c>
      <c r="J31" s="116">
        <v>-5.8139534883720927</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2.4516643412397849</v>
      </c>
      <c r="D34" s="115">
        <v>123</v>
      </c>
      <c r="E34" s="114">
        <v>132</v>
      </c>
      <c r="F34" s="114">
        <v>113</v>
      </c>
      <c r="G34" s="114">
        <v>112</v>
      </c>
      <c r="H34" s="140">
        <v>109</v>
      </c>
      <c r="I34" s="115">
        <v>14</v>
      </c>
      <c r="J34" s="116">
        <v>12.844036697247706</v>
      </c>
    </row>
    <row r="35" spans="1:10" s="110" customFormat="1" ht="24.95" customHeight="1" x14ac:dyDescent="0.2">
      <c r="A35" s="292" t="s">
        <v>171</v>
      </c>
      <c r="B35" s="293" t="s">
        <v>172</v>
      </c>
      <c r="C35" s="113">
        <v>17.061989236595576</v>
      </c>
      <c r="D35" s="115">
        <v>856</v>
      </c>
      <c r="E35" s="114">
        <v>867</v>
      </c>
      <c r="F35" s="114">
        <v>893</v>
      </c>
      <c r="G35" s="114">
        <v>892</v>
      </c>
      <c r="H35" s="140">
        <v>885</v>
      </c>
      <c r="I35" s="115">
        <v>-29</v>
      </c>
      <c r="J35" s="116">
        <v>-3.2768361581920904</v>
      </c>
    </row>
    <row r="36" spans="1:10" s="110" customFormat="1" ht="24.95" customHeight="1" x14ac:dyDescent="0.2">
      <c r="A36" s="294" t="s">
        <v>173</v>
      </c>
      <c r="B36" s="295" t="s">
        <v>174</v>
      </c>
      <c r="C36" s="125">
        <v>80.486346422164644</v>
      </c>
      <c r="D36" s="143">
        <v>4038</v>
      </c>
      <c r="E36" s="144">
        <v>4210</v>
      </c>
      <c r="F36" s="144">
        <v>4274</v>
      </c>
      <c r="G36" s="144">
        <v>4345</v>
      </c>
      <c r="H36" s="145">
        <v>4275</v>
      </c>
      <c r="I36" s="143">
        <v>-237</v>
      </c>
      <c r="J36" s="146">
        <v>-5.5438596491228074</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5017</v>
      </c>
      <c r="F11" s="264">
        <v>5209</v>
      </c>
      <c r="G11" s="264">
        <v>5280</v>
      </c>
      <c r="H11" s="264">
        <v>5349</v>
      </c>
      <c r="I11" s="265">
        <v>5269</v>
      </c>
      <c r="J11" s="263">
        <v>-252</v>
      </c>
      <c r="K11" s="266">
        <v>-4.7826912127538428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36.555710584014349</v>
      </c>
      <c r="E13" s="115">
        <v>1834</v>
      </c>
      <c r="F13" s="114">
        <v>1935</v>
      </c>
      <c r="G13" s="114">
        <v>1966</v>
      </c>
      <c r="H13" s="114">
        <v>2050</v>
      </c>
      <c r="I13" s="140">
        <v>2056</v>
      </c>
      <c r="J13" s="115">
        <v>-222</v>
      </c>
      <c r="K13" s="116">
        <v>-10.797665369649806</v>
      </c>
    </row>
    <row r="14" spans="1:15" ht="15.95" customHeight="1" x14ac:dyDescent="0.2">
      <c r="A14" s="306" t="s">
        <v>230</v>
      </c>
      <c r="B14" s="307"/>
      <c r="C14" s="308"/>
      <c r="D14" s="113">
        <v>51.106238788120393</v>
      </c>
      <c r="E14" s="115">
        <v>2564</v>
      </c>
      <c r="F14" s="114">
        <v>2637</v>
      </c>
      <c r="G14" s="114">
        <v>2665</v>
      </c>
      <c r="H14" s="114">
        <v>2663</v>
      </c>
      <c r="I14" s="140">
        <v>2603</v>
      </c>
      <c r="J14" s="115">
        <v>-39</v>
      </c>
      <c r="K14" s="116">
        <v>-1.498271225509028</v>
      </c>
    </row>
    <row r="15" spans="1:15" ht="15.95" customHeight="1" x14ac:dyDescent="0.2">
      <c r="A15" s="306" t="s">
        <v>231</v>
      </c>
      <c r="B15" s="307"/>
      <c r="C15" s="308"/>
      <c r="D15" s="113">
        <v>7.3151285628861871</v>
      </c>
      <c r="E15" s="115">
        <v>367</v>
      </c>
      <c r="F15" s="114">
        <v>372</v>
      </c>
      <c r="G15" s="114">
        <v>386</v>
      </c>
      <c r="H15" s="114">
        <v>367</v>
      </c>
      <c r="I15" s="140">
        <v>349</v>
      </c>
      <c r="J15" s="115">
        <v>18</v>
      </c>
      <c r="K15" s="116">
        <v>5.1575931232091694</v>
      </c>
    </row>
    <row r="16" spans="1:15" ht="15.95" customHeight="1" x14ac:dyDescent="0.2">
      <c r="A16" s="306" t="s">
        <v>232</v>
      </c>
      <c r="B16" s="307"/>
      <c r="C16" s="308"/>
      <c r="D16" s="113">
        <v>3.1692246362367951</v>
      </c>
      <c r="E16" s="115">
        <v>159</v>
      </c>
      <c r="F16" s="114">
        <v>168</v>
      </c>
      <c r="G16" s="114">
        <v>166</v>
      </c>
      <c r="H16" s="114">
        <v>171</v>
      </c>
      <c r="I16" s="140">
        <v>167</v>
      </c>
      <c r="J16" s="115">
        <v>-8</v>
      </c>
      <c r="K16" s="116">
        <v>-4.7904191616766463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1.4151883595774366</v>
      </c>
      <c r="E18" s="115">
        <v>71</v>
      </c>
      <c r="F18" s="114">
        <v>74</v>
      </c>
      <c r="G18" s="114">
        <v>71</v>
      </c>
      <c r="H18" s="114">
        <v>65</v>
      </c>
      <c r="I18" s="140">
        <v>66</v>
      </c>
      <c r="J18" s="115">
        <v>5</v>
      </c>
      <c r="K18" s="116">
        <v>7.5757575757575761</v>
      </c>
    </row>
    <row r="19" spans="1:11" ht="14.1" customHeight="1" x14ac:dyDescent="0.2">
      <c r="A19" s="306" t="s">
        <v>235</v>
      </c>
      <c r="B19" s="307" t="s">
        <v>236</v>
      </c>
      <c r="C19" s="308"/>
      <c r="D19" s="113">
        <v>0.67769583416384294</v>
      </c>
      <c r="E19" s="115">
        <v>34</v>
      </c>
      <c r="F19" s="114">
        <v>34</v>
      </c>
      <c r="G19" s="114">
        <v>32</v>
      </c>
      <c r="H19" s="114">
        <v>32</v>
      </c>
      <c r="I19" s="140">
        <v>31</v>
      </c>
      <c r="J19" s="115">
        <v>3</v>
      </c>
      <c r="K19" s="116">
        <v>9.67741935483871</v>
      </c>
    </row>
    <row r="20" spans="1:11" ht="14.1" customHeight="1" x14ac:dyDescent="0.2">
      <c r="A20" s="306">
        <v>12</v>
      </c>
      <c r="B20" s="307" t="s">
        <v>237</v>
      </c>
      <c r="C20" s="308"/>
      <c r="D20" s="113">
        <v>0.97667929041259716</v>
      </c>
      <c r="E20" s="115">
        <v>49</v>
      </c>
      <c r="F20" s="114">
        <v>51</v>
      </c>
      <c r="G20" s="114">
        <v>43</v>
      </c>
      <c r="H20" s="114">
        <v>43</v>
      </c>
      <c r="I20" s="140">
        <v>55</v>
      </c>
      <c r="J20" s="115">
        <v>-6</v>
      </c>
      <c r="K20" s="116">
        <v>-10.909090909090908</v>
      </c>
    </row>
    <row r="21" spans="1:11" ht="14.1" customHeight="1" x14ac:dyDescent="0.2">
      <c r="A21" s="306">
        <v>21</v>
      </c>
      <c r="B21" s="307" t="s">
        <v>238</v>
      </c>
      <c r="C21" s="308"/>
      <c r="D21" s="113">
        <v>0.79728921666334462</v>
      </c>
      <c r="E21" s="115">
        <v>40</v>
      </c>
      <c r="F21" s="114">
        <v>34</v>
      </c>
      <c r="G21" s="114">
        <v>38</v>
      </c>
      <c r="H21" s="114">
        <v>37</v>
      </c>
      <c r="I21" s="140">
        <v>37</v>
      </c>
      <c r="J21" s="115">
        <v>3</v>
      </c>
      <c r="K21" s="116">
        <v>8.1081081081081088</v>
      </c>
    </row>
    <row r="22" spans="1:11" ht="14.1" customHeight="1" x14ac:dyDescent="0.2">
      <c r="A22" s="306">
        <v>22</v>
      </c>
      <c r="B22" s="307" t="s">
        <v>239</v>
      </c>
      <c r="C22" s="308"/>
      <c r="D22" s="113">
        <v>0.91688259916284631</v>
      </c>
      <c r="E22" s="115">
        <v>46</v>
      </c>
      <c r="F22" s="114">
        <v>44</v>
      </c>
      <c r="G22" s="114">
        <v>42</v>
      </c>
      <c r="H22" s="114">
        <v>50</v>
      </c>
      <c r="I22" s="140">
        <v>45</v>
      </c>
      <c r="J22" s="115">
        <v>1</v>
      </c>
      <c r="K22" s="116">
        <v>2.2222222222222223</v>
      </c>
    </row>
    <row r="23" spans="1:11" ht="14.1" customHeight="1" x14ac:dyDescent="0.2">
      <c r="A23" s="306">
        <v>23</v>
      </c>
      <c r="B23" s="307" t="s">
        <v>240</v>
      </c>
      <c r="C23" s="308"/>
      <c r="D23" s="113">
        <v>1.0564082120789315</v>
      </c>
      <c r="E23" s="115">
        <v>53</v>
      </c>
      <c r="F23" s="114">
        <v>76</v>
      </c>
      <c r="G23" s="114">
        <v>58</v>
      </c>
      <c r="H23" s="114">
        <v>59</v>
      </c>
      <c r="I23" s="140">
        <v>66</v>
      </c>
      <c r="J23" s="115">
        <v>-13</v>
      </c>
      <c r="K23" s="116">
        <v>-19.696969696969695</v>
      </c>
    </row>
    <row r="24" spans="1:11" ht="14.1" customHeight="1" x14ac:dyDescent="0.2">
      <c r="A24" s="306">
        <v>24</v>
      </c>
      <c r="B24" s="307" t="s">
        <v>241</v>
      </c>
      <c r="C24" s="308"/>
      <c r="D24" s="113">
        <v>1.5148495116603549</v>
      </c>
      <c r="E24" s="115">
        <v>76</v>
      </c>
      <c r="F24" s="114">
        <v>66</v>
      </c>
      <c r="G24" s="114">
        <v>71</v>
      </c>
      <c r="H24" s="114">
        <v>71</v>
      </c>
      <c r="I24" s="140">
        <v>69</v>
      </c>
      <c r="J24" s="115">
        <v>7</v>
      </c>
      <c r="K24" s="116">
        <v>10.144927536231885</v>
      </c>
    </row>
    <row r="25" spans="1:11" ht="14.1" customHeight="1" x14ac:dyDescent="0.2">
      <c r="A25" s="306">
        <v>25</v>
      </c>
      <c r="B25" s="307" t="s">
        <v>242</v>
      </c>
      <c r="C25" s="308"/>
      <c r="D25" s="113">
        <v>1.913494119992027</v>
      </c>
      <c r="E25" s="115">
        <v>96</v>
      </c>
      <c r="F25" s="114">
        <v>85</v>
      </c>
      <c r="G25" s="114">
        <v>90</v>
      </c>
      <c r="H25" s="114">
        <v>96</v>
      </c>
      <c r="I25" s="140">
        <v>93</v>
      </c>
      <c r="J25" s="115">
        <v>3</v>
      </c>
      <c r="K25" s="116">
        <v>3.225806451612903</v>
      </c>
    </row>
    <row r="26" spans="1:11" ht="14.1" customHeight="1" x14ac:dyDescent="0.2">
      <c r="A26" s="306">
        <v>26</v>
      </c>
      <c r="B26" s="307" t="s">
        <v>243</v>
      </c>
      <c r="C26" s="308"/>
      <c r="D26" s="113">
        <v>1.4550528204106039</v>
      </c>
      <c r="E26" s="115">
        <v>73</v>
      </c>
      <c r="F26" s="114">
        <v>78</v>
      </c>
      <c r="G26" s="114">
        <v>78</v>
      </c>
      <c r="H26" s="114">
        <v>82</v>
      </c>
      <c r="I26" s="140">
        <v>86</v>
      </c>
      <c r="J26" s="115">
        <v>-13</v>
      </c>
      <c r="K26" s="116">
        <v>-15.116279069767442</v>
      </c>
    </row>
    <row r="27" spans="1:11" ht="14.1" customHeight="1" x14ac:dyDescent="0.2">
      <c r="A27" s="306">
        <v>27</v>
      </c>
      <c r="B27" s="307" t="s">
        <v>244</v>
      </c>
      <c r="C27" s="308"/>
      <c r="D27" s="113">
        <v>0.83715367749651182</v>
      </c>
      <c r="E27" s="115">
        <v>42</v>
      </c>
      <c r="F27" s="114">
        <v>40</v>
      </c>
      <c r="G27" s="114">
        <v>39</v>
      </c>
      <c r="H27" s="114">
        <v>40</v>
      </c>
      <c r="I27" s="140">
        <v>38</v>
      </c>
      <c r="J27" s="115">
        <v>4</v>
      </c>
      <c r="K27" s="116">
        <v>10.526315789473685</v>
      </c>
    </row>
    <row r="28" spans="1:11" ht="14.1" customHeight="1" x14ac:dyDescent="0.2">
      <c r="A28" s="306">
        <v>28</v>
      </c>
      <c r="B28" s="307" t="s">
        <v>245</v>
      </c>
      <c r="C28" s="308"/>
      <c r="D28" s="113">
        <v>0.37871237791508872</v>
      </c>
      <c r="E28" s="115">
        <v>19</v>
      </c>
      <c r="F28" s="114">
        <v>19</v>
      </c>
      <c r="G28" s="114">
        <v>19</v>
      </c>
      <c r="H28" s="114">
        <v>19</v>
      </c>
      <c r="I28" s="140">
        <v>23</v>
      </c>
      <c r="J28" s="115">
        <v>-4</v>
      </c>
      <c r="K28" s="116">
        <v>-17.391304347826086</v>
      </c>
    </row>
    <row r="29" spans="1:11" ht="14.1" customHeight="1" x14ac:dyDescent="0.2">
      <c r="A29" s="306">
        <v>29</v>
      </c>
      <c r="B29" s="307" t="s">
        <v>246</v>
      </c>
      <c r="C29" s="308"/>
      <c r="D29" s="113">
        <v>3.7472593183177199</v>
      </c>
      <c r="E29" s="115">
        <v>188</v>
      </c>
      <c r="F29" s="114">
        <v>217</v>
      </c>
      <c r="G29" s="114">
        <v>213</v>
      </c>
      <c r="H29" s="114">
        <v>214</v>
      </c>
      <c r="I29" s="140">
        <v>212</v>
      </c>
      <c r="J29" s="115">
        <v>-24</v>
      </c>
      <c r="K29" s="116">
        <v>-11.320754716981131</v>
      </c>
    </row>
    <row r="30" spans="1:11" ht="14.1" customHeight="1" x14ac:dyDescent="0.2">
      <c r="A30" s="306" t="s">
        <v>247</v>
      </c>
      <c r="B30" s="307" t="s">
        <v>248</v>
      </c>
      <c r="C30" s="308"/>
      <c r="D30" s="113">
        <v>0.5381702212477576</v>
      </c>
      <c r="E30" s="115">
        <v>27</v>
      </c>
      <c r="F30" s="114">
        <v>33</v>
      </c>
      <c r="G30" s="114">
        <v>30</v>
      </c>
      <c r="H30" s="114">
        <v>29</v>
      </c>
      <c r="I30" s="140">
        <v>29</v>
      </c>
      <c r="J30" s="115">
        <v>-2</v>
      </c>
      <c r="K30" s="116">
        <v>-6.8965517241379306</v>
      </c>
    </row>
    <row r="31" spans="1:11" ht="14.1" customHeight="1" x14ac:dyDescent="0.2">
      <c r="A31" s="306" t="s">
        <v>249</v>
      </c>
      <c r="B31" s="307" t="s">
        <v>250</v>
      </c>
      <c r="C31" s="308"/>
      <c r="D31" s="113">
        <v>2.9898345624875424</v>
      </c>
      <c r="E31" s="115">
        <v>150</v>
      </c>
      <c r="F31" s="114">
        <v>173</v>
      </c>
      <c r="G31" s="114">
        <v>171</v>
      </c>
      <c r="H31" s="114">
        <v>173</v>
      </c>
      <c r="I31" s="140">
        <v>172</v>
      </c>
      <c r="J31" s="115">
        <v>-22</v>
      </c>
      <c r="K31" s="116">
        <v>-12.790697674418604</v>
      </c>
    </row>
    <row r="32" spans="1:11" ht="14.1" customHeight="1" x14ac:dyDescent="0.2">
      <c r="A32" s="306">
        <v>31</v>
      </c>
      <c r="B32" s="307" t="s">
        <v>251</v>
      </c>
      <c r="C32" s="308"/>
      <c r="D32" s="113">
        <v>0.11959338249950169</v>
      </c>
      <c r="E32" s="115">
        <v>6</v>
      </c>
      <c r="F32" s="114">
        <v>8</v>
      </c>
      <c r="G32" s="114">
        <v>7</v>
      </c>
      <c r="H32" s="114">
        <v>6</v>
      </c>
      <c r="I32" s="140">
        <v>5</v>
      </c>
      <c r="J32" s="115">
        <v>1</v>
      </c>
      <c r="K32" s="116">
        <v>20</v>
      </c>
    </row>
    <row r="33" spans="1:11" ht="14.1" customHeight="1" x14ac:dyDescent="0.2">
      <c r="A33" s="306">
        <v>32</v>
      </c>
      <c r="B33" s="307" t="s">
        <v>252</v>
      </c>
      <c r="C33" s="308"/>
      <c r="D33" s="113">
        <v>0.73749252541359378</v>
      </c>
      <c r="E33" s="115">
        <v>37</v>
      </c>
      <c r="F33" s="114">
        <v>39</v>
      </c>
      <c r="G33" s="114">
        <v>43</v>
      </c>
      <c r="H33" s="114">
        <v>47</v>
      </c>
      <c r="I33" s="140">
        <v>44</v>
      </c>
      <c r="J33" s="115">
        <v>-7</v>
      </c>
      <c r="K33" s="116">
        <v>-15.909090909090908</v>
      </c>
    </row>
    <row r="34" spans="1:11" ht="14.1" customHeight="1" x14ac:dyDescent="0.2">
      <c r="A34" s="306">
        <v>33</v>
      </c>
      <c r="B34" s="307" t="s">
        <v>253</v>
      </c>
      <c r="C34" s="308"/>
      <c r="D34" s="113">
        <v>0.59796691249750844</v>
      </c>
      <c r="E34" s="115">
        <v>30</v>
      </c>
      <c r="F34" s="114">
        <v>31</v>
      </c>
      <c r="G34" s="114">
        <v>35</v>
      </c>
      <c r="H34" s="114">
        <v>35</v>
      </c>
      <c r="I34" s="140">
        <v>33</v>
      </c>
      <c r="J34" s="115">
        <v>-3</v>
      </c>
      <c r="K34" s="116">
        <v>-9.0909090909090917</v>
      </c>
    </row>
    <row r="35" spans="1:11" ht="14.1" customHeight="1" x14ac:dyDescent="0.2">
      <c r="A35" s="306">
        <v>34</v>
      </c>
      <c r="B35" s="307" t="s">
        <v>254</v>
      </c>
      <c r="C35" s="308"/>
      <c r="D35" s="113">
        <v>5.640821207893163</v>
      </c>
      <c r="E35" s="115">
        <v>283</v>
      </c>
      <c r="F35" s="114">
        <v>309</v>
      </c>
      <c r="G35" s="114">
        <v>313</v>
      </c>
      <c r="H35" s="114">
        <v>310</v>
      </c>
      <c r="I35" s="140">
        <v>305</v>
      </c>
      <c r="J35" s="115">
        <v>-22</v>
      </c>
      <c r="K35" s="116">
        <v>-7.2131147540983607</v>
      </c>
    </row>
    <row r="36" spans="1:11" ht="14.1" customHeight="1" x14ac:dyDescent="0.2">
      <c r="A36" s="306">
        <v>41</v>
      </c>
      <c r="B36" s="307" t="s">
        <v>255</v>
      </c>
      <c r="C36" s="308"/>
      <c r="D36" s="113">
        <v>0.25911899541558703</v>
      </c>
      <c r="E36" s="115">
        <v>13</v>
      </c>
      <c r="F36" s="114">
        <v>16</v>
      </c>
      <c r="G36" s="114">
        <v>17</v>
      </c>
      <c r="H36" s="114">
        <v>17</v>
      </c>
      <c r="I36" s="140">
        <v>17</v>
      </c>
      <c r="J36" s="115">
        <v>-4</v>
      </c>
      <c r="K36" s="116">
        <v>-23.529411764705884</v>
      </c>
    </row>
    <row r="37" spans="1:11" ht="14.1" customHeight="1" x14ac:dyDescent="0.2">
      <c r="A37" s="306">
        <v>42</v>
      </c>
      <c r="B37" s="307" t="s">
        <v>256</v>
      </c>
      <c r="C37" s="308"/>
      <c r="D37" s="113">
        <v>7.9728921666334468E-2</v>
      </c>
      <c r="E37" s="115">
        <v>4</v>
      </c>
      <c r="F37" s="114">
        <v>4</v>
      </c>
      <c r="G37" s="114">
        <v>4</v>
      </c>
      <c r="H37" s="114">
        <v>3</v>
      </c>
      <c r="I37" s="140">
        <v>3</v>
      </c>
      <c r="J37" s="115">
        <v>1</v>
      </c>
      <c r="K37" s="116">
        <v>33.333333333333336</v>
      </c>
    </row>
    <row r="38" spans="1:11" ht="14.1" customHeight="1" x14ac:dyDescent="0.2">
      <c r="A38" s="306">
        <v>43</v>
      </c>
      <c r="B38" s="307" t="s">
        <v>257</v>
      </c>
      <c r="C38" s="308"/>
      <c r="D38" s="113">
        <v>0.31891568666533787</v>
      </c>
      <c r="E38" s="115">
        <v>16</v>
      </c>
      <c r="F38" s="114">
        <v>18</v>
      </c>
      <c r="G38" s="114">
        <v>19</v>
      </c>
      <c r="H38" s="114">
        <v>18</v>
      </c>
      <c r="I38" s="140">
        <v>17</v>
      </c>
      <c r="J38" s="115">
        <v>-1</v>
      </c>
      <c r="K38" s="116">
        <v>-5.882352941176471</v>
      </c>
    </row>
    <row r="39" spans="1:11" ht="14.1" customHeight="1" x14ac:dyDescent="0.2">
      <c r="A39" s="306">
        <v>51</v>
      </c>
      <c r="B39" s="307" t="s">
        <v>258</v>
      </c>
      <c r="C39" s="308"/>
      <c r="D39" s="113">
        <v>5.0029898345624879</v>
      </c>
      <c r="E39" s="115">
        <v>251</v>
      </c>
      <c r="F39" s="114">
        <v>259</v>
      </c>
      <c r="G39" s="114">
        <v>279</v>
      </c>
      <c r="H39" s="114">
        <v>331</v>
      </c>
      <c r="I39" s="140">
        <v>379</v>
      </c>
      <c r="J39" s="115">
        <v>-128</v>
      </c>
      <c r="K39" s="116">
        <v>-33.773087071240106</v>
      </c>
    </row>
    <row r="40" spans="1:11" ht="14.1" customHeight="1" x14ac:dyDescent="0.2">
      <c r="A40" s="306" t="s">
        <v>259</v>
      </c>
      <c r="B40" s="307" t="s">
        <v>260</v>
      </c>
      <c r="C40" s="308"/>
      <c r="D40" s="113">
        <v>4.803667530396651</v>
      </c>
      <c r="E40" s="115">
        <v>241</v>
      </c>
      <c r="F40" s="114">
        <v>249</v>
      </c>
      <c r="G40" s="114">
        <v>265</v>
      </c>
      <c r="H40" s="114">
        <v>315</v>
      </c>
      <c r="I40" s="140">
        <v>369</v>
      </c>
      <c r="J40" s="115">
        <v>-128</v>
      </c>
      <c r="K40" s="116">
        <v>-34.688346883468832</v>
      </c>
    </row>
    <row r="41" spans="1:11" ht="14.1" customHeight="1" x14ac:dyDescent="0.2">
      <c r="A41" s="306"/>
      <c r="B41" s="307" t="s">
        <v>261</v>
      </c>
      <c r="C41" s="308"/>
      <c r="D41" s="113">
        <v>2.6310544149890371</v>
      </c>
      <c r="E41" s="115">
        <v>132</v>
      </c>
      <c r="F41" s="114">
        <v>138</v>
      </c>
      <c r="G41" s="114">
        <v>130</v>
      </c>
      <c r="H41" s="114">
        <v>139</v>
      </c>
      <c r="I41" s="140">
        <v>146</v>
      </c>
      <c r="J41" s="115">
        <v>-14</v>
      </c>
      <c r="K41" s="116">
        <v>-9.5890410958904102</v>
      </c>
    </row>
    <row r="42" spans="1:11" ht="14.1" customHeight="1" x14ac:dyDescent="0.2">
      <c r="A42" s="306">
        <v>52</v>
      </c>
      <c r="B42" s="307" t="s">
        <v>262</v>
      </c>
      <c r="C42" s="308"/>
      <c r="D42" s="113">
        <v>6.0793302770580029</v>
      </c>
      <c r="E42" s="115">
        <v>305</v>
      </c>
      <c r="F42" s="114">
        <v>301</v>
      </c>
      <c r="G42" s="114">
        <v>298</v>
      </c>
      <c r="H42" s="114">
        <v>303</v>
      </c>
      <c r="I42" s="140">
        <v>309</v>
      </c>
      <c r="J42" s="115">
        <v>-4</v>
      </c>
      <c r="K42" s="116">
        <v>-1.2944983818770226</v>
      </c>
    </row>
    <row r="43" spans="1:11" ht="14.1" customHeight="1" x14ac:dyDescent="0.2">
      <c r="A43" s="306" t="s">
        <v>263</v>
      </c>
      <c r="B43" s="307" t="s">
        <v>264</v>
      </c>
      <c r="C43" s="308"/>
      <c r="D43" s="113">
        <v>5.9198724337253337</v>
      </c>
      <c r="E43" s="115">
        <v>297</v>
      </c>
      <c r="F43" s="114">
        <v>290</v>
      </c>
      <c r="G43" s="114">
        <v>289</v>
      </c>
      <c r="H43" s="114">
        <v>294</v>
      </c>
      <c r="I43" s="140">
        <v>300</v>
      </c>
      <c r="J43" s="115">
        <v>-3</v>
      </c>
      <c r="K43" s="116">
        <v>-1</v>
      </c>
    </row>
    <row r="44" spans="1:11" ht="14.1" customHeight="1" x14ac:dyDescent="0.2">
      <c r="A44" s="306">
        <v>53</v>
      </c>
      <c r="B44" s="307" t="s">
        <v>265</v>
      </c>
      <c r="C44" s="308"/>
      <c r="D44" s="113">
        <v>2.9699023320709586</v>
      </c>
      <c r="E44" s="115">
        <v>149</v>
      </c>
      <c r="F44" s="114">
        <v>161</v>
      </c>
      <c r="G44" s="114">
        <v>172</v>
      </c>
      <c r="H44" s="114">
        <v>173</v>
      </c>
      <c r="I44" s="140">
        <v>167</v>
      </c>
      <c r="J44" s="115">
        <v>-18</v>
      </c>
      <c r="K44" s="116">
        <v>-10.778443113772456</v>
      </c>
    </row>
    <row r="45" spans="1:11" ht="14.1" customHeight="1" x14ac:dyDescent="0.2">
      <c r="A45" s="306" t="s">
        <v>266</v>
      </c>
      <c r="B45" s="307" t="s">
        <v>267</v>
      </c>
      <c r="C45" s="308"/>
      <c r="D45" s="113">
        <v>2.8503089495714571</v>
      </c>
      <c r="E45" s="115">
        <v>143</v>
      </c>
      <c r="F45" s="114">
        <v>156</v>
      </c>
      <c r="G45" s="114">
        <v>167</v>
      </c>
      <c r="H45" s="114">
        <v>168</v>
      </c>
      <c r="I45" s="140">
        <v>162</v>
      </c>
      <c r="J45" s="115">
        <v>-19</v>
      </c>
      <c r="K45" s="116">
        <v>-11.728395061728396</v>
      </c>
    </row>
    <row r="46" spans="1:11" ht="14.1" customHeight="1" x14ac:dyDescent="0.2">
      <c r="A46" s="306">
        <v>54</v>
      </c>
      <c r="B46" s="307" t="s">
        <v>268</v>
      </c>
      <c r="C46" s="308"/>
      <c r="D46" s="113">
        <v>11.441100259118995</v>
      </c>
      <c r="E46" s="115">
        <v>574</v>
      </c>
      <c r="F46" s="114">
        <v>575</v>
      </c>
      <c r="G46" s="114">
        <v>590</v>
      </c>
      <c r="H46" s="114">
        <v>587</v>
      </c>
      <c r="I46" s="140">
        <v>590</v>
      </c>
      <c r="J46" s="115">
        <v>-16</v>
      </c>
      <c r="K46" s="116">
        <v>-2.7118644067796609</v>
      </c>
    </row>
    <row r="47" spans="1:11" ht="14.1" customHeight="1" x14ac:dyDescent="0.2">
      <c r="A47" s="306">
        <v>61</v>
      </c>
      <c r="B47" s="307" t="s">
        <v>269</v>
      </c>
      <c r="C47" s="308"/>
      <c r="D47" s="113">
        <v>1.0364759816623481</v>
      </c>
      <c r="E47" s="115">
        <v>52</v>
      </c>
      <c r="F47" s="114">
        <v>50</v>
      </c>
      <c r="G47" s="114">
        <v>54</v>
      </c>
      <c r="H47" s="114">
        <v>52</v>
      </c>
      <c r="I47" s="140">
        <v>50</v>
      </c>
      <c r="J47" s="115">
        <v>2</v>
      </c>
      <c r="K47" s="116">
        <v>4</v>
      </c>
    </row>
    <row r="48" spans="1:11" ht="14.1" customHeight="1" x14ac:dyDescent="0.2">
      <c r="A48" s="306">
        <v>62</v>
      </c>
      <c r="B48" s="307" t="s">
        <v>270</v>
      </c>
      <c r="C48" s="308"/>
      <c r="D48" s="113">
        <v>9.5874028303767194</v>
      </c>
      <c r="E48" s="115">
        <v>481</v>
      </c>
      <c r="F48" s="114">
        <v>488</v>
      </c>
      <c r="G48" s="114">
        <v>467</v>
      </c>
      <c r="H48" s="114">
        <v>494</v>
      </c>
      <c r="I48" s="140">
        <v>474</v>
      </c>
      <c r="J48" s="115">
        <v>7</v>
      </c>
      <c r="K48" s="116">
        <v>1.4767932489451476</v>
      </c>
    </row>
    <row r="49" spans="1:11" ht="14.1" customHeight="1" x14ac:dyDescent="0.2">
      <c r="A49" s="306">
        <v>63</v>
      </c>
      <c r="B49" s="307" t="s">
        <v>271</v>
      </c>
      <c r="C49" s="308"/>
      <c r="D49" s="113">
        <v>11.321506876619493</v>
      </c>
      <c r="E49" s="115">
        <v>568</v>
      </c>
      <c r="F49" s="114">
        <v>650</v>
      </c>
      <c r="G49" s="114">
        <v>693</v>
      </c>
      <c r="H49" s="114">
        <v>679</v>
      </c>
      <c r="I49" s="140">
        <v>605</v>
      </c>
      <c r="J49" s="115">
        <v>-37</v>
      </c>
      <c r="K49" s="116">
        <v>-6.115702479338843</v>
      </c>
    </row>
    <row r="50" spans="1:11" ht="14.1" customHeight="1" x14ac:dyDescent="0.2">
      <c r="A50" s="306" t="s">
        <v>272</v>
      </c>
      <c r="B50" s="307" t="s">
        <v>273</v>
      </c>
      <c r="C50" s="308"/>
      <c r="D50" s="113">
        <v>0.71756029499701013</v>
      </c>
      <c r="E50" s="115">
        <v>36</v>
      </c>
      <c r="F50" s="114">
        <v>37</v>
      </c>
      <c r="G50" s="114">
        <v>54</v>
      </c>
      <c r="H50" s="114">
        <v>52</v>
      </c>
      <c r="I50" s="140">
        <v>46</v>
      </c>
      <c r="J50" s="115">
        <v>-10</v>
      </c>
      <c r="K50" s="116">
        <v>-21.739130434782609</v>
      </c>
    </row>
    <row r="51" spans="1:11" ht="14.1" customHeight="1" x14ac:dyDescent="0.2">
      <c r="A51" s="306" t="s">
        <v>274</v>
      </c>
      <c r="B51" s="307" t="s">
        <v>275</v>
      </c>
      <c r="C51" s="308"/>
      <c r="D51" s="113">
        <v>8.6505880007972884</v>
      </c>
      <c r="E51" s="115">
        <v>434</v>
      </c>
      <c r="F51" s="114">
        <v>505</v>
      </c>
      <c r="G51" s="114">
        <v>533</v>
      </c>
      <c r="H51" s="114">
        <v>513</v>
      </c>
      <c r="I51" s="140">
        <v>457</v>
      </c>
      <c r="J51" s="115">
        <v>-23</v>
      </c>
      <c r="K51" s="116">
        <v>-5.0328227571115978</v>
      </c>
    </row>
    <row r="52" spans="1:11" ht="14.1" customHeight="1" x14ac:dyDescent="0.2">
      <c r="A52" s="306">
        <v>71</v>
      </c>
      <c r="B52" s="307" t="s">
        <v>276</v>
      </c>
      <c r="C52" s="308"/>
      <c r="D52" s="113">
        <v>14.411002591189954</v>
      </c>
      <c r="E52" s="115">
        <v>723</v>
      </c>
      <c r="F52" s="114">
        <v>730</v>
      </c>
      <c r="G52" s="114">
        <v>732</v>
      </c>
      <c r="H52" s="114">
        <v>723</v>
      </c>
      <c r="I52" s="140">
        <v>720</v>
      </c>
      <c r="J52" s="115">
        <v>3</v>
      </c>
      <c r="K52" s="116">
        <v>0.41666666666666669</v>
      </c>
    </row>
    <row r="53" spans="1:11" ht="14.1" customHeight="1" x14ac:dyDescent="0.2">
      <c r="A53" s="306" t="s">
        <v>277</v>
      </c>
      <c r="B53" s="307" t="s">
        <v>278</v>
      </c>
      <c r="C53" s="308"/>
      <c r="D53" s="113">
        <v>1.4151883595774366</v>
      </c>
      <c r="E53" s="115">
        <v>71</v>
      </c>
      <c r="F53" s="114">
        <v>68</v>
      </c>
      <c r="G53" s="114">
        <v>69</v>
      </c>
      <c r="H53" s="114">
        <v>70</v>
      </c>
      <c r="I53" s="140">
        <v>69</v>
      </c>
      <c r="J53" s="115">
        <v>2</v>
      </c>
      <c r="K53" s="116">
        <v>2.8985507246376812</v>
      </c>
    </row>
    <row r="54" spans="1:11" ht="14.1" customHeight="1" x14ac:dyDescent="0.2">
      <c r="A54" s="306" t="s">
        <v>279</v>
      </c>
      <c r="B54" s="307" t="s">
        <v>280</v>
      </c>
      <c r="C54" s="308"/>
      <c r="D54" s="113">
        <v>11.95933824995017</v>
      </c>
      <c r="E54" s="115">
        <v>600</v>
      </c>
      <c r="F54" s="114">
        <v>600</v>
      </c>
      <c r="G54" s="114">
        <v>607</v>
      </c>
      <c r="H54" s="114">
        <v>599</v>
      </c>
      <c r="I54" s="140">
        <v>597</v>
      </c>
      <c r="J54" s="115">
        <v>3</v>
      </c>
      <c r="K54" s="116">
        <v>0.50251256281407031</v>
      </c>
    </row>
    <row r="55" spans="1:11" ht="14.1" customHeight="1" x14ac:dyDescent="0.2">
      <c r="A55" s="306">
        <v>72</v>
      </c>
      <c r="B55" s="307" t="s">
        <v>281</v>
      </c>
      <c r="C55" s="308"/>
      <c r="D55" s="113">
        <v>1.8736296591588599</v>
      </c>
      <c r="E55" s="115">
        <v>94</v>
      </c>
      <c r="F55" s="114">
        <v>91</v>
      </c>
      <c r="G55" s="114">
        <v>98</v>
      </c>
      <c r="H55" s="114">
        <v>91</v>
      </c>
      <c r="I55" s="140">
        <v>91</v>
      </c>
      <c r="J55" s="115">
        <v>3</v>
      </c>
      <c r="K55" s="116">
        <v>3.2967032967032965</v>
      </c>
    </row>
    <row r="56" spans="1:11" ht="14.1" customHeight="1" x14ac:dyDescent="0.2">
      <c r="A56" s="306" t="s">
        <v>282</v>
      </c>
      <c r="B56" s="307" t="s">
        <v>283</v>
      </c>
      <c r="C56" s="308"/>
      <c r="D56" s="113">
        <v>0.33884791708192147</v>
      </c>
      <c r="E56" s="115">
        <v>17</v>
      </c>
      <c r="F56" s="114">
        <v>16</v>
      </c>
      <c r="G56" s="114">
        <v>18</v>
      </c>
      <c r="H56" s="114">
        <v>17</v>
      </c>
      <c r="I56" s="140">
        <v>15</v>
      </c>
      <c r="J56" s="115">
        <v>2</v>
      </c>
      <c r="K56" s="116">
        <v>13.333333333333334</v>
      </c>
    </row>
    <row r="57" spans="1:11" ht="14.1" customHeight="1" x14ac:dyDescent="0.2">
      <c r="A57" s="306" t="s">
        <v>284</v>
      </c>
      <c r="B57" s="307" t="s">
        <v>285</v>
      </c>
      <c r="C57" s="308"/>
      <c r="D57" s="113">
        <v>1.2955949770779349</v>
      </c>
      <c r="E57" s="115">
        <v>65</v>
      </c>
      <c r="F57" s="114">
        <v>63</v>
      </c>
      <c r="G57" s="114">
        <v>68</v>
      </c>
      <c r="H57" s="114">
        <v>63</v>
      </c>
      <c r="I57" s="140">
        <v>65</v>
      </c>
      <c r="J57" s="115">
        <v>0</v>
      </c>
      <c r="K57" s="116">
        <v>0</v>
      </c>
    </row>
    <row r="58" spans="1:11" ht="14.1" customHeight="1" x14ac:dyDescent="0.2">
      <c r="A58" s="306">
        <v>73</v>
      </c>
      <c r="B58" s="307" t="s">
        <v>286</v>
      </c>
      <c r="C58" s="308"/>
      <c r="D58" s="113">
        <v>0.81722144707992828</v>
      </c>
      <c r="E58" s="115">
        <v>41</v>
      </c>
      <c r="F58" s="114">
        <v>39</v>
      </c>
      <c r="G58" s="114">
        <v>39</v>
      </c>
      <c r="H58" s="114">
        <v>40</v>
      </c>
      <c r="I58" s="140">
        <v>41</v>
      </c>
      <c r="J58" s="115">
        <v>0</v>
      </c>
      <c r="K58" s="116">
        <v>0</v>
      </c>
    </row>
    <row r="59" spans="1:11" ht="14.1" customHeight="1" x14ac:dyDescent="0.2">
      <c r="A59" s="306" t="s">
        <v>287</v>
      </c>
      <c r="B59" s="307" t="s">
        <v>288</v>
      </c>
      <c r="C59" s="308"/>
      <c r="D59" s="113">
        <v>0.61789914291409209</v>
      </c>
      <c r="E59" s="115">
        <v>31</v>
      </c>
      <c r="F59" s="114">
        <v>26</v>
      </c>
      <c r="G59" s="114">
        <v>27</v>
      </c>
      <c r="H59" s="114">
        <v>26</v>
      </c>
      <c r="I59" s="140">
        <v>27</v>
      </c>
      <c r="J59" s="115">
        <v>4</v>
      </c>
      <c r="K59" s="116">
        <v>14.814814814814815</v>
      </c>
    </row>
    <row r="60" spans="1:11" ht="14.1" customHeight="1" x14ac:dyDescent="0.2">
      <c r="A60" s="306">
        <v>81</v>
      </c>
      <c r="B60" s="307" t="s">
        <v>289</v>
      </c>
      <c r="C60" s="308"/>
      <c r="D60" s="113">
        <v>4.1459039266493924</v>
      </c>
      <c r="E60" s="115">
        <v>208</v>
      </c>
      <c r="F60" s="114">
        <v>207</v>
      </c>
      <c r="G60" s="114">
        <v>206</v>
      </c>
      <c r="H60" s="114">
        <v>210</v>
      </c>
      <c r="I60" s="140">
        <v>192</v>
      </c>
      <c r="J60" s="115">
        <v>16</v>
      </c>
      <c r="K60" s="116">
        <v>8.3333333333333339</v>
      </c>
    </row>
    <row r="61" spans="1:11" ht="14.1" customHeight="1" x14ac:dyDescent="0.2">
      <c r="A61" s="306" t="s">
        <v>290</v>
      </c>
      <c r="B61" s="307" t="s">
        <v>291</v>
      </c>
      <c r="C61" s="308"/>
      <c r="D61" s="113">
        <v>1.7739685070759419</v>
      </c>
      <c r="E61" s="115">
        <v>89</v>
      </c>
      <c r="F61" s="114">
        <v>91</v>
      </c>
      <c r="G61" s="114">
        <v>88</v>
      </c>
      <c r="H61" s="114">
        <v>90</v>
      </c>
      <c r="I61" s="140">
        <v>86</v>
      </c>
      <c r="J61" s="115">
        <v>3</v>
      </c>
      <c r="K61" s="116">
        <v>3.4883720930232558</v>
      </c>
    </row>
    <row r="62" spans="1:11" ht="14.1" customHeight="1" x14ac:dyDescent="0.2">
      <c r="A62" s="306" t="s">
        <v>292</v>
      </c>
      <c r="B62" s="307" t="s">
        <v>293</v>
      </c>
      <c r="C62" s="308"/>
      <c r="D62" s="113">
        <v>1.4550528204106039</v>
      </c>
      <c r="E62" s="115">
        <v>73</v>
      </c>
      <c r="F62" s="114">
        <v>75</v>
      </c>
      <c r="G62" s="114">
        <v>78</v>
      </c>
      <c r="H62" s="114">
        <v>78</v>
      </c>
      <c r="I62" s="140">
        <v>70</v>
      </c>
      <c r="J62" s="115">
        <v>3</v>
      </c>
      <c r="K62" s="116">
        <v>4.2857142857142856</v>
      </c>
    </row>
    <row r="63" spans="1:11" ht="14.1" customHeight="1" x14ac:dyDescent="0.2">
      <c r="A63" s="306"/>
      <c r="B63" s="307" t="s">
        <v>294</v>
      </c>
      <c r="C63" s="308"/>
      <c r="D63" s="113">
        <v>1.2357982858281842</v>
      </c>
      <c r="E63" s="115">
        <v>62</v>
      </c>
      <c r="F63" s="114">
        <v>63</v>
      </c>
      <c r="G63" s="114">
        <v>65</v>
      </c>
      <c r="H63" s="114">
        <v>63</v>
      </c>
      <c r="I63" s="140">
        <v>62</v>
      </c>
      <c r="J63" s="115">
        <v>0</v>
      </c>
      <c r="K63" s="116">
        <v>0</v>
      </c>
    </row>
    <row r="64" spans="1:11" ht="14.1" customHeight="1" x14ac:dyDescent="0.2">
      <c r="A64" s="306" t="s">
        <v>295</v>
      </c>
      <c r="B64" s="307" t="s">
        <v>296</v>
      </c>
      <c r="C64" s="308"/>
      <c r="D64" s="113">
        <v>0.23918676499900338</v>
      </c>
      <c r="E64" s="115">
        <v>12</v>
      </c>
      <c r="F64" s="114">
        <v>11</v>
      </c>
      <c r="G64" s="114">
        <v>11</v>
      </c>
      <c r="H64" s="114">
        <v>11</v>
      </c>
      <c r="I64" s="140">
        <v>11</v>
      </c>
      <c r="J64" s="115">
        <v>1</v>
      </c>
      <c r="K64" s="116">
        <v>9.0909090909090917</v>
      </c>
    </row>
    <row r="65" spans="1:11" ht="14.1" customHeight="1" x14ac:dyDescent="0.2">
      <c r="A65" s="306" t="s">
        <v>297</v>
      </c>
      <c r="B65" s="307" t="s">
        <v>298</v>
      </c>
      <c r="C65" s="308"/>
      <c r="D65" s="113">
        <v>0.4983057604145904</v>
      </c>
      <c r="E65" s="115">
        <v>25</v>
      </c>
      <c r="F65" s="114">
        <v>23</v>
      </c>
      <c r="G65" s="114">
        <v>23</v>
      </c>
      <c r="H65" s="114">
        <v>22</v>
      </c>
      <c r="I65" s="140">
        <v>18</v>
      </c>
      <c r="J65" s="115">
        <v>7</v>
      </c>
      <c r="K65" s="116">
        <v>38.888888888888886</v>
      </c>
    </row>
    <row r="66" spans="1:11" ht="14.1" customHeight="1" x14ac:dyDescent="0.2">
      <c r="A66" s="306">
        <v>82</v>
      </c>
      <c r="B66" s="307" t="s">
        <v>299</v>
      </c>
      <c r="C66" s="308"/>
      <c r="D66" s="113">
        <v>1.5547139724935219</v>
      </c>
      <c r="E66" s="115">
        <v>78</v>
      </c>
      <c r="F66" s="114">
        <v>83</v>
      </c>
      <c r="G66" s="114">
        <v>80</v>
      </c>
      <c r="H66" s="114">
        <v>87</v>
      </c>
      <c r="I66" s="140">
        <v>80</v>
      </c>
      <c r="J66" s="115">
        <v>-2</v>
      </c>
      <c r="K66" s="116">
        <v>-2.5</v>
      </c>
    </row>
    <row r="67" spans="1:11" ht="14.1" customHeight="1" x14ac:dyDescent="0.2">
      <c r="A67" s="306" t="s">
        <v>300</v>
      </c>
      <c r="B67" s="307" t="s">
        <v>301</v>
      </c>
      <c r="C67" s="308"/>
      <c r="D67" s="113">
        <v>0.79728921666334462</v>
      </c>
      <c r="E67" s="115">
        <v>40</v>
      </c>
      <c r="F67" s="114">
        <v>43</v>
      </c>
      <c r="G67" s="114">
        <v>44</v>
      </c>
      <c r="H67" s="114">
        <v>51</v>
      </c>
      <c r="I67" s="140">
        <v>45</v>
      </c>
      <c r="J67" s="115">
        <v>-5</v>
      </c>
      <c r="K67" s="116">
        <v>-11.111111111111111</v>
      </c>
    </row>
    <row r="68" spans="1:11" ht="14.1" customHeight="1" x14ac:dyDescent="0.2">
      <c r="A68" s="306" t="s">
        <v>302</v>
      </c>
      <c r="B68" s="307" t="s">
        <v>303</v>
      </c>
      <c r="C68" s="308"/>
      <c r="D68" s="113">
        <v>0.35878014749850506</v>
      </c>
      <c r="E68" s="115">
        <v>18</v>
      </c>
      <c r="F68" s="114">
        <v>18</v>
      </c>
      <c r="G68" s="114">
        <v>16</v>
      </c>
      <c r="H68" s="114">
        <v>16</v>
      </c>
      <c r="I68" s="140">
        <v>15</v>
      </c>
      <c r="J68" s="115">
        <v>3</v>
      </c>
      <c r="K68" s="116">
        <v>20</v>
      </c>
    </row>
    <row r="69" spans="1:11" ht="14.1" customHeight="1" x14ac:dyDescent="0.2">
      <c r="A69" s="306">
        <v>83</v>
      </c>
      <c r="B69" s="307" t="s">
        <v>304</v>
      </c>
      <c r="C69" s="308"/>
      <c r="D69" s="113">
        <v>3.0296990233207097</v>
      </c>
      <c r="E69" s="115">
        <v>152</v>
      </c>
      <c r="F69" s="114">
        <v>157</v>
      </c>
      <c r="G69" s="114">
        <v>153</v>
      </c>
      <c r="H69" s="114">
        <v>156</v>
      </c>
      <c r="I69" s="140">
        <v>148</v>
      </c>
      <c r="J69" s="115">
        <v>4</v>
      </c>
      <c r="K69" s="116">
        <v>2.7027027027027026</v>
      </c>
    </row>
    <row r="70" spans="1:11" ht="14.1" customHeight="1" x14ac:dyDescent="0.2">
      <c r="A70" s="306" t="s">
        <v>305</v>
      </c>
      <c r="B70" s="307" t="s">
        <v>306</v>
      </c>
      <c r="C70" s="308"/>
      <c r="D70" s="113">
        <v>1.9932230416583616</v>
      </c>
      <c r="E70" s="115">
        <v>100</v>
      </c>
      <c r="F70" s="114">
        <v>98</v>
      </c>
      <c r="G70" s="114">
        <v>93</v>
      </c>
      <c r="H70" s="114">
        <v>94</v>
      </c>
      <c r="I70" s="140">
        <v>91</v>
      </c>
      <c r="J70" s="115">
        <v>9</v>
      </c>
      <c r="K70" s="116">
        <v>9.8901098901098905</v>
      </c>
    </row>
    <row r="71" spans="1:11" ht="14.1" customHeight="1" x14ac:dyDescent="0.2">
      <c r="A71" s="306"/>
      <c r="B71" s="307" t="s">
        <v>307</v>
      </c>
      <c r="C71" s="308"/>
      <c r="D71" s="113">
        <v>0.99661152082918081</v>
      </c>
      <c r="E71" s="115">
        <v>50</v>
      </c>
      <c r="F71" s="114">
        <v>48</v>
      </c>
      <c r="G71" s="114">
        <v>42</v>
      </c>
      <c r="H71" s="114">
        <v>41</v>
      </c>
      <c r="I71" s="140">
        <v>39</v>
      </c>
      <c r="J71" s="115">
        <v>11</v>
      </c>
      <c r="K71" s="116">
        <v>28.205128205128204</v>
      </c>
    </row>
    <row r="72" spans="1:11" ht="14.1" customHeight="1" x14ac:dyDescent="0.2">
      <c r="A72" s="306">
        <v>84</v>
      </c>
      <c r="B72" s="307" t="s">
        <v>308</v>
      </c>
      <c r="C72" s="308"/>
      <c r="D72" s="113">
        <v>1.3155272074945186</v>
      </c>
      <c r="E72" s="115">
        <v>66</v>
      </c>
      <c r="F72" s="114">
        <v>70</v>
      </c>
      <c r="G72" s="114">
        <v>74</v>
      </c>
      <c r="H72" s="114">
        <v>70</v>
      </c>
      <c r="I72" s="140">
        <v>74</v>
      </c>
      <c r="J72" s="115">
        <v>-8</v>
      </c>
      <c r="K72" s="116">
        <v>-10.810810810810811</v>
      </c>
    </row>
    <row r="73" spans="1:11" ht="14.1" customHeight="1" x14ac:dyDescent="0.2">
      <c r="A73" s="306" t="s">
        <v>309</v>
      </c>
      <c r="B73" s="307" t="s">
        <v>310</v>
      </c>
      <c r="C73" s="308"/>
      <c r="D73" s="113">
        <v>7.9728921666334468E-2</v>
      </c>
      <c r="E73" s="115">
        <v>4</v>
      </c>
      <c r="F73" s="114">
        <v>5</v>
      </c>
      <c r="G73" s="114">
        <v>5</v>
      </c>
      <c r="H73" s="114">
        <v>6</v>
      </c>
      <c r="I73" s="140">
        <v>6</v>
      </c>
      <c r="J73" s="115">
        <v>-2</v>
      </c>
      <c r="K73" s="116">
        <v>-33.333333333333336</v>
      </c>
    </row>
    <row r="74" spans="1:11" ht="14.1" customHeight="1" x14ac:dyDescent="0.2">
      <c r="A74" s="306" t="s">
        <v>311</v>
      </c>
      <c r="B74" s="307" t="s">
        <v>312</v>
      </c>
      <c r="C74" s="308"/>
      <c r="D74" s="113">
        <v>5.9796691249750844E-2</v>
      </c>
      <c r="E74" s="115">
        <v>3</v>
      </c>
      <c r="F74" s="114">
        <v>5</v>
      </c>
      <c r="G74" s="114">
        <v>5</v>
      </c>
      <c r="H74" s="114" t="s">
        <v>513</v>
      </c>
      <c r="I74" s="140" t="s">
        <v>513</v>
      </c>
      <c r="J74" s="115" t="s">
        <v>513</v>
      </c>
      <c r="K74" s="116" t="s">
        <v>513</v>
      </c>
    </row>
    <row r="75" spans="1:11" ht="14.1" customHeight="1" x14ac:dyDescent="0.2">
      <c r="A75" s="306" t="s">
        <v>313</v>
      </c>
      <c r="B75" s="307" t="s">
        <v>314</v>
      </c>
      <c r="C75" s="308"/>
      <c r="D75" s="113">
        <v>0.17939007374925253</v>
      </c>
      <c r="E75" s="115">
        <v>9</v>
      </c>
      <c r="F75" s="114">
        <v>8</v>
      </c>
      <c r="G75" s="114">
        <v>8</v>
      </c>
      <c r="H75" s="114">
        <v>8</v>
      </c>
      <c r="I75" s="140">
        <v>8</v>
      </c>
      <c r="J75" s="115">
        <v>1</v>
      </c>
      <c r="K75" s="116">
        <v>12.5</v>
      </c>
    </row>
    <row r="76" spans="1:11" ht="14.1" customHeight="1" x14ac:dyDescent="0.2">
      <c r="A76" s="306">
        <v>91</v>
      </c>
      <c r="B76" s="307" t="s">
        <v>315</v>
      </c>
      <c r="C76" s="308"/>
      <c r="D76" s="113" t="s">
        <v>513</v>
      </c>
      <c r="E76" s="115" t="s">
        <v>513</v>
      </c>
      <c r="F76" s="114" t="s">
        <v>513</v>
      </c>
      <c r="G76" s="114" t="s">
        <v>513</v>
      </c>
      <c r="H76" s="114">
        <v>3</v>
      </c>
      <c r="I76" s="140">
        <v>3</v>
      </c>
      <c r="J76" s="115" t="s">
        <v>513</v>
      </c>
      <c r="K76" s="116" t="s">
        <v>513</v>
      </c>
    </row>
    <row r="77" spans="1:11" ht="14.1" customHeight="1" x14ac:dyDescent="0.2">
      <c r="A77" s="306">
        <v>92</v>
      </c>
      <c r="B77" s="307" t="s">
        <v>316</v>
      </c>
      <c r="C77" s="308"/>
      <c r="D77" s="113">
        <v>0.11959338249950169</v>
      </c>
      <c r="E77" s="115">
        <v>6</v>
      </c>
      <c r="F77" s="114">
        <v>5</v>
      </c>
      <c r="G77" s="114">
        <v>7</v>
      </c>
      <c r="H77" s="114">
        <v>6</v>
      </c>
      <c r="I77" s="140">
        <v>7</v>
      </c>
      <c r="J77" s="115">
        <v>-1</v>
      </c>
      <c r="K77" s="116">
        <v>-14.285714285714286</v>
      </c>
    </row>
    <row r="78" spans="1:11" ht="14.1" customHeight="1" x14ac:dyDescent="0.2">
      <c r="A78" s="306">
        <v>93</v>
      </c>
      <c r="B78" s="307" t="s">
        <v>317</v>
      </c>
      <c r="C78" s="308"/>
      <c r="D78" s="113">
        <v>0.23918676499900338</v>
      </c>
      <c r="E78" s="115">
        <v>12</v>
      </c>
      <c r="F78" s="114">
        <v>12</v>
      </c>
      <c r="G78" s="114">
        <v>12</v>
      </c>
      <c r="H78" s="114">
        <v>12</v>
      </c>
      <c r="I78" s="140">
        <v>12</v>
      </c>
      <c r="J78" s="115">
        <v>0</v>
      </c>
      <c r="K78" s="116">
        <v>0</v>
      </c>
    </row>
    <row r="79" spans="1:11" ht="14.1" customHeight="1" x14ac:dyDescent="0.2">
      <c r="A79" s="306">
        <v>94</v>
      </c>
      <c r="B79" s="307" t="s">
        <v>318</v>
      </c>
      <c r="C79" s="308"/>
      <c r="D79" s="113">
        <v>0.35878014749850506</v>
      </c>
      <c r="E79" s="115">
        <v>18</v>
      </c>
      <c r="F79" s="114">
        <v>21</v>
      </c>
      <c r="G79" s="114">
        <v>24</v>
      </c>
      <c r="H79" s="114">
        <v>19</v>
      </c>
      <c r="I79" s="140">
        <v>16</v>
      </c>
      <c r="J79" s="115">
        <v>2</v>
      </c>
      <c r="K79" s="116">
        <v>12.5</v>
      </c>
    </row>
    <row r="80" spans="1:11" ht="14.1" customHeight="1" x14ac:dyDescent="0.2">
      <c r="A80" s="306" t="s">
        <v>319</v>
      </c>
      <c r="B80" s="307" t="s">
        <v>320</v>
      </c>
      <c r="C80" s="308"/>
      <c r="D80" s="113" t="s">
        <v>513</v>
      </c>
      <c r="E80" s="115" t="s">
        <v>513</v>
      </c>
      <c r="F80" s="114" t="s">
        <v>513</v>
      </c>
      <c r="G80" s="114" t="s">
        <v>513</v>
      </c>
      <c r="H80" s="114">
        <v>3</v>
      </c>
      <c r="I80" s="140">
        <v>3</v>
      </c>
      <c r="J80" s="115" t="s">
        <v>513</v>
      </c>
      <c r="K80" s="116" t="s">
        <v>513</v>
      </c>
    </row>
    <row r="81" spans="1:11" ht="14.1" customHeight="1" x14ac:dyDescent="0.2">
      <c r="A81" s="310" t="s">
        <v>321</v>
      </c>
      <c r="B81" s="311" t="s">
        <v>333</v>
      </c>
      <c r="C81" s="312"/>
      <c r="D81" s="125">
        <v>1.8536974287422763</v>
      </c>
      <c r="E81" s="143">
        <v>93</v>
      </c>
      <c r="F81" s="144">
        <v>97</v>
      </c>
      <c r="G81" s="144">
        <v>97</v>
      </c>
      <c r="H81" s="144">
        <v>98</v>
      </c>
      <c r="I81" s="145">
        <v>94</v>
      </c>
      <c r="J81" s="143">
        <v>-1</v>
      </c>
      <c r="K81" s="146">
        <v>-1.0638297872340425</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2427</v>
      </c>
      <c r="G12" s="536">
        <v>1498</v>
      </c>
      <c r="H12" s="536">
        <v>2691</v>
      </c>
      <c r="I12" s="536">
        <v>1972</v>
      </c>
      <c r="J12" s="537">
        <v>2547</v>
      </c>
      <c r="K12" s="538">
        <v>-120</v>
      </c>
      <c r="L12" s="349">
        <v>-4.7114252061248525</v>
      </c>
    </row>
    <row r="13" spans="1:17" s="110" customFormat="1" ht="15" customHeight="1" x14ac:dyDescent="0.2">
      <c r="A13" s="350" t="s">
        <v>344</v>
      </c>
      <c r="B13" s="351" t="s">
        <v>345</v>
      </c>
      <c r="C13" s="347"/>
      <c r="D13" s="347"/>
      <c r="E13" s="348"/>
      <c r="F13" s="536">
        <v>1313</v>
      </c>
      <c r="G13" s="536">
        <v>754</v>
      </c>
      <c r="H13" s="536">
        <v>1369</v>
      </c>
      <c r="I13" s="536">
        <v>1042</v>
      </c>
      <c r="J13" s="537">
        <v>1285</v>
      </c>
      <c r="K13" s="538">
        <v>28</v>
      </c>
      <c r="L13" s="349">
        <v>2.1789883268482488</v>
      </c>
    </row>
    <row r="14" spans="1:17" s="110" customFormat="1" ht="22.5" customHeight="1" x14ac:dyDescent="0.2">
      <c r="A14" s="350"/>
      <c r="B14" s="351" t="s">
        <v>346</v>
      </c>
      <c r="C14" s="347"/>
      <c r="D14" s="347"/>
      <c r="E14" s="348"/>
      <c r="F14" s="536">
        <v>1114</v>
      </c>
      <c r="G14" s="536">
        <v>744</v>
      </c>
      <c r="H14" s="536">
        <v>1322</v>
      </c>
      <c r="I14" s="536">
        <v>930</v>
      </c>
      <c r="J14" s="537">
        <v>1262</v>
      </c>
      <c r="K14" s="538">
        <v>-148</v>
      </c>
      <c r="L14" s="349">
        <v>-11.727416798732172</v>
      </c>
    </row>
    <row r="15" spans="1:17" s="110" customFormat="1" ht="15" customHeight="1" x14ac:dyDescent="0.2">
      <c r="A15" s="350" t="s">
        <v>347</v>
      </c>
      <c r="B15" s="351" t="s">
        <v>108</v>
      </c>
      <c r="C15" s="347"/>
      <c r="D15" s="347"/>
      <c r="E15" s="348"/>
      <c r="F15" s="536">
        <v>434</v>
      </c>
      <c r="G15" s="536">
        <v>270</v>
      </c>
      <c r="H15" s="536">
        <v>979</v>
      </c>
      <c r="I15" s="536">
        <v>291</v>
      </c>
      <c r="J15" s="537">
        <v>392</v>
      </c>
      <c r="K15" s="538">
        <v>42</v>
      </c>
      <c r="L15" s="349">
        <v>10.714285714285714</v>
      </c>
    </row>
    <row r="16" spans="1:17" s="110" customFormat="1" ht="15" customHeight="1" x14ac:dyDescent="0.2">
      <c r="A16" s="350"/>
      <c r="B16" s="351" t="s">
        <v>109</v>
      </c>
      <c r="C16" s="347"/>
      <c r="D16" s="347"/>
      <c r="E16" s="348"/>
      <c r="F16" s="536">
        <v>1582</v>
      </c>
      <c r="G16" s="536">
        <v>1025</v>
      </c>
      <c r="H16" s="536">
        <v>1393</v>
      </c>
      <c r="I16" s="536">
        <v>1352</v>
      </c>
      <c r="J16" s="537">
        <v>1688</v>
      </c>
      <c r="K16" s="538">
        <v>-106</v>
      </c>
      <c r="L16" s="349">
        <v>-6.2796208530805684</v>
      </c>
    </row>
    <row r="17" spans="1:12" s="110" customFormat="1" ht="15" customHeight="1" x14ac:dyDescent="0.2">
      <c r="A17" s="350"/>
      <c r="B17" s="351" t="s">
        <v>110</v>
      </c>
      <c r="C17" s="347"/>
      <c r="D17" s="347"/>
      <c r="E17" s="348"/>
      <c r="F17" s="536">
        <v>379</v>
      </c>
      <c r="G17" s="536">
        <v>176</v>
      </c>
      <c r="H17" s="536">
        <v>288</v>
      </c>
      <c r="I17" s="536">
        <v>303</v>
      </c>
      <c r="J17" s="537">
        <v>431</v>
      </c>
      <c r="K17" s="538">
        <v>-52</v>
      </c>
      <c r="L17" s="349">
        <v>-12.064965197215777</v>
      </c>
    </row>
    <row r="18" spans="1:12" s="110" customFormat="1" ht="15" customHeight="1" x14ac:dyDescent="0.2">
      <c r="A18" s="350"/>
      <c r="B18" s="351" t="s">
        <v>111</v>
      </c>
      <c r="C18" s="347"/>
      <c r="D18" s="347"/>
      <c r="E18" s="348"/>
      <c r="F18" s="536">
        <v>32</v>
      </c>
      <c r="G18" s="536">
        <v>27</v>
      </c>
      <c r="H18" s="536">
        <v>31</v>
      </c>
      <c r="I18" s="536">
        <v>26</v>
      </c>
      <c r="J18" s="537">
        <v>36</v>
      </c>
      <c r="K18" s="538">
        <v>-4</v>
      </c>
      <c r="L18" s="349">
        <v>-11.111111111111111</v>
      </c>
    </row>
    <row r="19" spans="1:12" s="110" customFormat="1" ht="15" customHeight="1" x14ac:dyDescent="0.2">
      <c r="A19" s="118" t="s">
        <v>113</v>
      </c>
      <c r="B19" s="119" t="s">
        <v>181</v>
      </c>
      <c r="C19" s="347"/>
      <c r="D19" s="347"/>
      <c r="E19" s="348"/>
      <c r="F19" s="536">
        <v>1584</v>
      </c>
      <c r="G19" s="536">
        <v>884</v>
      </c>
      <c r="H19" s="536">
        <v>1864</v>
      </c>
      <c r="I19" s="536">
        <v>1232</v>
      </c>
      <c r="J19" s="537">
        <v>1592</v>
      </c>
      <c r="K19" s="538">
        <v>-8</v>
      </c>
      <c r="L19" s="349">
        <v>-0.50251256281407031</v>
      </c>
    </row>
    <row r="20" spans="1:12" s="110" customFormat="1" ht="15" customHeight="1" x14ac:dyDescent="0.2">
      <c r="A20" s="118"/>
      <c r="B20" s="119" t="s">
        <v>182</v>
      </c>
      <c r="C20" s="347"/>
      <c r="D20" s="347"/>
      <c r="E20" s="348"/>
      <c r="F20" s="536">
        <v>843</v>
      </c>
      <c r="G20" s="536">
        <v>614</v>
      </c>
      <c r="H20" s="536">
        <v>827</v>
      </c>
      <c r="I20" s="536">
        <v>740</v>
      </c>
      <c r="J20" s="537">
        <v>955</v>
      </c>
      <c r="K20" s="538">
        <v>-112</v>
      </c>
      <c r="L20" s="349">
        <v>-11.727748691099476</v>
      </c>
    </row>
    <row r="21" spans="1:12" s="110" customFormat="1" ht="15" customHeight="1" x14ac:dyDescent="0.2">
      <c r="A21" s="118" t="s">
        <v>113</v>
      </c>
      <c r="B21" s="119" t="s">
        <v>116</v>
      </c>
      <c r="C21" s="347"/>
      <c r="D21" s="347"/>
      <c r="E21" s="348"/>
      <c r="F21" s="536">
        <v>2183</v>
      </c>
      <c r="G21" s="536">
        <v>1337</v>
      </c>
      <c r="H21" s="536">
        <v>2469</v>
      </c>
      <c r="I21" s="536">
        <v>1795</v>
      </c>
      <c r="J21" s="537">
        <v>2342</v>
      </c>
      <c r="K21" s="538">
        <v>-159</v>
      </c>
      <c r="L21" s="349">
        <v>-6.7890691716481637</v>
      </c>
    </row>
    <row r="22" spans="1:12" s="110" customFormat="1" ht="15" customHeight="1" x14ac:dyDescent="0.2">
      <c r="A22" s="118"/>
      <c r="B22" s="119" t="s">
        <v>117</v>
      </c>
      <c r="C22" s="347"/>
      <c r="D22" s="347"/>
      <c r="E22" s="348"/>
      <c r="F22" s="536">
        <v>244</v>
      </c>
      <c r="G22" s="536">
        <v>161</v>
      </c>
      <c r="H22" s="536">
        <v>222</v>
      </c>
      <c r="I22" s="536">
        <v>176</v>
      </c>
      <c r="J22" s="537">
        <v>205</v>
      </c>
      <c r="K22" s="538">
        <v>39</v>
      </c>
      <c r="L22" s="349">
        <v>19.024390243902438</v>
      </c>
    </row>
    <row r="23" spans="1:12" s="110" customFormat="1" ht="15" customHeight="1" x14ac:dyDescent="0.2">
      <c r="A23" s="352" t="s">
        <v>347</v>
      </c>
      <c r="B23" s="353" t="s">
        <v>193</v>
      </c>
      <c r="C23" s="354"/>
      <c r="D23" s="354"/>
      <c r="E23" s="355"/>
      <c r="F23" s="539">
        <v>32</v>
      </c>
      <c r="G23" s="539">
        <v>56</v>
      </c>
      <c r="H23" s="539">
        <v>458</v>
      </c>
      <c r="I23" s="539">
        <v>12</v>
      </c>
      <c r="J23" s="540">
        <v>39</v>
      </c>
      <c r="K23" s="541">
        <v>-7</v>
      </c>
      <c r="L23" s="356">
        <v>-17.948717948717949</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23.4</v>
      </c>
      <c r="G25" s="542">
        <v>28.6</v>
      </c>
      <c r="H25" s="542">
        <v>29.4</v>
      </c>
      <c r="I25" s="542">
        <v>31</v>
      </c>
      <c r="J25" s="542">
        <v>26</v>
      </c>
      <c r="K25" s="543" t="s">
        <v>349</v>
      </c>
      <c r="L25" s="364">
        <v>-2.6000000000000014</v>
      </c>
    </row>
    <row r="26" spans="1:12" s="110" customFormat="1" ht="15" customHeight="1" x14ac:dyDescent="0.2">
      <c r="A26" s="365" t="s">
        <v>105</v>
      </c>
      <c r="B26" s="366" t="s">
        <v>345</v>
      </c>
      <c r="C26" s="362"/>
      <c r="D26" s="362"/>
      <c r="E26" s="363"/>
      <c r="F26" s="542">
        <v>20.9</v>
      </c>
      <c r="G26" s="542">
        <v>24.8</v>
      </c>
      <c r="H26" s="542">
        <v>26.9</v>
      </c>
      <c r="I26" s="542">
        <v>27.6</v>
      </c>
      <c r="J26" s="544">
        <v>27.7</v>
      </c>
      <c r="K26" s="543" t="s">
        <v>349</v>
      </c>
      <c r="L26" s="364">
        <v>-6.8000000000000007</v>
      </c>
    </row>
    <row r="27" spans="1:12" s="110" customFormat="1" ht="15" customHeight="1" x14ac:dyDescent="0.2">
      <c r="A27" s="365"/>
      <c r="B27" s="366" t="s">
        <v>346</v>
      </c>
      <c r="C27" s="362"/>
      <c r="D27" s="362"/>
      <c r="E27" s="363"/>
      <c r="F27" s="542">
        <v>26.4</v>
      </c>
      <c r="G27" s="542">
        <v>32.4</v>
      </c>
      <c r="H27" s="542">
        <v>31.9</v>
      </c>
      <c r="I27" s="542">
        <v>34.799999999999997</v>
      </c>
      <c r="J27" s="542">
        <v>24.1</v>
      </c>
      <c r="K27" s="543" t="s">
        <v>349</v>
      </c>
      <c r="L27" s="364">
        <v>2.2999999999999972</v>
      </c>
    </row>
    <row r="28" spans="1:12" s="110" customFormat="1" ht="15" customHeight="1" x14ac:dyDescent="0.2">
      <c r="A28" s="365" t="s">
        <v>113</v>
      </c>
      <c r="B28" s="366" t="s">
        <v>108</v>
      </c>
      <c r="C28" s="362"/>
      <c r="D28" s="362"/>
      <c r="E28" s="363"/>
      <c r="F28" s="542">
        <v>32.6</v>
      </c>
      <c r="G28" s="542">
        <v>32</v>
      </c>
      <c r="H28" s="542">
        <v>36.1</v>
      </c>
      <c r="I28" s="542">
        <v>34.799999999999997</v>
      </c>
      <c r="J28" s="542">
        <v>37.200000000000003</v>
      </c>
      <c r="K28" s="543" t="s">
        <v>349</v>
      </c>
      <c r="L28" s="364">
        <v>-4.6000000000000014</v>
      </c>
    </row>
    <row r="29" spans="1:12" s="110" customFormat="1" ht="11.25" x14ac:dyDescent="0.2">
      <c r="A29" s="365"/>
      <c r="B29" s="366" t="s">
        <v>109</v>
      </c>
      <c r="C29" s="362"/>
      <c r="D29" s="362"/>
      <c r="E29" s="363"/>
      <c r="F29" s="542">
        <v>22.2</v>
      </c>
      <c r="G29" s="542">
        <v>27.1</v>
      </c>
      <c r="H29" s="542">
        <v>27.4</v>
      </c>
      <c r="I29" s="542">
        <v>29</v>
      </c>
      <c r="J29" s="544">
        <v>25.8</v>
      </c>
      <c r="K29" s="543" t="s">
        <v>349</v>
      </c>
      <c r="L29" s="364">
        <v>-3.6000000000000014</v>
      </c>
    </row>
    <row r="30" spans="1:12" s="110" customFormat="1" ht="15" customHeight="1" x14ac:dyDescent="0.2">
      <c r="A30" s="365"/>
      <c r="B30" s="366" t="s">
        <v>110</v>
      </c>
      <c r="C30" s="362"/>
      <c r="D30" s="362"/>
      <c r="E30" s="363"/>
      <c r="F30" s="542">
        <v>18.899999999999999</v>
      </c>
      <c r="G30" s="542">
        <v>31.4</v>
      </c>
      <c r="H30" s="542">
        <v>28.5</v>
      </c>
      <c r="I30" s="542">
        <v>37.200000000000003</v>
      </c>
      <c r="J30" s="542">
        <v>17.3</v>
      </c>
      <c r="K30" s="543" t="s">
        <v>349</v>
      </c>
      <c r="L30" s="364">
        <v>1.5999999999999979</v>
      </c>
    </row>
    <row r="31" spans="1:12" s="110" customFormat="1" ht="15" customHeight="1" x14ac:dyDescent="0.2">
      <c r="A31" s="365"/>
      <c r="B31" s="366" t="s">
        <v>111</v>
      </c>
      <c r="C31" s="362"/>
      <c r="D31" s="362"/>
      <c r="E31" s="363"/>
      <c r="F31" s="542">
        <v>25</v>
      </c>
      <c r="G31" s="542">
        <v>40.700000000000003</v>
      </c>
      <c r="H31" s="542">
        <v>25.8</v>
      </c>
      <c r="I31" s="542">
        <v>23.1</v>
      </c>
      <c r="J31" s="542">
        <v>27.8</v>
      </c>
      <c r="K31" s="543" t="s">
        <v>349</v>
      </c>
      <c r="L31" s="364">
        <v>-2.8000000000000007</v>
      </c>
    </row>
    <row r="32" spans="1:12" s="110" customFormat="1" ht="15" customHeight="1" x14ac:dyDescent="0.2">
      <c r="A32" s="367" t="s">
        <v>113</v>
      </c>
      <c r="B32" s="368" t="s">
        <v>181</v>
      </c>
      <c r="C32" s="362"/>
      <c r="D32" s="362"/>
      <c r="E32" s="363"/>
      <c r="F32" s="542">
        <v>21.3</v>
      </c>
      <c r="G32" s="542">
        <v>23</v>
      </c>
      <c r="H32" s="542">
        <v>27.1</v>
      </c>
      <c r="I32" s="542">
        <v>29.6</v>
      </c>
      <c r="J32" s="544">
        <v>26</v>
      </c>
      <c r="K32" s="543" t="s">
        <v>349</v>
      </c>
      <c r="L32" s="364">
        <v>-4.6999999999999993</v>
      </c>
    </row>
    <row r="33" spans="1:12" s="110" customFormat="1" ht="15" customHeight="1" x14ac:dyDescent="0.2">
      <c r="A33" s="367"/>
      <c r="B33" s="368" t="s">
        <v>182</v>
      </c>
      <c r="C33" s="362"/>
      <c r="D33" s="362"/>
      <c r="E33" s="363"/>
      <c r="F33" s="542">
        <v>27.3</v>
      </c>
      <c r="G33" s="542">
        <v>36.200000000000003</v>
      </c>
      <c r="H33" s="542">
        <v>33.1</v>
      </c>
      <c r="I33" s="542">
        <v>33.4</v>
      </c>
      <c r="J33" s="542">
        <v>25.9</v>
      </c>
      <c r="K33" s="543" t="s">
        <v>349</v>
      </c>
      <c r="L33" s="364">
        <v>1.4000000000000021</v>
      </c>
    </row>
    <row r="34" spans="1:12" s="369" customFormat="1" ht="15" customHeight="1" x14ac:dyDescent="0.2">
      <c r="A34" s="367" t="s">
        <v>113</v>
      </c>
      <c r="B34" s="368" t="s">
        <v>116</v>
      </c>
      <c r="C34" s="362"/>
      <c r="D34" s="362"/>
      <c r="E34" s="363"/>
      <c r="F34" s="542">
        <v>23</v>
      </c>
      <c r="G34" s="542">
        <v>27.6</v>
      </c>
      <c r="H34" s="542">
        <v>28.8</v>
      </c>
      <c r="I34" s="542">
        <v>30</v>
      </c>
      <c r="J34" s="542">
        <v>23.9</v>
      </c>
      <c r="K34" s="543" t="s">
        <v>349</v>
      </c>
      <c r="L34" s="364">
        <v>-0.89999999999999858</v>
      </c>
    </row>
    <row r="35" spans="1:12" s="369" customFormat="1" ht="11.25" x14ac:dyDescent="0.2">
      <c r="A35" s="370"/>
      <c r="B35" s="371" t="s">
        <v>117</v>
      </c>
      <c r="C35" s="372"/>
      <c r="D35" s="372"/>
      <c r="E35" s="373"/>
      <c r="F35" s="545">
        <v>27</v>
      </c>
      <c r="G35" s="545">
        <v>36.1</v>
      </c>
      <c r="H35" s="545">
        <v>35.200000000000003</v>
      </c>
      <c r="I35" s="545">
        <v>41.2</v>
      </c>
      <c r="J35" s="546">
        <v>49.5</v>
      </c>
      <c r="K35" s="547" t="s">
        <v>349</v>
      </c>
      <c r="L35" s="374">
        <v>-22.5</v>
      </c>
    </row>
    <row r="36" spans="1:12" s="369" customFormat="1" ht="15.95" customHeight="1" x14ac:dyDescent="0.2">
      <c r="A36" s="375" t="s">
        <v>350</v>
      </c>
      <c r="B36" s="376"/>
      <c r="C36" s="377"/>
      <c r="D36" s="376"/>
      <c r="E36" s="378"/>
      <c r="F36" s="548">
        <v>2353</v>
      </c>
      <c r="G36" s="548">
        <v>1407</v>
      </c>
      <c r="H36" s="548">
        <v>2087</v>
      </c>
      <c r="I36" s="548">
        <v>1923</v>
      </c>
      <c r="J36" s="548">
        <v>2466</v>
      </c>
      <c r="K36" s="549">
        <v>-113</v>
      </c>
      <c r="L36" s="380">
        <v>-4.5823195458231956</v>
      </c>
    </row>
    <row r="37" spans="1:12" s="369" customFormat="1" ht="15.95" customHeight="1" x14ac:dyDescent="0.2">
      <c r="A37" s="381"/>
      <c r="B37" s="382" t="s">
        <v>113</v>
      </c>
      <c r="C37" s="382" t="s">
        <v>351</v>
      </c>
      <c r="D37" s="382"/>
      <c r="E37" s="383"/>
      <c r="F37" s="548">
        <v>551</v>
      </c>
      <c r="G37" s="548">
        <v>402</v>
      </c>
      <c r="H37" s="548">
        <v>613</v>
      </c>
      <c r="I37" s="548">
        <v>596</v>
      </c>
      <c r="J37" s="548">
        <v>640</v>
      </c>
      <c r="K37" s="549">
        <v>-89</v>
      </c>
      <c r="L37" s="380">
        <v>-13.90625</v>
      </c>
    </row>
    <row r="38" spans="1:12" s="369" customFormat="1" ht="15.95" customHeight="1" x14ac:dyDescent="0.2">
      <c r="A38" s="381"/>
      <c r="B38" s="384" t="s">
        <v>105</v>
      </c>
      <c r="C38" s="384" t="s">
        <v>106</v>
      </c>
      <c r="D38" s="385"/>
      <c r="E38" s="383"/>
      <c r="F38" s="548">
        <v>1289</v>
      </c>
      <c r="G38" s="548">
        <v>710</v>
      </c>
      <c r="H38" s="548">
        <v>1039</v>
      </c>
      <c r="I38" s="548">
        <v>1016</v>
      </c>
      <c r="J38" s="550">
        <v>1256</v>
      </c>
      <c r="K38" s="549">
        <v>33</v>
      </c>
      <c r="L38" s="380">
        <v>2.6273885350318471</v>
      </c>
    </row>
    <row r="39" spans="1:12" s="369" customFormat="1" ht="15.95" customHeight="1" x14ac:dyDescent="0.2">
      <c r="A39" s="381"/>
      <c r="B39" s="385"/>
      <c r="C39" s="382" t="s">
        <v>352</v>
      </c>
      <c r="D39" s="385"/>
      <c r="E39" s="383"/>
      <c r="F39" s="548">
        <v>270</v>
      </c>
      <c r="G39" s="548">
        <v>176</v>
      </c>
      <c r="H39" s="548">
        <v>279</v>
      </c>
      <c r="I39" s="548">
        <v>280</v>
      </c>
      <c r="J39" s="548">
        <v>348</v>
      </c>
      <c r="K39" s="549">
        <v>-78</v>
      </c>
      <c r="L39" s="380">
        <v>-22.413793103448278</v>
      </c>
    </row>
    <row r="40" spans="1:12" s="369" customFormat="1" ht="15.95" customHeight="1" x14ac:dyDescent="0.2">
      <c r="A40" s="381"/>
      <c r="B40" s="384"/>
      <c r="C40" s="384" t="s">
        <v>107</v>
      </c>
      <c r="D40" s="385"/>
      <c r="E40" s="383"/>
      <c r="F40" s="548">
        <v>1064</v>
      </c>
      <c r="G40" s="548">
        <v>697</v>
      </c>
      <c r="H40" s="548">
        <v>1048</v>
      </c>
      <c r="I40" s="548">
        <v>907</v>
      </c>
      <c r="J40" s="548">
        <v>1210</v>
      </c>
      <c r="K40" s="549">
        <v>-146</v>
      </c>
      <c r="L40" s="380">
        <v>-12.066115702479339</v>
      </c>
    </row>
    <row r="41" spans="1:12" s="369" customFormat="1" ht="24" customHeight="1" x14ac:dyDescent="0.2">
      <c r="A41" s="381"/>
      <c r="B41" s="385"/>
      <c r="C41" s="382" t="s">
        <v>352</v>
      </c>
      <c r="D41" s="385"/>
      <c r="E41" s="383"/>
      <c r="F41" s="548">
        <v>281</v>
      </c>
      <c r="G41" s="548">
        <v>226</v>
      </c>
      <c r="H41" s="548">
        <v>334</v>
      </c>
      <c r="I41" s="548">
        <v>316</v>
      </c>
      <c r="J41" s="550">
        <v>292</v>
      </c>
      <c r="K41" s="549">
        <v>-11</v>
      </c>
      <c r="L41" s="380">
        <v>-3.7671232876712328</v>
      </c>
    </row>
    <row r="42" spans="1:12" s="110" customFormat="1" ht="15" customHeight="1" x14ac:dyDescent="0.2">
      <c r="A42" s="381"/>
      <c r="B42" s="384" t="s">
        <v>113</v>
      </c>
      <c r="C42" s="384" t="s">
        <v>353</v>
      </c>
      <c r="D42" s="385"/>
      <c r="E42" s="383"/>
      <c r="F42" s="548">
        <v>383</v>
      </c>
      <c r="G42" s="548">
        <v>200</v>
      </c>
      <c r="H42" s="548">
        <v>438</v>
      </c>
      <c r="I42" s="548">
        <v>276</v>
      </c>
      <c r="J42" s="548">
        <v>341</v>
      </c>
      <c r="K42" s="549">
        <v>42</v>
      </c>
      <c r="L42" s="380">
        <v>12.316715542521994</v>
      </c>
    </row>
    <row r="43" spans="1:12" s="110" customFormat="1" ht="15" customHeight="1" x14ac:dyDescent="0.2">
      <c r="A43" s="381"/>
      <c r="B43" s="385"/>
      <c r="C43" s="382" t="s">
        <v>352</v>
      </c>
      <c r="D43" s="385"/>
      <c r="E43" s="383"/>
      <c r="F43" s="548">
        <v>125</v>
      </c>
      <c r="G43" s="548">
        <v>64</v>
      </c>
      <c r="H43" s="548">
        <v>158</v>
      </c>
      <c r="I43" s="548">
        <v>96</v>
      </c>
      <c r="J43" s="548">
        <v>127</v>
      </c>
      <c r="K43" s="549">
        <v>-2</v>
      </c>
      <c r="L43" s="380">
        <v>-1.5748031496062993</v>
      </c>
    </row>
    <row r="44" spans="1:12" s="110" customFormat="1" ht="15" customHeight="1" x14ac:dyDescent="0.2">
      <c r="A44" s="381"/>
      <c r="B44" s="384"/>
      <c r="C44" s="366" t="s">
        <v>109</v>
      </c>
      <c r="D44" s="385"/>
      <c r="E44" s="383"/>
      <c r="F44" s="548">
        <v>1563</v>
      </c>
      <c r="G44" s="548">
        <v>1011</v>
      </c>
      <c r="H44" s="548">
        <v>1337</v>
      </c>
      <c r="I44" s="548">
        <v>1331</v>
      </c>
      <c r="J44" s="550">
        <v>1668</v>
      </c>
      <c r="K44" s="549">
        <v>-105</v>
      </c>
      <c r="L44" s="380">
        <v>-6.2949640287769784</v>
      </c>
    </row>
    <row r="45" spans="1:12" s="110" customFormat="1" ht="15" customHeight="1" x14ac:dyDescent="0.2">
      <c r="A45" s="381"/>
      <c r="B45" s="385"/>
      <c r="C45" s="382" t="s">
        <v>352</v>
      </c>
      <c r="D45" s="385"/>
      <c r="E45" s="383"/>
      <c r="F45" s="548">
        <v>347</v>
      </c>
      <c r="G45" s="548">
        <v>274</v>
      </c>
      <c r="H45" s="548">
        <v>367</v>
      </c>
      <c r="I45" s="548">
        <v>386</v>
      </c>
      <c r="J45" s="548">
        <v>430</v>
      </c>
      <c r="K45" s="549">
        <v>-83</v>
      </c>
      <c r="L45" s="380">
        <v>-19.302325581395348</v>
      </c>
    </row>
    <row r="46" spans="1:12" s="110" customFormat="1" ht="15" customHeight="1" x14ac:dyDescent="0.2">
      <c r="A46" s="381"/>
      <c r="B46" s="384"/>
      <c r="C46" s="366" t="s">
        <v>110</v>
      </c>
      <c r="D46" s="385"/>
      <c r="E46" s="383"/>
      <c r="F46" s="548">
        <v>375</v>
      </c>
      <c r="G46" s="548">
        <v>169</v>
      </c>
      <c r="H46" s="548">
        <v>281</v>
      </c>
      <c r="I46" s="548">
        <v>290</v>
      </c>
      <c r="J46" s="548">
        <v>421</v>
      </c>
      <c r="K46" s="549">
        <v>-46</v>
      </c>
      <c r="L46" s="380">
        <v>-10.926365795724466</v>
      </c>
    </row>
    <row r="47" spans="1:12" s="110" customFormat="1" ht="15" customHeight="1" x14ac:dyDescent="0.2">
      <c r="A47" s="381"/>
      <c r="B47" s="385"/>
      <c r="C47" s="382" t="s">
        <v>352</v>
      </c>
      <c r="D47" s="385"/>
      <c r="E47" s="383"/>
      <c r="F47" s="548">
        <v>71</v>
      </c>
      <c r="G47" s="548">
        <v>53</v>
      </c>
      <c r="H47" s="548">
        <v>80</v>
      </c>
      <c r="I47" s="548">
        <v>108</v>
      </c>
      <c r="J47" s="550">
        <v>73</v>
      </c>
      <c r="K47" s="549">
        <v>-2</v>
      </c>
      <c r="L47" s="380">
        <v>-2.7397260273972601</v>
      </c>
    </row>
    <row r="48" spans="1:12" s="110" customFormat="1" ht="15" customHeight="1" x14ac:dyDescent="0.2">
      <c r="A48" s="381"/>
      <c r="B48" s="385"/>
      <c r="C48" s="366" t="s">
        <v>111</v>
      </c>
      <c r="D48" s="386"/>
      <c r="E48" s="387"/>
      <c r="F48" s="548">
        <v>32</v>
      </c>
      <c r="G48" s="548">
        <v>27</v>
      </c>
      <c r="H48" s="548">
        <v>31</v>
      </c>
      <c r="I48" s="548">
        <v>26</v>
      </c>
      <c r="J48" s="548">
        <v>36</v>
      </c>
      <c r="K48" s="549">
        <v>-4</v>
      </c>
      <c r="L48" s="380">
        <v>-11.111111111111111</v>
      </c>
    </row>
    <row r="49" spans="1:12" s="110" customFormat="1" ht="15" customHeight="1" x14ac:dyDescent="0.2">
      <c r="A49" s="381"/>
      <c r="B49" s="385"/>
      <c r="C49" s="382" t="s">
        <v>352</v>
      </c>
      <c r="D49" s="385"/>
      <c r="E49" s="383"/>
      <c r="F49" s="548">
        <v>8</v>
      </c>
      <c r="G49" s="548">
        <v>11</v>
      </c>
      <c r="H49" s="548">
        <v>8</v>
      </c>
      <c r="I49" s="548">
        <v>6</v>
      </c>
      <c r="J49" s="548">
        <v>10</v>
      </c>
      <c r="K49" s="549">
        <v>-2</v>
      </c>
      <c r="L49" s="380">
        <v>-20</v>
      </c>
    </row>
    <row r="50" spans="1:12" s="110" customFormat="1" ht="15" customHeight="1" x14ac:dyDescent="0.2">
      <c r="A50" s="381"/>
      <c r="B50" s="384" t="s">
        <v>113</v>
      </c>
      <c r="C50" s="382" t="s">
        <v>181</v>
      </c>
      <c r="D50" s="385"/>
      <c r="E50" s="383"/>
      <c r="F50" s="548">
        <v>1524</v>
      </c>
      <c r="G50" s="548">
        <v>813</v>
      </c>
      <c r="H50" s="548">
        <v>1289</v>
      </c>
      <c r="I50" s="548">
        <v>1210</v>
      </c>
      <c r="J50" s="550">
        <v>1532</v>
      </c>
      <c r="K50" s="549">
        <v>-8</v>
      </c>
      <c r="L50" s="380">
        <v>-0.52219321148825071</v>
      </c>
    </row>
    <row r="51" spans="1:12" s="110" customFormat="1" ht="15" customHeight="1" x14ac:dyDescent="0.2">
      <c r="A51" s="381"/>
      <c r="B51" s="385"/>
      <c r="C51" s="382" t="s">
        <v>352</v>
      </c>
      <c r="D51" s="385"/>
      <c r="E51" s="383"/>
      <c r="F51" s="548">
        <v>325</v>
      </c>
      <c r="G51" s="548">
        <v>187</v>
      </c>
      <c r="H51" s="548">
        <v>349</v>
      </c>
      <c r="I51" s="548">
        <v>358</v>
      </c>
      <c r="J51" s="548">
        <v>398</v>
      </c>
      <c r="K51" s="549">
        <v>-73</v>
      </c>
      <c r="L51" s="380">
        <v>-18.341708542713569</v>
      </c>
    </row>
    <row r="52" spans="1:12" s="110" customFormat="1" ht="15" customHeight="1" x14ac:dyDescent="0.2">
      <c r="A52" s="381"/>
      <c r="B52" s="384"/>
      <c r="C52" s="382" t="s">
        <v>182</v>
      </c>
      <c r="D52" s="385"/>
      <c r="E52" s="383"/>
      <c r="F52" s="548">
        <v>829</v>
      </c>
      <c r="G52" s="548">
        <v>594</v>
      </c>
      <c r="H52" s="548">
        <v>798</v>
      </c>
      <c r="I52" s="548">
        <v>713</v>
      </c>
      <c r="J52" s="548">
        <v>934</v>
      </c>
      <c r="K52" s="549">
        <v>-105</v>
      </c>
      <c r="L52" s="380">
        <v>-11.241970021413277</v>
      </c>
    </row>
    <row r="53" spans="1:12" s="269" customFormat="1" ht="11.25" customHeight="1" x14ac:dyDescent="0.2">
      <c r="A53" s="381"/>
      <c r="B53" s="385"/>
      <c r="C53" s="382" t="s">
        <v>352</v>
      </c>
      <c r="D53" s="385"/>
      <c r="E53" s="383"/>
      <c r="F53" s="548">
        <v>226</v>
      </c>
      <c r="G53" s="548">
        <v>215</v>
      </c>
      <c r="H53" s="548">
        <v>264</v>
      </c>
      <c r="I53" s="548">
        <v>238</v>
      </c>
      <c r="J53" s="550">
        <v>242</v>
      </c>
      <c r="K53" s="549">
        <v>-16</v>
      </c>
      <c r="L53" s="380">
        <v>-6.6115702479338845</v>
      </c>
    </row>
    <row r="54" spans="1:12" s="151" customFormat="1" ht="12.75" customHeight="1" x14ac:dyDescent="0.2">
      <c r="A54" s="381"/>
      <c r="B54" s="384" t="s">
        <v>113</v>
      </c>
      <c r="C54" s="384" t="s">
        <v>116</v>
      </c>
      <c r="D54" s="385"/>
      <c r="E54" s="383"/>
      <c r="F54" s="548">
        <v>2112</v>
      </c>
      <c r="G54" s="548">
        <v>1249</v>
      </c>
      <c r="H54" s="548">
        <v>1888</v>
      </c>
      <c r="I54" s="548">
        <v>1752</v>
      </c>
      <c r="J54" s="548">
        <v>2266</v>
      </c>
      <c r="K54" s="549">
        <v>-154</v>
      </c>
      <c r="L54" s="380">
        <v>-6.7961165048543686</v>
      </c>
    </row>
    <row r="55" spans="1:12" ht="11.25" x14ac:dyDescent="0.2">
      <c r="A55" s="381"/>
      <c r="B55" s="385"/>
      <c r="C55" s="382" t="s">
        <v>352</v>
      </c>
      <c r="D55" s="385"/>
      <c r="E55" s="383"/>
      <c r="F55" s="548">
        <v>486</v>
      </c>
      <c r="G55" s="548">
        <v>345</v>
      </c>
      <c r="H55" s="548">
        <v>543</v>
      </c>
      <c r="I55" s="548">
        <v>525</v>
      </c>
      <c r="J55" s="548">
        <v>541</v>
      </c>
      <c r="K55" s="549">
        <v>-55</v>
      </c>
      <c r="L55" s="380">
        <v>-10.166358595194085</v>
      </c>
    </row>
    <row r="56" spans="1:12" ht="14.25" customHeight="1" x14ac:dyDescent="0.2">
      <c r="A56" s="381"/>
      <c r="B56" s="385"/>
      <c r="C56" s="384" t="s">
        <v>117</v>
      </c>
      <c r="D56" s="385"/>
      <c r="E56" s="383"/>
      <c r="F56" s="548">
        <v>241</v>
      </c>
      <c r="G56" s="548">
        <v>158</v>
      </c>
      <c r="H56" s="548">
        <v>199</v>
      </c>
      <c r="I56" s="548">
        <v>170</v>
      </c>
      <c r="J56" s="548">
        <v>200</v>
      </c>
      <c r="K56" s="549">
        <v>41</v>
      </c>
      <c r="L56" s="380">
        <v>20.5</v>
      </c>
    </row>
    <row r="57" spans="1:12" ht="18.75" customHeight="1" x14ac:dyDescent="0.2">
      <c r="A57" s="388"/>
      <c r="B57" s="389"/>
      <c r="C57" s="390" t="s">
        <v>352</v>
      </c>
      <c r="D57" s="389"/>
      <c r="E57" s="391"/>
      <c r="F57" s="551">
        <v>65</v>
      </c>
      <c r="G57" s="552">
        <v>57</v>
      </c>
      <c r="H57" s="552">
        <v>70</v>
      </c>
      <c r="I57" s="552">
        <v>70</v>
      </c>
      <c r="J57" s="552">
        <v>99</v>
      </c>
      <c r="K57" s="553">
        <f t="shared" ref="K57" si="0">IF(OR(F57=".",J57=".")=TRUE,".",IF(OR(F57="*",J57="*")=TRUE,"*",IF(AND(F57="-",J57="-")=TRUE,"-",IF(AND(ISNUMBER(J57),ISNUMBER(F57))=TRUE,IF(F57-J57=0,0,F57-J57),IF(ISNUMBER(F57)=TRUE,F57,-J57)))))</f>
        <v>-34</v>
      </c>
      <c r="L57" s="392">
        <f t="shared" ref="L57" si="1">IF(K57 =".",".",IF(K57 ="*","*",IF(K57="-","-",IF(K57=0,0,IF(OR(J57="-",J57=".",F57="-",F57=".")=TRUE,"X",IF(J57=0,"0,0",IF(ABS(K57*100/J57)&gt;250,".X",(K57*100/J57))))))))</f>
        <v>-34.343434343434346</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2427</v>
      </c>
      <c r="E11" s="114">
        <v>1498</v>
      </c>
      <c r="F11" s="114">
        <v>2691</v>
      </c>
      <c r="G11" s="114">
        <v>1972</v>
      </c>
      <c r="H11" s="140">
        <v>2547</v>
      </c>
      <c r="I11" s="115">
        <v>-120</v>
      </c>
      <c r="J11" s="116">
        <v>-4.7114252061248525</v>
      </c>
    </row>
    <row r="12" spans="1:15" s="110" customFormat="1" ht="24.95" customHeight="1" x14ac:dyDescent="0.2">
      <c r="A12" s="193" t="s">
        <v>132</v>
      </c>
      <c r="B12" s="194" t="s">
        <v>133</v>
      </c>
      <c r="C12" s="113">
        <v>2.3073753605273999</v>
      </c>
      <c r="D12" s="115">
        <v>56</v>
      </c>
      <c r="E12" s="114">
        <v>19</v>
      </c>
      <c r="F12" s="114">
        <v>62</v>
      </c>
      <c r="G12" s="114">
        <v>40</v>
      </c>
      <c r="H12" s="140">
        <v>42</v>
      </c>
      <c r="I12" s="115">
        <v>14</v>
      </c>
      <c r="J12" s="116">
        <v>33.333333333333336</v>
      </c>
    </row>
    <row r="13" spans="1:15" s="110" customFormat="1" ht="24.95" customHeight="1" x14ac:dyDescent="0.2">
      <c r="A13" s="193" t="s">
        <v>134</v>
      </c>
      <c r="B13" s="199" t="s">
        <v>214</v>
      </c>
      <c r="C13" s="113">
        <v>1.4009064688916357</v>
      </c>
      <c r="D13" s="115">
        <v>34</v>
      </c>
      <c r="E13" s="114">
        <v>18</v>
      </c>
      <c r="F13" s="114">
        <v>32</v>
      </c>
      <c r="G13" s="114">
        <v>46</v>
      </c>
      <c r="H13" s="140">
        <v>35</v>
      </c>
      <c r="I13" s="115">
        <v>-1</v>
      </c>
      <c r="J13" s="116">
        <v>-2.8571428571428572</v>
      </c>
    </row>
    <row r="14" spans="1:15" s="287" customFormat="1" ht="24.95" customHeight="1" x14ac:dyDescent="0.2">
      <c r="A14" s="193" t="s">
        <v>215</v>
      </c>
      <c r="B14" s="199" t="s">
        <v>137</v>
      </c>
      <c r="C14" s="113">
        <v>23.939019365471776</v>
      </c>
      <c r="D14" s="115">
        <v>581</v>
      </c>
      <c r="E14" s="114">
        <v>232</v>
      </c>
      <c r="F14" s="114">
        <v>498</v>
      </c>
      <c r="G14" s="114">
        <v>359</v>
      </c>
      <c r="H14" s="140">
        <v>453</v>
      </c>
      <c r="I14" s="115">
        <v>128</v>
      </c>
      <c r="J14" s="116">
        <v>28.256070640176599</v>
      </c>
      <c r="K14" s="110"/>
      <c r="L14" s="110"/>
      <c r="M14" s="110"/>
      <c r="N14" s="110"/>
      <c r="O14" s="110"/>
    </row>
    <row r="15" spans="1:15" s="110" customFormat="1" ht="24.95" customHeight="1" x14ac:dyDescent="0.2">
      <c r="A15" s="193" t="s">
        <v>216</v>
      </c>
      <c r="B15" s="199" t="s">
        <v>217</v>
      </c>
      <c r="C15" s="113">
        <v>3.9967037494849609</v>
      </c>
      <c r="D15" s="115">
        <v>97</v>
      </c>
      <c r="E15" s="114">
        <v>54</v>
      </c>
      <c r="F15" s="114">
        <v>100</v>
      </c>
      <c r="G15" s="114">
        <v>110</v>
      </c>
      <c r="H15" s="140">
        <v>80</v>
      </c>
      <c r="I15" s="115">
        <v>17</v>
      </c>
      <c r="J15" s="116">
        <v>21.25</v>
      </c>
    </row>
    <row r="16" spans="1:15" s="287" customFormat="1" ht="24.95" customHeight="1" x14ac:dyDescent="0.2">
      <c r="A16" s="193" t="s">
        <v>218</v>
      </c>
      <c r="B16" s="199" t="s">
        <v>141</v>
      </c>
      <c r="C16" s="113">
        <v>15.451174289245984</v>
      </c>
      <c r="D16" s="115">
        <v>375</v>
      </c>
      <c r="E16" s="114">
        <v>113</v>
      </c>
      <c r="F16" s="114">
        <v>300</v>
      </c>
      <c r="G16" s="114">
        <v>183</v>
      </c>
      <c r="H16" s="140">
        <v>267</v>
      </c>
      <c r="I16" s="115">
        <v>108</v>
      </c>
      <c r="J16" s="116">
        <v>40.449438202247194</v>
      </c>
      <c r="K16" s="110"/>
      <c r="L16" s="110"/>
      <c r="M16" s="110"/>
      <c r="N16" s="110"/>
      <c r="O16" s="110"/>
    </row>
    <row r="17" spans="1:15" s="110" customFormat="1" ht="24.95" customHeight="1" x14ac:dyDescent="0.2">
      <c r="A17" s="193" t="s">
        <v>142</v>
      </c>
      <c r="B17" s="199" t="s">
        <v>220</v>
      </c>
      <c r="C17" s="113">
        <v>4.4911413267408324</v>
      </c>
      <c r="D17" s="115">
        <v>109</v>
      </c>
      <c r="E17" s="114">
        <v>65</v>
      </c>
      <c r="F17" s="114">
        <v>98</v>
      </c>
      <c r="G17" s="114">
        <v>66</v>
      </c>
      <c r="H17" s="140">
        <v>106</v>
      </c>
      <c r="I17" s="115">
        <v>3</v>
      </c>
      <c r="J17" s="116">
        <v>2.8301886792452828</v>
      </c>
    </row>
    <row r="18" spans="1:15" s="287" customFormat="1" ht="24.95" customHeight="1" x14ac:dyDescent="0.2">
      <c r="A18" s="201" t="s">
        <v>144</v>
      </c>
      <c r="B18" s="202" t="s">
        <v>145</v>
      </c>
      <c r="C18" s="113">
        <v>6.0980634528224149</v>
      </c>
      <c r="D18" s="115">
        <v>148</v>
      </c>
      <c r="E18" s="114">
        <v>55</v>
      </c>
      <c r="F18" s="114">
        <v>200</v>
      </c>
      <c r="G18" s="114">
        <v>126</v>
      </c>
      <c r="H18" s="140">
        <v>164</v>
      </c>
      <c r="I18" s="115">
        <v>-16</v>
      </c>
      <c r="J18" s="116">
        <v>-9.7560975609756095</v>
      </c>
      <c r="K18" s="110"/>
      <c r="L18" s="110"/>
      <c r="M18" s="110"/>
      <c r="N18" s="110"/>
      <c r="O18" s="110"/>
    </row>
    <row r="19" spans="1:15" s="110" customFormat="1" ht="24.95" customHeight="1" x14ac:dyDescent="0.2">
      <c r="A19" s="193" t="s">
        <v>146</v>
      </c>
      <c r="B19" s="199" t="s">
        <v>147</v>
      </c>
      <c r="C19" s="113">
        <v>10.589204779563246</v>
      </c>
      <c r="D19" s="115">
        <v>257</v>
      </c>
      <c r="E19" s="114">
        <v>192</v>
      </c>
      <c r="F19" s="114">
        <v>305</v>
      </c>
      <c r="G19" s="114">
        <v>276</v>
      </c>
      <c r="H19" s="140">
        <v>297</v>
      </c>
      <c r="I19" s="115">
        <v>-40</v>
      </c>
      <c r="J19" s="116">
        <v>-13.468013468013469</v>
      </c>
    </row>
    <row r="20" spans="1:15" s="287" customFormat="1" ht="24.95" customHeight="1" x14ac:dyDescent="0.2">
      <c r="A20" s="193" t="s">
        <v>148</v>
      </c>
      <c r="B20" s="199" t="s">
        <v>149</v>
      </c>
      <c r="C20" s="113">
        <v>5.1915945611866503</v>
      </c>
      <c r="D20" s="115">
        <v>126</v>
      </c>
      <c r="E20" s="114">
        <v>74</v>
      </c>
      <c r="F20" s="114">
        <v>93</v>
      </c>
      <c r="G20" s="114">
        <v>79</v>
      </c>
      <c r="H20" s="140">
        <v>111</v>
      </c>
      <c r="I20" s="115">
        <v>15</v>
      </c>
      <c r="J20" s="116">
        <v>13.513513513513514</v>
      </c>
      <c r="K20" s="110"/>
      <c r="L20" s="110"/>
      <c r="M20" s="110"/>
      <c r="N20" s="110"/>
      <c r="O20" s="110"/>
    </row>
    <row r="21" spans="1:15" s="110" customFormat="1" ht="24.95" customHeight="1" x14ac:dyDescent="0.2">
      <c r="A21" s="201" t="s">
        <v>150</v>
      </c>
      <c r="B21" s="202" t="s">
        <v>151</v>
      </c>
      <c r="C21" s="113">
        <v>3.7494849608570253</v>
      </c>
      <c r="D21" s="115">
        <v>91</v>
      </c>
      <c r="E21" s="114">
        <v>98</v>
      </c>
      <c r="F21" s="114">
        <v>89</v>
      </c>
      <c r="G21" s="114">
        <v>131</v>
      </c>
      <c r="H21" s="140">
        <v>74</v>
      </c>
      <c r="I21" s="115">
        <v>17</v>
      </c>
      <c r="J21" s="116">
        <v>22.972972972972972</v>
      </c>
    </row>
    <row r="22" spans="1:15" s="110" customFormat="1" ht="24.95" customHeight="1" x14ac:dyDescent="0.2">
      <c r="A22" s="201" t="s">
        <v>152</v>
      </c>
      <c r="B22" s="199" t="s">
        <v>153</v>
      </c>
      <c r="C22" s="113">
        <v>0.53564070869386071</v>
      </c>
      <c r="D22" s="115">
        <v>13</v>
      </c>
      <c r="E22" s="114">
        <v>11</v>
      </c>
      <c r="F22" s="114">
        <v>15</v>
      </c>
      <c r="G22" s="114">
        <v>12</v>
      </c>
      <c r="H22" s="140">
        <v>18</v>
      </c>
      <c r="I22" s="115">
        <v>-5</v>
      </c>
      <c r="J22" s="116">
        <v>-27.777777777777779</v>
      </c>
    </row>
    <row r="23" spans="1:15" s="110" customFormat="1" ht="24.95" customHeight="1" x14ac:dyDescent="0.2">
      <c r="A23" s="193" t="s">
        <v>154</v>
      </c>
      <c r="B23" s="199" t="s">
        <v>155</v>
      </c>
      <c r="C23" s="113">
        <v>0.28842192006592499</v>
      </c>
      <c r="D23" s="115">
        <v>7</v>
      </c>
      <c r="E23" s="114">
        <v>9</v>
      </c>
      <c r="F23" s="114">
        <v>26</v>
      </c>
      <c r="G23" s="114">
        <v>11</v>
      </c>
      <c r="H23" s="140">
        <v>9</v>
      </c>
      <c r="I23" s="115">
        <v>-2</v>
      </c>
      <c r="J23" s="116">
        <v>-22.222222222222221</v>
      </c>
    </row>
    <row r="24" spans="1:15" s="110" customFormat="1" ht="24.95" customHeight="1" x14ac:dyDescent="0.2">
      <c r="A24" s="193" t="s">
        <v>156</v>
      </c>
      <c r="B24" s="199" t="s">
        <v>221</v>
      </c>
      <c r="C24" s="113">
        <v>2.6782035434693037</v>
      </c>
      <c r="D24" s="115">
        <v>65</v>
      </c>
      <c r="E24" s="114">
        <v>39</v>
      </c>
      <c r="F24" s="114">
        <v>56</v>
      </c>
      <c r="G24" s="114">
        <v>53</v>
      </c>
      <c r="H24" s="140">
        <v>55</v>
      </c>
      <c r="I24" s="115">
        <v>10</v>
      </c>
      <c r="J24" s="116">
        <v>18.181818181818183</v>
      </c>
    </row>
    <row r="25" spans="1:15" s="110" customFormat="1" ht="24.95" customHeight="1" x14ac:dyDescent="0.2">
      <c r="A25" s="193" t="s">
        <v>222</v>
      </c>
      <c r="B25" s="204" t="s">
        <v>159</v>
      </c>
      <c r="C25" s="113">
        <v>10.259579728059332</v>
      </c>
      <c r="D25" s="115">
        <v>249</v>
      </c>
      <c r="E25" s="114">
        <v>195</v>
      </c>
      <c r="F25" s="114">
        <v>150</v>
      </c>
      <c r="G25" s="114">
        <v>183</v>
      </c>
      <c r="H25" s="140">
        <v>198</v>
      </c>
      <c r="I25" s="115">
        <v>51</v>
      </c>
      <c r="J25" s="116">
        <v>25.757575757575758</v>
      </c>
    </row>
    <row r="26" spans="1:15" s="110" customFormat="1" ht="24.95" customHeight="1" x14ac:dyDescent="0.2">
      <c r="A26" s="201">
        <v>782.78300000000002</v>
      </c>
      <c r="B26" s="203" t="s">
        <v>160</v>
      </c>
      <c r="C26" s="113">
        <v>8.8586732591676967</v>
      </c>
      <c r="D26" s="115">
        <v>215</v>
      </c>
      <c r="E26" s="114">
        <v>122</v>
      </c>
      <c r="F26" s="114">
        <v>250</v>
      </c>
      <c r="G26" s="114">
        <v>206</v>
      </c>
      <c r="H26" s="140">
        <v>239</v>
      </c>
      <c r="I26" s="115">
        <v>-24</v>
      </c>
      <c r="J26" s="116">
        <v>-10.0418410041841</v>
      </c>
    </row>
    <row r="27" spans="1:15" s="110" customFormat="1" ht="24.95" customHeight="1" x14ac:dyDescent="0.2">
      <c r="A27" s="193" t="s">
        <v>161</v>
      </c>
      <c r="B27" s="199" t="s">
        <v>162</v>
      </c>
      <c r="C27" s="113">
        <v>2.3897816234033789</v>
      </c>
      <c r="D27" s="115">
        <v>58</v>
      </c>
      <c r="E27" s="114">
        <v>49</v>
      </c>
      <c r="F27" s="114">
        <v>87</v>
      </c>
      <c r="G27" s="114">
        <v>60</v>
      </c>
      <c r="H27" s="140">
        <v>178</v>
      </c>
      <c r="I27" s="115">
        <v>-120</v>
      </c>
      <c r="J27" s="116">
        <v>-67.415730337078656</v>
      </c>
    </row>
    <row r="28" spans="1:15" s="110" customFormat="1" ht="24.95" customHeight="1" x14ac:dyDescent="0.2">
      <c r="A28" s="193" t="s">
        <v>163</v>
      </c>
      <c r="B28" s="199" t="s">
        <v>164</v>
      </c>
      <c r="C28" s="113">
        <v>3.0078285949732178</v>
      </c>
      <c r="D28" s="115">
        <v>73</v>
      </c>
      <c r="E28" s="114">
        <v>55</v>
      </c>
      <c r="F28" s="114">
        <v>103</v>
      </c>
      <c r="G28" s="114">
        <v>39</v>
      </c>
      <c r="H28" s="140">
        <v>63</v>
      </c>
      <c r="I28" s="115">
        <v>10</v>
      </c>
      <c r="J28" s="116">
        <v>15.873015873015873</v>
      </c>
    </row>
    <row r="29" spans="1:15" s="110" customFormat="1" ht="24.95" customHeight="1" x14ac:dyDescent="0.2">
      <c r="A29" s="193">
        <v>86</v>
      </c>
      <c r="B29" s="199" t="s">
        <v>165</v>
      </c>
      <c r="C29" s="113">
        <v>5.8508446641944785</v>
      </c>
      <c r="D29" s="115">
        <v>142</v>
      </c>
      <c r="E29" s="114">
        <v>99</v>
      </c>
      <c r="F29" s="114">
        <v>217</v>
      </c>
      <c r="G29" s="114">
        <v>75</v>
      </c>
      <c r="H29" s="140">
        <v>145</v>
      </c>
      <c r="I29" s="115">
        <v>-3</v>
      </c>
      <c r="J29" s="116">
        <v>-2.0689655172413794</v>
      </c>
    </row>
    <row r="30" spans="1:15" s="110" customFormat="1" ht="24.95" customHeight="1" x14ac:dyDescent="0.2">
      <c r="A30" s="193">
        <v>87.88</v>
      </c>
      <c r="B30" s="204" t="s">
        <v>166</v>
      </c>
      <c r="C30" s="113">
        <v>8.9822826534816649</v>
      </c>
      <c r="D30" s="115">
        <v>218</v>
      </c>
      <c r="E30" s="114">
        <v>170</v>
      </c>
      <c r="F30" s="114">
        <v>399</v>
      </c>
      <c r="G30" s="114">
        <v>160</v>
      </c>
      <c r="H30" s="140">
        <v>348</v>
      </c>
      <c r="I30" s="115">
        <v>-130</v>
      </c>
      <c r="J30" s="116">
        <v>-37.356321839080458</v>
      </c>
    </row>
    <row r="31" spans="1:15" s="110" customFormat="1" ht="24.95" customHeight="1" x14ac:dyDescent="0.2">
      <c r="A31" s="193" t="s">
        <v>167</v>
      </c>
      <c r="B31" s="199" t="s">
        <v>168</v>
      </c>
      <c r="C31" s="113">
        <v>3.8730943551709931</v>
      </c>
      <c r="D31" s="115">
        <v>94</v>
      </c>
      <c r="E31" s="114">
        <v>61</v>
      </c>
      <c r="F31" s="114">
        <v>109</v>
      </c>
      <c r="G31" s="114">
        <v>116</v>
      </c>
      <c r="H31" s="140">
        <v>118</v>
      </c>
      <c r="I31" s="115">
        <v>-24</v>
      </c>
      <c r="J31" s="116">
        <v>-20.338983050847457</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2.3073753605273999</v>
      </c>
      <c r="D34" s="115">
        <v>56</v>
      </c>
      <c r="E34" s="114">
        <v>19</v>
      </c>
      <c r="F34" s="114">
        <v>62</v>
      </c>
      <c r="G34" s="114">
        <v>40</v>
      </c>
      <c r="H34" s="140">
        <v>42</v>
      </c>
      <c r="I34" s="115">
        <v>14</v>
      </c>
      <c r="J34" s="116">
        <v>33.333333333333336</v>
      </c>
    </row>
    <row r="35" spans="1:10" s="110" customFormat="1" ht="24.95" customHeight="1" x14ac:dyDescent="0.2">
      <c r="A35" s="292" t="s">
        <v>171</v>
      </c>
      <c r="B35" s="293" t="s">
        <v>172</v>
      </c>
      <c r="C35" s="113">
        <v>31.437989287185825</v>
      </c>
      <c r="D35" s="115">
        <v>763</v>
      </c>
      <c r="E35" s="114">
        <v>305</v>
      </c>
      <c r="F35" s="114">
        <v>730</v>
      </c>
      <c r="G35" s="114">
        <v>531</v>
      </c>
      <c r="H35" s="140">
        <v>652</v>
      </c>
      <c r="I35" s="115">
        <v>111</v>
      </c>
      <c r="J35" s="116">
        <v>17.024539877300615</v>
      </c>
    </row>
    <row r="36" spans="1:10" s="110" customFormat="1" ht="24.95" customHeight="1" x14ac:dyDescent="0.2">
      <c r="A36" s="294" t="s">
        <v>173</v>
      </c>
      <c r="B36" s="295" t="s">
        <v>174</v>
      </c>
      <c r="C36" s="125">
        <v>66.254635352286769</v>
      </c>
      <c r="D36" s="143">
        <v>1608</v>
      </c>
      <c r="E36" s="144">
        <v>1174</v>
      </c>
      <c r="F36" s="144">
        <v>1899</v>
      </c>
      <c r="G36" s="144">
        <v>1401</v>
      </c>
      <c r="H36" s="145">
        <v>1853</v>
      </c>
      <c r="I36" s="143">
        <v>-245</v>
      </c>
      <c r="J36" s="146">
        <v>-13.221802482460875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2427</v>
      </c>
      <c r="F11" s="264">
        <v>1498</v>
      </c>
      <c r="G11" s="264">
        <v>2691</v>
      </c>
      <c r="H11" s="264">
        <v>1972</v>
      </c>
      <c r="I11" s="265">
        <v>2547</v>
      </c>
      <c r="J11" s="263">
        <v>-120</v>
      </c>
      <c r="K11" s="266">
        <v>-4.7114252061248525</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24.515863205603626</v>
      </c>
      <c r="E13" s="115">
        <v>595</v>
      </c>
      <c r="F13" s="114">
        <v>407</v>
      </c>
      <c r="G13" s="114">
        <v>685</v>
      </c>
      <c r="H13" s="114">
        <v>523</v>
      </c>
      <c r="I13" s="140">
        <v>647</v>
      </c>
      <c r="J13" s="115">
        <v>-52</v>
      </c>
      <c r="K13" s="116">
        <v>-8.0370942812982999</v>
      </c>
    </row>
    <row r="14" spans="1:15" ht="15.95" customHeight="1" x14ac:dyDescent="0.2">
      <c r="A14" s="306" t="s">
        <v>230</v>
      </c>
      <c r="B14" s="307"/>
      <c r="C14" s="308"/>
      <c r="D14" s="113">
        <v>57.766790276060981</v>
      </c>
      <c r="E14" s="115">
        <v>1402</v>
      </c>
      <c r="F14" s="114">
        <v>786</v>
      </c>
      <c r="G14" s="114">
        <v>1605</v>
      </c>
      <c r="H14" s="114">
        <v>1158</v>
      </c>
      <c r="I14" s="140">
        <v>1483</v>
      </c>
      <c r="J14" s="115">
        <v>-81</v>
      </c>
      <c r="K14" s="116">
        <v>-5.4619015509103166</v>
      </c>
    </row>
    <row r="15" spans="1:15" ht="15.95" customHeight="1" x14ac:dyDescent="0.2">
      <c r="A15" s="306" t="s">
        <v>231</v>
      </c>
      <c r="B15" s="307"/>
      <c r="C15" s="308"/>
      <c r="D15" s="113">
        <v>9.9711578079934071</v>
      </c>
      <c r="E15" s="115">
        <v>242</v>
      </c>
      <c r="F15" s="114">
        <v>205</v>
      </c>
      <c r="G15" s="114">
        <v>239</v>
      </c>
      <c r="H15" s="114">
        <v>175</v>
      </c>
      <c r="I15" s="140">
        <v>235</v>
      </c>
      <c r="J15" s="115">
        <v>7</v>
      </c>
      <c r="K15" s="116">
        <v>2.978723404255319</v>
      </c>
    </row>
    <row r="16" spans="1:15" ht="15.95" customHeight="1" x14ac:dyDescent="0.2">
      <c r="A16" s="306" t="s">
        <v>232</v>
      </c>
      <c r="B16" s="307"/>
      <c r="C16" s="308"/>
      <c r="D16" s="113">
        <v>7.6637824474660077</v>
      </c>
      <c r="E16" s="115">
        <v>186</v>
      </c>
      <c r="F16" s="114">
        <v>100</v>
      </c>
      <c r="G16" s="114">
        <v>159</v>
      </c>
      <c r="H16" s="114">
        <v>114</v>
      </c>
      <c r="I16" s="140">
        <v>182</v>
      </c>
      <c r="J16" s="115">
        <v>4</v>
      </c>
      <c r="K16" s="116">
        <v>2.197802197802198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2.0189534404614751</v>
      </c>
      <c r="E18" s="115">
        <v>49</v>
      </c>
      <c r="F18" s="114">
        <v>64</v>
      </c>
      <c r="G18" s="114">
        <v>50</v>
      </c>
      <c r="H18" s="114">
        <v>31</v>
      </c>
      <c r="I18" s="140">
        <v>26</v>
      </c>
      <c r="J18" s="115">
        <v>23</v>
      </c>
      <c r="K18" s="116">
        <v>88.461538461538467</v>
      </c>
    </row>
    <row r="19" spans="1:11" ht="14.1" customHeight="1" x14ac:dyDescent="0.2">
      <c r="A19" s="306" t="s">
        <v>235</v>
      </c>
      <c r="B19" s="307" t="s">
        <v>236</v>
      </c>
      <c r="C19" s="308"/>
      <c r="D19" s="113">
        <v>0.94767202307375364</v>
      </c>
      <c r="E19" s="115">
        <v>23</v>
      </c>
      <c r="F19" s="114">
        <v>6</v>
      </c>
      <c r="G19" s="114">
        <v>30</v>
      </c>
      <c r="H19" s="114">
        <v>15</v>
      </c>
      <c r="I19" s="140">
        <v>13</v>
      </c>
      <c r="J19" s="115">
        <v>10</v>
      </c>
      <c r="K19" s="116">
        <v>76.92307692307692</v>
      </c>
    </row>
    <row r="20" spans="1:11" ht="14.1" customHeight="1" x14ac:dyDescent="0.2">
      <c r="A20" s="306">
        <v>12</v>
      </c>
      <c r="B20" s="307" t="s">
        <v>237</v>
      </c>
      <c r="C20" s="308"/>
      <c r="D20" s="113">
        <v>1.6069221260815822</v>
      </c>
      <c r="E20" s="115">
        <v>39</v>
      </c>
      <c r="F20" s="114">
        <v>11</v>
      </c>
      <c r="G20" s="114">
        <v>27</v>
      </c>
      <c r="H20" s="114">
        <v>48</v>
      </c>
      <c r="I20" s="140">
        <v>43</v>
      </c>
      <c r="J20" s="115">
        <v>-4</v>
      </c>
      <c r="K20" s="116">
        <v>-9.3023255813953494</v>
      </c>
    </row>
    <row r="21" spans="1:11" ht="14.1" customHeight="1" x14ac:dyDescent="0.2">
      <c r="A21" s="306">
        <v>21</v>
      </c>
      <c r="B21" s="307" t="s">
        <v>238</v>
      </c>
      <c r="C21" s="308"/>
      <c r="D21" s="113">
        <v>0.86526576019777501</v>
      </c>
      <c r="E21" s="115">
        <v>21</v>
      </c>
      <c r="F21" s="114">
        <v>11</v>
      </c>
      <c r="G21" s="114">
        <v>7</v>
      </c>
      <c r="H21" s="114">
        <v>18</v>
      </c>
      <c r="I21" s="140">
        <v>21</v>
      </c>
      <c r="J21" s="115">
        <v>0</v>
      </c>
      <c r="K21" s="116">
        <v>0</v>
      </c>
    </row>
    <row r="22" spans="1:11" ht="14.1" customHeight="1" x14ac:dyDescent="0.2">
      <c r="A22" s="306">
        <v>22</v>
      </c>
      <c r="B22" s="307" t="s">
        <v>239</v>
      </c>
      <c r="C22" s="308"/>
      <c r="D22" s="113">
        <v>2.5957972805933252</v>
      </c>
      <c r="E22" s="115">
        <v>63</v>
      </c>
      <c r="F22" s="114">
        <v>59</v>
      </c>
      <c r="G22" s="114">
        <v>103</v>
      </c>
      <c r="H22" s="114">
        <v>53</v>
      </c>
      <c r="I22" s="140">
        <v>64</v>
      </c>
      <c r="J22" s="115">
        <v>-1</v>
      </c>
      <c r="K22" s="116">
        <v>-1.5625</v>
      </c>
    </row>
    <row r="23" spans="1:11" ht="14.1" customHeight="1" x14ac:dyDescent="0.2">
      <c r="A23" s="306">
        <v>23</v>
      </c>
      <c r="B23" s="307" t="s">
        <v>240</v>
      </c>
      <c r="C23" s="308"/>
      <c r="D23" s="113">
        <v>1.8129377832715285</v>
      </c>
      <c r="E23" s="115">
        <v>44</v>
      </c>
      <c r="F23" s="114">
        <v>18</v>
      </c>
      <c r="G23" s="114">
        <v>36</v>
      </c>
      <c r="H23" s="114">
        <v>25</v>
      </c>
      <c r="I23" s="140">
        <v>37</v>
      </c>
      <c r="J23" s="115">
        <v>7</v>
      </c>
      <c r="K23" s="116">
        <v>18.918918918918919</v>
      </c>
    </row>
    <row r="24" spans="1:11" ht="14.1" customHeight="1" x14ac:dyDescent="0.2">
      <c r="A24" s="306">
        <v>24</v>
      </c>
      <c r="B24" s="307" t="s">
        <v>241</v>
      </c>
      <c r="C24" s="308"/>
      <c r="D24" s="113">
        <v>4.8207663782447465</v>
      </c>
      <c r="E24" s="115">
        <v>117</v>
      </c>
      <c r="F24" s="114">
        <v>56</v>
      </c>
      <c r="G24" s="114">
        <v>144</v>
      </c>
      <c r="H24" s="114">
        <v>75</v>
      </c>
      <c r="I24" s="140">
        <v>131</v>
      </c>
      <c r="J24" s="115">
        <v>-14</v>
      </c>
      <c r="K24" s="116">
        <v>-10.687022900763358</v>
      </c>
    </row>
    <row r="25" spans="1:11" ht="14.1" customHeight="1" x14ac:dyDescent="0.2">
      <c r="A25" s="306">
        <v>25</v>
      </c>
      <c r="B25" s="307" t="s">
        <v>242</v>
      </c>
      <c r="C25" s="308"/>
      <c r="D25" s="113">
        <v>6.6749072929542645</v>
      </c>
      <c r="E25" s="115">
        <v>162</v>
      </c>
      <c r="F25" s="114">
        <v>59</v>
      </c>
      <c r="G25" s="114">
        <v>143</v>
      </c>
      <c r="H25" s="114">
        <v>94</v>
      </c>
      <c r="I25" s="140">
        <v>140</v>
      </c>
      <c r="J25" s="115">
        <v>22</v>
      </c>
      <c r="K25" s="116">
        <v>15.714285714285714</v>
      </c>
    </row>
    <row r="26" spans="1:11" ht="14.1" customHeight="1" x14ac:dyDescent="0.2">
      <c r="A26" s="306">
        <v>26</v>
      </c>
      <c r="B26" s="307" t="s">
        <v>243</v>
      </c>
      <c r="C26" s="308"/>
      <c r="D26" s="113">
        <v>3.7906880922950146</v>
      </c>
      <c r="E26" s="115">
        <v>92</v>
      </c>
      <c r="F26" s="114">
        <v>24</v>
      </c>
      <c r="G26" s="114">
        <v>71</v>
      </c>
      <c r="H26" s="114">
        <v>30</v>
      </c>
      <c r="I26" s="140">
        <v>75</v>
      </c>
      <c r="J26" s="115">
        <v>17</v>
      </c>
      <c r="K26" s="116">
        <v>22.666666666666668</v>
      </c>
    </row>
    <row r="27" spans="1:11" ht="14.1" customHeight="1" x14ac:dyDescent="0.2">
      <c r="A27" s="306">
        <v>27</v>
      </c>
      <c r="B27" s="307" t="s">
        <v>244</v>
      </c>
      <c r="C27" s="308"/>
      <c r="D27" s="113">
        <v>3.1726411207251752</v>
      </c>
      <c r="E27" s="115">
        <v>77</v>
      </c>
      <c r="F27" s="114">
        <v>34</v>
      </c>
      <c r="G27" s="114">
        <v>33</v>
      </c>
      <c r="H27" s="114">
        <v>42</v>
      </c>
      <c r="I27" s="140">
        <v>34</v>
      </c>
      <c r="J27" s="115">
        <v>43</v>
      </c>
      <c r="K27" s="116">
        <v>126.47058823529412</v>
      </c>
    </row>
    <row r="28" spans="1:11" ht="14.1" customHeight="1" x14ac:dyDescent="0.2">
      <c r="A28" s="306">
        <v>28</v>
      </c>
      <c r="B28" s="307" t="s">
        <v>245</v>
      </c>
      <c r="C28" s="308"/>
      <c r="D28" s="113">
        <v>0.24721878862793573</v>
      </c>
      <c r="E28" s="115">
        <v>6</v>
      </c>
      <c r="F28" s="114">
        <v>5</v>
      </c>
      <c r="G28" s="114">
        <v>11</v>
      </c>
      <c r="H28" s="114">
        <v>15</v>
      </c>
      <c r="I28" s="140">
        <v>5</v>
      </c>
      <c r="J28" s="115">
        <v>1</v>
      </c>
      <c r="K28" s="116">
        <v>20</v>
      </c>
    </row>
    <row r="29" spans="1:11" ht="14.1" customHeight="1" x14ac:dyDescent="0.2">
      <c r="A29" s="306">
        <v>29</v>
      </c>
      <c r="B29" s="307" t="s">
        <v>246</v>
      </c>
      <c r="C29" s="308"/>
      <c r="D29" s="113">
        <v>2.5957972805933252</v>
      </c>
      <c r="E29" s="115">
        <v>63</v>
      </c>
      <c r="F29" s="114">
        <v>76</v>
      </c>
      <c r="G29" s="114">
        <v>105</v>
      </c>
      <c r="H29" s="114">
        <v>115</v>
      </c>
      <c r="I29" s="140">
        <v>76</v>
      </c>
      <c r="J29" s="115">
        <v>-13</v>
      </c>
      <c r="K29" s="116">
        <v>-17.105263157894736</v>
      </c>
    </row>
    <row r="30" spans="1:11" ht="14.1" customHeight="1" x14ac:dyDescent="0.2">
      <c r="A30" s="306" t="s">
        <v>247</v>
      </c>
      <c r="B30" s="307" t="s">
        <v>248</v>
      </c>
      <c r="C30" s="308"/>
      <c r="D30" s="113">
        <v>0.94767202307375364</v>
      </c>
      <c r="E30" s="115">
        <v>23</v>
      </c>
      <c r="F30" s="114" t="s">
        <v>513</v>
      </c>
      <c r="G30" s="114">
        <v>56</v>
      </c>
      <c r="H30" s="114">
        <v>81</v>
      </c>
      <c r="I30" s="140" t="s">
        <v>513</v>
      </c>
      <c r="J30" s="115" t="s">
        <v>513</v>
      </c>
      <c r="K30" s="116" t="s">
        <v>513</v>
      </c>
    </row>
    <row r="31" spans="1:11" ht="14.1" customHeight="1" x14ac:dyDescent="0.2">
      <c r="A31" s="306" t="s">
        <v>249</v>
      </c>
      <c r="B31" s="307" t="s">
        <v>250</v>
      </c>
      <c r="C31" s="308"/>
      <c r="D31" s="113">
        <v>1.6481252575195715</v>
      </c>
      <c r="E31" s="115">
        <v>40</v>
      </c>
      <c r="F31" s="114">
        <v>39</v>
      </c>
      <c r="G31" s="114">
        <v>46</v>
      </c>
      <c r="H31" s="114">
        <v>34</v>
      </c>
      <c r="I31" s="140">
        <v>50</v>
      </c>
      <c r="J31" s="115">
        <v>-10</v>
      </c>
      <c r="K31" s="116">
        <v>-20</v>
      </c>
    </row>
    <row r="32" spans="1:11" ht="14.1" customHeight="1" x14ac:dyDescent="0.2">
      <c r="A32" s="306">
        <v>31</v>
      </c>
      <c r="B32" s="307" t="s">
        <v>251</v>
      </c>
      <c r="C32" s="308"/>
      <c r="D32" s="113">
        <v>0.41203131437989288</v>
      </c>
      <c r="E32" s="115">
        <v>10</v>
      </c>
      <c r="F32" s="114">
        <v>5</v>
      </c>
      <c r="G32" s="114">
        <v>10</v>
      </c>
      <c r="H32" s="114">
        <v>4</v>
      </c>
      <c r="I32" s="140">
        <v>16</v>
      </c>
      <c r="J32" s="115">
        <v>-6</v>
      </c>
      <c r="K32" s="116">
        <v>-37.5</v>
      </c>
    </row>
    <row r="33" spans="1:11" ht="14.1" customHeight="1" x14ac:dyDescent="0.2">
      <c r="A33" s="306">
        <v>32</v>
      </c>
      <c r="B33" s="307" t="s">
        <v>252</v>
      </c>
      <c r="C33" s="308"/>
      <c r="D33" s="113">
        <v>2.3485784919653891</v>
      </c>
      <c r="E33" s="115">
        <v>57</v>
      </c>
      <c r="F33" s="114">
        <v>25</v>
      </c>
      <c r="G33" s="114">
        <v>63</v>
      </c>
      <c r="H33" s="114">
        <v>57</v>
      </c>
      <c r="I33" s="140">
        <v>71</v>
      </c>
      <c r="J33" s="115">
        <v>-14</v>
      </c>
      <c r="K33" s="116">
        <v>-19.718309859154928</v>
      </c>
    </row>
    <row r="34" spans="1:11" ht="14.1" customHeight="1" x14ac:dyDescent="0.2">
      <c r="A34" s="306">
        <v>33</v>
      </c>
      <c r="B34" s="307" t="s">
        <v>253</v>
      </c>
      <c r="C34" s="308"/>
      <c r="D34" s="113">
        <v>0.94767202307375364</v>
      </c>
      <c r="E34" s="115">
        <v>23</v>
      </c>
      <c r="F34" s="114">
        <v>11</v>
      </c>
      <c r="G34" s="114">
        <v>48</v>
      </c>
      <c r="H34" s="114">
        <v>18</v>
      </c>
      <c r="I34" s="140">
        <v>40</v>
      </c>
      <c r="J34" s="115">
        <v>-17</v>
      </c>
      <c r="K34" s="116">
        <v>-42.5</v>
      </c>
    </row>
    <row r="35" spans="1:11" ht="14.1" customHeight="1" x14ac:dyDescent="0.2">
      <c r="A35" s="306">
        <v>34</v>
      </c>
      <c r="B35" s="307" t="s">
        <v>254</v>
      </c>
      <c r="C35" s="308"/>
      <c r="D35" s="113">
        <v>2.9254223320972392</v>
      </c>
      <c r="E35" s="115">
        <v>71</v>
      </c>
      <c r="F35" s="114">
        <v>43</v>
      </c>
      <c r="G35" s="114">
        <v>70</v>
      </c>
      <c r="H35" s="114">
        <v>99</v>
      </c>
      <c r="I35" s="140">
        <v>82</v>
      </c>
      <c r="J35" s="115">
        <v>-11</v>
      </c>
      <c r="K35" s="116">
        <v>-13.414634146341463</v>
      </c>
    </row>
    <row r="36" spans="1:11" ht="14.1" customHeight="1" x14ac:dyDescent="0.2">
      <c r="A36" s="306">
        <v>41</v>
      </c>
      <c r="B36" s="307" t="s">
        <v>255</v>
      </c>
      <c r="C36" s="308"/>
      <c r="D36" s="113">
        <v>0.49443757725587145</v>
      </c>
      <c r="E36" s="115">
        <v>12</v>
      </c>
      <c r="F36" s="114">
        <v>24</v>
      </c>
      <c r="G36" s="114">
        <v>22</v>
      </c>
      <c r="H36" s="114">
        <v>9</v>
      </c>
      <c r="I36" s="140">
        <v>29</v>
      </c>
      <c r="J36" s="115">
        <v>-17</v>
      </c>
      <c r="K36" s="116">
        <v>-58.620689655172413</v>
      </c>
    </row>
    <row r="37" spans="1:11" ht="14.1" customHeight="1" x14ac:dyDescent="0.2">
      <c r="A37" s="306">
        <v>42</v>
      </c>
      <c r="B37" s="307" t="s">
        <v>256</v>
      </c>
      <c r="C37" s="308"/>
      <c r="D37" s="113" t="s">
        <v>513</v>
      </c>
      <c r="E37" s="115" t="s">
        <v>513</v>
      </c>
      <c r="F37" s="114" t="s">
        <v>513</v>
      </c>
      <c r="G37" s="114">
        <v>3</v>
      </c>
      <c r="H37" s="114" t="s">
        <v>513</v>
      </c>
      <c r="I37" s="140" t="s">
        <v>513</v>
      </c>
      <c r="J37" s="115" t="s">
        <v>513</v>
      </c>
      <c r="K37" s="116" t="s">
        <v>513</v>
      </c>
    </row>
    <row r="38" spans="1:11" ht="14.1" customHeight="1" x14ac:dyDescent="0.2">
      <c r="A38" s="306">
        <v>43</v>
      </c>
      <c r="B38" s="307" t="s">
        <v>257</v>
      </c>
      <c r="C38" s="308"/>
      <c r="D38" s="113">
        <v>0.49443757725587145</v>
      </c>
      <c r="E38" s="115">
        <v>12</v>
      </c>
      <c r="F38" s="114">
        <v>12</v>
      </c>
      <c r="G38" s="114">
        <v>16</v>
      </c>
      <c r="H38" s="114">
        <v>5</v>
      </c>
      <c r="I38" s="140">
        <v>15</v>
      </c>
      <c r="J38" s="115">
        <v>-3</v>
      </c>
      <c r="K38" s="116">
        <v>-20</v>
      </c>
    </row>
    <row r="39" spans="1:11" ht="14.1" customHeight="1" x14ac:dyDescent="0.2">
      <c r="A39" s="306">
        <v>51</v>
      </c>
      <c r="B39" s="307" t="s">
        <v>258</v>
      </c>
      <c r="C39" s="308"/>
      <c r="D39" s="113">
        <v>7.622579316028018</v>
      </c>
      <c r="E39" s="115">
        <v>185</v>
      </c>
      <c r="F39" s="114">
        <v>121</v>
      </c>
      <c r="G39" s="114">
        <v>194</v>
      </c>
      <c r="H39" s="114">
        <v>158</v>
      </c>
      <c r="I39" s="140">
        <v>177</v>
      </c>
      <c r="J39" s="115">
        <v>8</v>
      </c>
      <c r="K39" s="116">
        <v>4.5197740112994351</v>
      </c>
    </row>
    <row r="40" spans="1:11" ht="14.1" customHeight="1" x14ac:dyDescent="0.2">
      <c r="A40" s="306" t="s">
        <v>259</v>
      </c>
      <c r="B40" s="307" t="s">
        <v>260</v>
      </c>
      <c r="C40" s="308"/>
      <c r="D40" s="113">
        <v>7.2105480016481254</v>
      </c>
      <c r="E40" s="115">
        <v>175</v>
      </c>
      <c r="F40" s="114">
        <v>112</v>
      </c>
      <c r="G40" s="114">
        <v>185</v>
      </c>
      <c r="H40" s="114">
        <v>142</v>
      </c>
      <c r="I40" s="140">
        <v>150</v>
      </c>
      <c r="J40" s="115">
        <v>25</v>
      </c>
      <c r="K40" s="116">
        <v>16.666666666666668</v>
      </c>
    </row>
    <row r="41" spans="1:11" ht="14.1" customHeight="1" x14ac:dyDescent="0.2">
      <c r="A41" s="306"/>
      <c r="B41" s="307" t="s">
        <v>261</v>
      </c>
      <c r="C41" s="308"/>
      <c r="D41" s="113">
        <v>6.1804697156983934</v>
      </c>
      <c r="E41" s="115">
        <v>150</v>
      </c>
      <c r="F41" s="114">
        <v>75</v>
      </c>
      <c r="G41" s="114">
        <v>170</v>
      </c>
      <c r="H41" s="114">
        <v>127</v>
      </c>
      <c r="I41" s="140">
        <v>127</v>
      </c>
      <c r="J41" s="115">
        <v>23</v>
      </c>
      <c r="K41" s="116">
        <v>18.110236220472441</v>
      </c>
    </row>
    <row r="42" spans="1:11" ht="14.1" customHeight="1" x14ac:dyDescent="0.2">
      <c r="A42" s="306">
        <v>52</v>
      </c>
      <c r="B42" s="307" t="s">
        <v>262</v>
      </c>
      <c r="C42" s="308"/>
      <c r="D42" s="113">
        <v>5.1503914297486606</v>
      </c>
      <c r="E42" s="115">
        <v>125</v>
      </c>
      <c r="F42" s="114">
        <v>53</v>
      </c>
      <c r="G42" s="114">
        <v>95</v>
      </c>
      <c r="H42" s="114">
        <v>93</v>
      </c>
      <c r="I42" s="140">
        <v>133</v>
      </c>
      <c r="J42" s="115">
        <v>-8</v>
      </c>
      <c r="K42" s="116">
        <v>-6.0150375939849621</v>
      </c>
    </row>
    <row r="43" spans="1:11" ht="14.1" customHeight="1" x14ac:dyDescent="0.2">
      <c r="A43" s="306" t="s">
        <v>263</v>
      </c>
      <c r="B43" s="307" t="s">
        <v>264</v>
      </c>
      <c r="C43" s="308"/>
      <c r="D43" s="113">
        <v>4.4499381953028427</v>
      </c>
      <c r="E43" s="115">
        <v>108</v>
      </c>
      <c r="F43" s="114">
        <v>45</v>
      </c>
      <c r="G43" s="114">
        <v>68</v>
      </c>
      <c r="H43" s="114">
        <v>73</v>
      </c>
      <c r="I43" s="140">
        <v>110</v>
      </c>
      <c r="J43" s="115">
        <v>-2</v>
      </c>
      <c r="K43" s="116">
        <v>-1.8181818181818181</v>
      </c>
    </row>
    <row r="44" spans="1:11" ht="14.1" customHeight="1" x14ac:dyDescent="0.2">
      <c r="A44" s="306">
        <v>53</v>
      </c>
      <c r="B44" s="307" t="s">
        <v>265</v>
      </c>
      <c r="C44" s="308"/>
      <c r="D44" s="113">
        <v>1.5245158632056037</v>
      </c>
      <c r="E44" s="115">
        <v>37</v>
      </c>
      <c r="F44" s="114">
        <v>27</v>
      </c>
      <c r="G44" s="114">
        <v>38</v>
      </c>
      <c r="H44" s="114">
        <v>40</v>
      </c>
      <c r="I44" s="140">
        <v>32</v>
      </c>
      <c r="J44" s="115">
        <v>5</v>
      </c>
      <c r="K44" s="116">
        <v>15.625</v>
      </c>
    </row>
    <row r="45" spans="1:11" ht="14.1" customHeight="1" x14ac:dyDescent="0.2">
      <c r="A45" s="306" t="s">
        <v>266</v>
      </c>
      <c r="B45" s="307" t="s">
        <v>267</v>
      </c>
      <c r="C45" s="308"/>
      <c r="D45" s="113">
        <v>1.442109600329625</v>
      </c>
      <c r="E45" s="115">
        <v>35</v>
      </c>
      <c r="F45" s="114">
        <v>27</v>
      </c>
      <c r="G45" s="114">
        <v>36</v>
      </c>
      <c r="H45" s="114">
        <v>40</v>
      </c>
      <c r="I45" s="140">
        <v>32</v>
      </c>
      <c r="J45" s="115">
        <v>3</v>
      </c>
      <c r="K45" s="116">
        <v>9.375</v>
      </c>
    </row>
    <row r="46" spans="1:11" ht="14.1" customHeight="1" x14ac:dyDescent="0.2">
      <c r="A46" s="306">
        <v>54</v>
      </c>
      <c r="B46" s="307" t="s">
        <v>268</v>
      </c>
      <c r="C46" s="308"/>
      <c r="D46" s="113">
        <v>6.9633292130201898</v>
      </c>
      <c r="E46" s="115">
        <v>169</v>
      </c>
      <c r="F46" s="114">
        <v>43</v>
      </c>
      <c r="G46" s="114">
        <v>73</v>
      </c>
      <c r="H46" s="114">
        <v>69</v>
      </c>
      <c r="I46" s="140">
        <v>153</v>
      </c>
      <c r="J46" s="115">
        <v>16</v>
      </c>
      <c r="K46" s="116">
        <v>10.457516339869281</v>
      </c>
    </row>
    <row r="47" spans="1:11" ht="14.1" customHeight="1" x14ac:dyDescent="0.2">
      <c r="A47" s="306">
        <v>61</v>
      </c>
      <c r="B47" s="307" t="s">
        <v>269</v>
      </c>
      <c r="C47" s="308"/>
      <c r="D47" s="113">
        <v>2.8018129377832715</v>
      </c>
      <c r="E47" s="115">
        <v>68</v>
      </c>
      <c r="F47" s="114">
        <v>28</v>
      </c>
      <c r="G47" s="114">
        <v>48</v>
      </c>
      <c r="H47" s="114">
        <v>41</v>
      </c>
      <c r="I47" s="140">
        <v>35</v>
      </c>
      <c r="J47" s="115">
        <v>33</v>
      </c>
      <c r="K47" s="116">
        <v>94.285714285714292</v>
      </c>
    </row>
    <row r="48" spans="1:11" ht="14.1" customHeight="1" x14ac:dyDescent="0.2">
      <c r="A48" s="306">
        <v>62</v>
      </c>
      <c r="B48" s="307" t="s">
        <v>270</v>
      </c>
      <c r="C48" s="308"/>
      <c r="D48" s="113">
        <v>6.7161104243922543</v>
      </c>
      <c r="E48" s="115">
        <v>163</v>
      </c>
      <c r="F48" s="114">
        <v>131</v>
      </c>
      <c r="G48" s="114">
        <v>210</v>
      </c>
      <c r="H48" s="114">
        <v>208</v>
      </c>
      <c r="I48" s="140">
        <v>169</v>
      </c>
      <c r="J48" s="115">
        <v>-6</v>
      </c>
      <c r="K48" s="116">
        <v>-3.5502958579881656</v>
      </c>
    </row>
    <row r="49" spans="1:11" ht="14.1" customHeight="1" x14ac:dyDescent="0.2">
      <c r="A49" s="306">
        <v>63</v>
      </c>
      <c r="B49" s="307" t="s">
        <v>271</v>
      </c>
      <c r="C49" s="308"/>
      <c r="D49" s="113">
        <v>3.1726411207251752</v>
      </c>
      <c r="E49" s="115">
        <v>77</v>
      </c>
      <c r="F49" s="114">
        <v>65</v>
      </c>
      <c r="G49" s="114">
        <v>81</v>
      </c>
      <c r="H49" s="114">
        <v>106</v>
      </c>
      <c r="I49" s="140">
        <v>64</v>
      </c>
      <c r="J49" s="115">
        <v>13</v>
      </c>
      <c r="K49" s="116">
        <v>20.3125</v>
      </c>
    </row>
    <row r="50" spans="1:11" ht="14.1" customHeight="1" x14ac:dyDescent="0.2">
      <c r="A50" s="306" t="s">
        <v>272</v>
      </c>
      <c r="B50" s="307" t="s">
        <v>273</v>
      </c>
      <c r="C50" s="308"/>
      <c r="D50" s="113">
        <v>0.41203131437989288</v>
      </c>
      <c r="E50" s="115">
        <v>10</v>
      </c>
      <c r="F50" s="114">
        <v>11</v>
      </c>
      <c r="G50" s="114">
        <v>15</v>
      </c>
      <c r="H50" s="114">
        <v>26</v>
      </c>
      <c r="I50" s="140">
        <v>16</v>
      </c>
      <c r="J50" s="115">
        <v>-6</v>
      </c>
      <c r="K50" s="116">
        <v>-37.5</v>
      </c>
    </row>
    <row r="51" spans="1:11" ht="14.1" customHeight="1" x14ac:dyDescent="0.2">
      <c r="A51" s="306" t="s">
        <v>274</v>
      </c>
      <c r="B51" s="307" t="s">
        <v>275</v>
      </c>
      <c r="C51" s="308"/>
      <c r="D51" s="113">
        <v>2.4721878862793574</v>
      </c>
      <c r="E51" s="115">
        <v>60</v>
      </c>
      <c r="F51" s="114">
        <v>47</v>
      </c>
      <c r="G51" s="114">
        <v>50</v>
      </c>
      <c r="H51" s="114">
        <v>72</v>
      </c>
      <c r="I51" s="140">
        <v>40</v>
      </c>
      <c r="J51" s="115">
        <v>20</v>
      </c>
      <c r="K51" s="116">
        <v>50</v>
      </c>
    </row>
    <row r="52" spans="1:11" ht="14.1" customHeight="1" x14ac:dyDescent="0.2">
      <c r="A52" s="306">
        <v>71</v>
      </c>
      <c r="B52" s="307" t="s">
        <v>276</v>
      </c>
      <c r="C52" s="308"/>
      <c r="D52" s="113">
        <v>6.6337041615162748</v>
      </c>
      <c r="E52" s="115">
        <v>161</v>
      </c>
      <c r="F52" s="114">
        <v>101</v>
      </c>
      <c r="G52" s="114">
        <v>192</v>
      </c>
      <c r="H52" s="114">
        <v>134</v>
      </c>
      <c r="I52" s="140">
        <v>174</v>
      </c>
      <c r="J52" s="115">
        <v>-13</v>
      </c>
      <c r="K52" s="116">
        <v>-7.4712643678160919</v>
      </c>
    </row>
    <row r="53" spans="1:11" ht="14.1" customHeight="1" x14ac:dyDescent="0.2">
      <c r="A53" s="306" t="s">
        <v>277</v>
      </c>
      <c r="B53" s="307" t="s">
        <v>278</v>
      </c>
      <c r="C53" s="308"/>
      <c r="D53" s="113">
        <v>2.4721878862793574</v>
      </c>
      <c r="E53" s="115">
        <v>60</v>
      </c>
      <c r="F53" s="114">
        <v>52</v>
      </c>
      <c r="G53" s="114">
        <v>65</v>
      </c>
      <c r="H53" s="114">
        <v>50</v>
      </c>
      <c r="I53" s="140">
        <v>70</v>
      </c>
      <c r="J53" s="115">
        <v>-10</v>
      </c>
      <c r="K53" s="116">
        <v>-14.285714285714286</v>
      </c>
    </row>
    <row r="54" spans="1:11" ht="14.1" customHeight="1" x14ac:dyDescent="0.2">
      <c r="A54" s="306" t="s">
        <v>279</v>
      </c>
      <c r="B54" s="307" t="s">
        <v>280</v>
      </c>
      <c r="C54" s="308"/>
      <c r="D54" s="113">
        <v>3.6258755665430571</v>
      </c>
      <c r="E54" s="115">
        <v>88</v>
      </c>
      <c r="F54" s="114">
        <v>42</v>
      </c>
      <c r="G54" s="114">
        <v>117</v>
      </c>
      <c r="H54" s="114">
        <v>78</v>
      </c>
      <c r="I54" s="140">
        <v>83</v>
      </c>
      <c r="J54" s="115">
        <v>5</v>
      </c>
      <c r="K54" s="116">
        <v>6.024096385542169</v>
      </c>
    </row>
    <row r="55" spans="1:11" ht="14.1" customHeight="1" x14ac:dyDescent="0.2">
      <c r="A55" s="306">
        <v>72</v>
      </c>
      <c r="B55" s="307" t="s">
        <v>281</v>
      </c>
      <c r="C55" s="308"/>
      <c r="D55" s="113">
        <v>1.0712814173877214</v>
      </c>
      <c r="E55" s="115">
        <v>26</v>
      </c>
      <c r="F55" s="114">
        <v>18</v>
      </c>
      <c r="G55" s="114">
        <v>42</v>
      </c>
      <c r="H55" s="114">
        <v>26</v>
      </c>
      <c r="I55" s="140">
        <v>34</v>
      </c>
      <c r="J55" s="115">
        <v>-8</v>
      </c>
      <c r="K55" s="116">
        <v>-23.529411764705884</v>
      </c>
    </row>
    <row r="56" spans="1:11" ht="14.1" customHeight="1" x14ac:dyDescent="0.2">
      <c r="A56" s="306" t="s">
        <v>282</v>
      </c>
      <c r="B56" s="307" t="s">
        <v>283</v>
      </c>
      <c r="C56" s="308"/>
      <c r="D56" s="113" t="s">
        <v>513</v>
      </c>
      <c r="E56" s="115" t="s">
        <v>513</v>
      </c>
      <c r="F56" s="114">
        <v>7</v>
      </c>
      <c r="G56" s="114">
        <v>18</v>
      </c>
      <c r="H56" s="114">
        <v>7</v>
      </c>
      <c r="I56" s="140">
        <v>8</v>
      </c>
      <c r="J56" s="115" t="s">
        <v>513</v>
      </c>
      <c r="K56" s="116" t="s">
        <v>513</v>
      </c>
    </row>
    <row r="57" spans="1:11" ht="14.1" customHeight="1" x14ac:dyDescent="0.2">
      <c r="A57" s="306" t="s">
        <v>284</v>
      </c>
      <c r="B57" s="307" t="s">
        <v>285</v>
      </c>
      <c r="C57" s="308"/>
      <c r="D57" s="113">
        <v>0.78285949732179649</v>
      </c>
      <c r="E57" s="115">
        <v>19</v>
      </c>
      <c r="F57" s="114">
        <v>7</v>
      </c>
      <c r="G57" s="114">
        <v>20</v>
      </c>
      <c r="H57" s="114">
        <v>15</v>
      </c>
      <c r="I57" s="140">
        <v>23</v>
      </c>
      <c r="J57" s="115">
        <v>-4</v>
      </c>
      <c r="K57" s="116">
        <v>-17.391304347826086</v>
      </c>
    </row>
    <row r="58" spans="1:11" ht="14.1" customHeight="1" x14ac:dyDescent="0.2">
      <c r="A58" s="306">
        <v>73</v>
      </c>
      <c r="B58" s="307" t="s">
        <v>286</v>
      </c>
      <c r="C58" s="308"/>
      <c r="D58" s="113">
        <v>0.9888751545117429</v>
      </c>
      <c r="E58" s="115">
        <v>24</v>
      </c>
      <c r="F58" s="114">
        <v>13</v>
      </c>
      <c r="G58" s="114">
        <v>50</v>
      </c>
      <c r="H58" s="114">
        <v>22</v>
      </c>
      <c r="I58" s="140">
        <v>60</v>
      </c>
      <c r="J58" s="115">
        <v>-36</v>
      </c>
      <c r="K58" s="116">
        <v>-60</v>
      </c>
    </row>
    <row r="59" spans="1:11" ht="14.1" customHeight="1" x14ac:dyDescent="0.2">
      <c r="A59" s="306" t="s">
        <v>287</v>
      </c>
      <c r="B59" s="307" t="s">
        <v>288</v>
      </c>
      <c r="C59" s="308"/>
      <c r="D59" s="113">
        <v>0.78285949732179649</v>
      </c>
      <c r="E59" s="115">
        <v>19</v>
      </c>
      <c r="F59" s="114">
        <v>10</v>
      </c>
      <c r="G59" s="114">
        <v>43</v>
      </c>
      <c r="H59" s="114">
        <v>14</v>
      </c>
      <c r="I59" s="140">
        <v>56</v>
      </c>
      <c r="J59" s="115">
        <v>-37</v>
      </c>
      <c r="K59" s="116">
        <v>-66.071428571428569</v>
      </c>
    </row>
    <row r="60" spans="1:11" ht="14.1" customHeight="1" x14ac:dyDescent="0.2">
      <c r="A60" s="306">
        <v>81</v>
      </c>
      <c r="B60" s="307" t="s">
        <v>289</v>
      </c>
      <c r="C60" s="308"/>
      <c r="D60" s="113">
        <v>6.6337041615162748</v>
      </c>
      <c r="E60" s="115">
        <v>161</v>
      </c>
      <c r="F60" s="114">
        <v>123</v>
      </c>
      <c r="G60" s="114">
        <v>263</v>
      </c>
      <c r="H60" s="114">
        <v>102</v>
      </c>
      <c r="I60" s="140">
        <v>176</v>
      </c>
      <c r="J60" s="115">
        <v>-15</v>
      </c>
      <c r="K60" s="116">
        <v>-8.5227272727272734</v>
      </c>
    </row>
    <row r="61" spans="1:11" ht="14.1" customHeight="1" x14ac:dyDescent="0.2">
      <c r="A61" s="306" t="s">
        <v>290</v>
      </c>
      <c r="B61" s="307" t="s">
        <v>291</v>
      </c>
      <c r="C61" s="308"/>
      <c r="D61" s="113">
        <v>1.1536876802636999</v>
      </c>
      <c r="E61" s="115">
        <v>28</v>
      </c>
      <c r="F61" s="114">
        <v>35</v>
      </c>
      <c r="G61" s="114">
        <v>52</v>
      </c>
      <c r="H61" s="114">
        <v>20</v>
      </c>
      <c r="I61" s="140">
        <v>16</v>
      </c>
      <c r="J61" s="115">
        <v>12</v>
      </c>
      <c r="K61" s="116">
        <v>75</v>
      </c>
    </row>
    <row r="62" spans="1:11" ht="14.1" customHeight="1" x14ac:dyDescent="0.2">
      <c r="A62" s="306" t="s">
        <v>292</v>
      </c>
      <c r="B62" s="307" t="s">
        <v>293</v>
      </c>
      <c r="C62" s="308"/>
      <c r="D62" s="113">
        <v>2.7194066749072929</v>
      </c>
      <c r="E62" s="115">
        <v>66</v>
      </c>
      <c r="F62" s="114">
        <v>52</v>
      </c>
      <c r="G62" s="114">
        <v>142</v>
      </c>
      <c r="H62" s="114">
        <v>32</v>
      </c>
      <c r="I62" s="140">
        <v>83</v>
      </c>
      <c r="J62" s="115">
        <v>-17</v>
      </c>
      <c r="K62" s="116">
        <v>-20.481927710843372</v>
      </c>
    </row>
    <row r="63" spans="1:11" ht="14.1" customHeight="1" x14ac:dyDescent="0.2">
      <c r="A63" s="306"/>
      <c r="B63" s="307" t="s">
        <v>294</v>
      </c>
      <c r="C63" s="308"/>
      <c r="D63" s="113">
        <v>2.4309847548413681</v>
      </c>
      <c r="E63" s="115">
        <v>59</v>
      </c>
      <c r="F63" s="114">
        <v>46</v>
      </c>
      <c r="G63" s="114">
        <v>128</v>
      </c>
      <c r="H63" s="114">
        <v>27</v>
      </c>
      <c r="I63" s="140">
        <v>48</v>
      </c>
      <c r="J63" s="115">
        <v>11</v>
      </c>
      <c r="K63" s="116">
        <v>22.916666666666668</v>
      </c>
    </row>
    <row r="64" spans="1:11" ht="14.1" customHeight="1" x14ac:dyDescent="0.2">
      <c r="A64" s="306" t="s">
        <v>295</v>
      </c>
      <c r="B64" s="307" t="s">
        <v>296</v>
      </c>
      <c r="C64" s="308"/>
      <c r="D64" s="113">
        <v>1.4009064688916357</v>
      </c>
      <c r="E64" s="115">
        <v>34</v>
      </c>
      <c r="F64" s="114">
        <v>10</v>
      </c>
      <c r="G64" s="114">
        <v>22</v>
      </c>
      <c r="H64" s="114">
        <v>12</v>
      </c>
      <c r="I64" s="140">
        <v>22</v>
      </c>
      <c r="J64" s="115">
        <v>12</v>
      </c>
      <c r="K64" s="116">
        <v>54.545454545454547</v>
      </c>
    </row>
    <row r="65" spans="1:11" ht="14.1" customHeight="1" x14ac:dyDescent="0.2">
      <c r="A65" s="306" t="s">
        <v>297</v>
      </c>
      <c r="B65" s="307" t="s">
        <v>298</v>
      </c>
      <c r="C65" s="308"/>
      <c r="D65" s="113">
        <v>0.57684384013184997</v>
      </c>
      <c r="E65" s="115">
        <v>14</v>
      </c>
      <c r="F65" s="114">
        <v>11</v>
      </c>
      <c r="G65" s="114">
        <v>30</v>
      </c>
      <c r="H65" s="114">
        <v>15</v>
      </c>
      <c r="I65" s="140">
        <v>29</v>
      </c>
      <c r="J65" s="115">
        <v>-15</v>
      </c>
      <c r="K65" s="116">
        <v>-51.724137931034484</v>
      </c>
    </row>
    <row r="66" spans="1:11" ht="14.1" customHeight="1" x14ac:dyDescent="0.2">
      <c r="A66" s="306">
        <v>82</v>
      </c>
      <c r="B66" s="307" t="s">
        <v>299</v>
      </c>
      <c r="C66" s="308"/>
      <c r="D66" s="113">
        <v>3.9142974866089824</v>
      </c>
      <c r="E66" s="115">
        <v>95</v>
      </c>
      <c r="F66" s="114">
        <v>59</v>
      </c>
      <c r="G66" s="114">
        <v>155</v>
      </c>
      <c r="H66" s="114">
        <v>76</v>
      </c>
      <c r="I66" s="140">
        <v>169</v>
      </c>
      <c r="J66" s="115">
        <v>-74</v>
      </c>
      <c r="K66" s="116">
        <v>-43.786982248520708</v>
      </c>
    </row>
    <row r="67" spans="1:11" ht="14.1" customHeight="1" x14ac:dyDescent="0.2">
      <c r="A67" s="306" t="s">
        <v>300</v>
      </c>
      <c r="B67" s="307" t="s">
        <v>301</v>
      </c>
      <c r="C67" s="308"/>
      <c r="D67" s="113">
        <v>2.7194066749072929</v>
      </c>
      <c r="E67" s="115">
        <v>66</v>
      </c>
      <c r="F67" s="114">
        <v>51</v>
      </c>
      <c r="G67" s="114">
        <v>111</v>
      </c>
      <c r="H67" s="114">
        <v>59</v>
      </c>
      <c r="I67" s="140">
        <v>153</v>
      </c>
      <c r="J67" s="115">
        <v>-87</v>
      </c>
      <c r="K67" s="116">
        <v>-56.862745098039213</v>
      </c>
    </row>
    <row r="68" spans="1:11" ht="14.1" customHeight="1" x14ac:dyDescent="0.2">
      <c r="A68" s="306" t="s">
        <v>302</v>
      </c>
      <c r="B68" s="307" t="s">
        <v>303</v>
      </c>
      <c r="C68" s="308"/>
      <c r="D68" s="113">
        <v>0.37082818294190356</v>
      </c>
      <c r="E68" s="115">
        <v>9</v>
      </c>
      <c r="F68" s="114">
        <v>7</v>
      </c>
      <c r="G68" s="114">
        <v>16</v>
      </c>
      <c r="H68" s="114">
        <v>11</v>
      </c>
      <c r="I68" s="140">
        <v>10</v>
      </c>
      <c r="J68" s="115">
        <v>-1</v>
      </c>
      <c r="K68" s="116">
        <v>-10</v>
      </c>
    </row>
    <row r="69" spans="1:11" ht="14.1" customHeight="1" x14ac:dyDescent="0.2">
      <c r="A69" s="306">
        <v>83</v>
      </c>
      <c r="B69" s="307" t="s">
        <v>304</v>
      </c>
      <c r="C69" s="308"/>
      <c r="D69" s="113">
        <v>5.933250927070457</v>
      </c>
      <c r="E69" s="115">
        <v>144</v>
      </c>
      <c r="F69" s="114">
        <v>105</v>
      </c>
      <c r="G69" s="114">
        <v>192</v>
      </c>
      <c r="H69" s="114">
        <v>92</v>
      </c>
      <c r="I69" s="140">
        <v>181</v>
      </c>
      <c r="J69" s="115">
        <v>-37</v>
      </c>
      <c r="K69" s="116">
        <v>-20.441988950276244</v>
      </c>
    </row>
    <row r="70" spans="1:11" ht="14.1" customHeight="1" x14ac:dyDescent="0.2">
      <c r="A70" s="306" t="s">
        <v>305</v>
      </c>
      <c r="B70" s="307" t="s">
        <v>306</v>
      </c>
      <c r="C70" s="308"/>
      <c r="D70" s="113">
        <v>5.0267820354346933</v>
      </c>
      <c r="E70" s="115">
        <v>122</v>
      </c>
      <c r="F70" s="114">
        <v>95</v>
      </c>
      <c r="G70" s="114">
        <v>176</v>
      </c>
      <c r="H70" s="114">
        <v>85</v>
      </c>
      <c r="I70" s="140">
        <v>166</v>
      </c>
      <c r="J70" s="115">
        <v>-44</v>
      </c>
      <c r="K70" s="116">
        <v>-26.506024096385541</v>
      </c>
    </row>
    <row r="71" spans="1:11" ht="14.1" customHeight="1" x14ac:dyDescent="0.2">
      <c r="A71" s="306"/>
      <c r="B71" s="307" t="s">
        <v>307</v>
      </c>
      <c r="C71" s="308"/>
      <c r="D71" s="113">
        <v>3.0078285949732178</v>
      </c>
      <c r="E71" s="115">
        <v>73</v>
      </c>
      <c r="F71" s="114">
        <v>51</v>
      </c>
      <c r="G71" s="114">
        <v>100</v>
      </c>
      <c r="H71" s="114">
        <v>58</v>
      </c>
      <c r="I71" s="140">
        <v>111</v>
      </c>
      <c r="J71" s="115">
        <v>-38</v>
      </c>
      <c r="K71" s="116">
        <v>-34.234234234234236</v>
      </c>
    </row>
    <row r="72" spans="1:11" ht="14.1" customHeight="1" x14ac:dyDescent="0.2">
      <c r="A72" s="306">
        <v>84</v>
      </c>
      <c r="B72" s="307" t="s">
        <v>308</v>
      </c>
      <c r="C72" s="308"/>
      <c r="D72" s="113">
        <v>1.2360939431396787</v>
      </c>
      <c r="E72" s="115">
        <v>30</v>
      </c>
      <c r="F72" s="114">
        <v>32</v>
      </c>
      <c r="G72" s="114">
        <v>45</v>
      </c>
      <c r="H72" s="114">
        <v>9</v>
      </c>
      <c r="I72" s="140">
        <v>29</v>
      </c>
      <c r="J72" s="115">
        <v>1</v>
      </c>
      <c r="K72" s="116">
        <v>3.4482758620689653</v>
      </c>
    </row>
    <row r="73" spans="1:11" ht="14.1" customHeight="1" x14ac:dyDescent="0.2">
      <c r="A73" s="306" t="s">
        <v>309</v>
      </c>
      <c r="B73" s="307" t="s">
        <v>310</v>
      </c>
      <c r="C73" s="308"/>
      <c r="D73" s="113">
        <v>0.6592501030078286</v>
      </c>
      <c r="E73" s="115">
        <v>16</v>
      </c>
      <c r="F73" s="114">
        <v>5</v>
      </c>
      <c r="G73" s="114">
        <v>20</v>
      </c>
      <c r="H73" s="114">
        <v>3</v>
      </c>
      <c r="I73" s="140">
        <v>11</v>
      </c>
      <c r="J73" s="115">
        <v>5</v>
      </c>
      <c r="K73" s="116">
        <v>45.454545454545453</v>
      </c>
    </row>
    <row r="74" spans="1:11" ht="14.1" customHeight="1" x14ac:dyDescent="0.2">
      <c r="A74" s="306" t="s">
        <v>311</v>
      </c>
      <c r="B74" s="307" t="s">
        <v>312</v>
      </c>
      <c r="C74" s="308"/>
      <c r="D74" s="113">
        <v>0.12360939431396786</v>
      </c>
      <c r="E74" s="115">
        <v>3</v>
      </c>
      <c r="F74" s="114">
        <v>17</v>
      </c>
      <c r="G74" s="114" t="s">
        <v>513</v>
      </c>
      <c r="H74" s="114">
        <v>4</v>
      </c>
      <c r="I74" s="140">
        <v>3</v>
      </c>
      <c r="J74" s="115">
        <v>0</v>
      </c>
      <c r="K74" s="116">
        <v>0</v>
      </c>
    </row>
    <row r="75" spans="1:11" ht="14.1" customHeight="1" x14ac:dyDescent="0.2">
      <c r="A75" s="306" t="s">
        <v>313</v>
      </c>
      <c r="B75" s="307" t="s">
        <v>314</v>
      </c>
      <c r="C75" s="308"/>
      <c r="D75" s="113" t="s">
        <v>513</v>
      </c>
      <c r="E75" s="115" t="s">
        <v>513</v>
      </c>
      <c r="F75" s="114" t="s">
        <v>513</v>
      </c>
      <c r="G75" s="114" t="s">
        <v>513</v>
      </c>
      <c r="H75" s="114" t="s">
        <v>513</v>
      </c>
      <c r="I75" s="140">
        <v>3</v>
      </c>
      <c r="J75" s="115" t="s">
        <v>513</v>
      </c>
      <c r="K75" s="116" t="s">
        <v>513</v>
      </c>
    </row>
    <row r="76" spans="1:11" ht="14.1" customHeight="1" x14ac:dyDescent="0.2">
      <c r="A76" s="306">
        <v>91</v>
      </c>
      <c r="B76" s="307" t="s">
        <v>315</v>
      </c>
      <c r="C76" s="308"/>
      <c r="D76" s="113">
        <v>0.16481252575195715</v>
      </c>
      <c r="E76" s="115">
        <v>4</v>
      </c>
      <c r="F76" s="114" t="s">
        <v>513</v>
      </c>
      <c r="G76" s="114">
        <v>0</v>
      </c>
      <c r="H76" s="114" t="s">
        <v>513</v>
      </c>
      <c r="I76" s="140" t="s">
        <v>513</v>
      </c>
      <c r="J76" s="115" t="s">
        <v>513</v>
      </c>
      <c r="K76" s="116" t="s">
        <v>513</v>
      </c>
    </row>
    <row r="77" spans="1:11" ht="14.1" customHeight="1" x14ac:dyDescent="0.2">
      <c r="A77" s="306">
        <v>92</v>
      </c>
      <c r="B77" s="307" t="s">
        <v>316</v>
      </c>
      <c r="C77" s="308"/>
      <c r="D77" s="113">
        <v>0.70045323444581786</v>
      </c>
      <c r="E77" s="115">
        <v>17</v>
      </c>
      <c r="F77" s="114">
        <v>19</v>
      </c>
      <c r="G77" s="114">
        <v>22</v>
      </c>
      <c r="H77" s="114">
        <v>27</v>
      </c>
      <c r="I77" s="140">
        <v>21</v>
      </c>
      <c r="J77" s="115">
        <v>-4</v>
      </c>
      <c r="K77" s="116">
        <v>-19.047619047619047</v>
      </c>
    </row>
    <row r="78" spans="1:11" ht="14.1" customHeight="1" x14ac:dyDescent="0.2">
      <c r="A78" s="306">
        <v>93</v>
      </c>
      <c r="B78" s="307" t="s">
        <v>317</v>
      </c>
      <c r="C78" s="308"/>
      <c r="D78" s="113">
        <v>0.3296250515039143</v>
      </c>
      <c r="E78" s="115">
        <v>8</v>
      </c>
      <c r="F78" s="114">
        <v>8</v>
      </c>
      <c r="G78" s="114">
        <v>9</v>
      </c>
      <c r="H78" s="114">
        <v>5</v>
      </c>
      <c r="I78" s="140">
        <v>11</v>
      </c>
      <c r="J78" s="115">
        <v>-3</v>
      </c>
      <c r="K78" s="116">
        <v>-27.272727272727273</v>
      </c>
    </row>
    <row r="79" spans="1:11" ht="14.1" customHeight="1" x14ac:dyDescent="0.2">
      <c r="A79" s="306">
        <v>94</v>
      </c>
      <c r="B79" s="307" t="s">
        <v>318</v>
      </c>
      <c r="C79" s="308"/>
      <c r="D79" s="113">
        <v>0.45323444581788214</v>
      </c>
      <c r="E79" s="115">
        <v>11</v>
      </c>
      <c r="F79" s="114">
        <v>10</v>
      </c>
      <c r="G79" s="114">
        <v>17</v>
      </c>
      <c r="H79" s="114">
        <v>22</v>
      </c>
      <c r="I79" s="140">
        <v>20</v>
      </c>
      <c r="J79" s="115">
        <v>-9</v>
      </c>
      <c r="K79" s="116">
        <v>-45</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t="s">
        <v>513</v>
      </c>
      <c r="E81" s="143" t="s">
        <v>513</v>
      </c>
      <c r="F81" s="144">
        <v>0</v>
      </c>
      <c r="G81" s="144">
        <v>3</v>
      </c>
      <c r="H81" s="144" t="s">
        <v>513</v>
      </c>
      <c r="I81" s="145">
        <v>0</v>
      </c>
      <c r="J81" s="143" t="s">
        <v>513</v>
      </c>
      <c r="K81" s="146" t="s">
        <v>513</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2778</v>
      </c>
      <c r="E11" s="114">
        <v>2024</v>
      </c>
      <c r="F11" s="114">
        <v>2247</v>
      </c>
      <c r="G11" s="114">
        <v>1917</v>
      </c>
      <c r="H11" s="140">
        <v>2702</v>
      </c>
      <c r="I11" s="115">
        <v>76</v>
      </c>
      <c r="J11" s="116">
        <v>2.8127313101406366</v>
      </c>
    </row>
    <row r="12" spans="1:15" s="110" customFormat="1" ht="24.95" customHeight="1" x14ac:dyDescent="0.2">
      <c r="A12" s="193" t="s">
        <v>132</v>
      </c>
      <c r="B12" s="194" t="s">
        <v>133</v>
      </c>
      <c r="C12" s="113">
        <v>2.0158387329013681</v>
      </c>
      <c r="D12" s="115">
        <v>56</v>
      </c>
      <c r="E12" s="114">
        <v>46</v>
      </c>
      <c r="F12" s="114">
        <v>54</v>
      </c>
      <c r="G12" s="114">
        <v>29</v>
      </c>
      <c r="H12" s="140">
        <v>52</v>
      </c>
      <c r="I12" s="115">
        <v>4</v>
      </c>
      <c r="J12" s="116">
        <v>7.6923076923076925</v>
      </c>
    </row>
    <row r="13" spans="1:15" s="110" customFormat="1" ht="24.95" customHeight="1" x14ac:dyDescent="0.2">
      <c r="A13" s="193" t="s">
        <v>134</v>
      </c>
      <c r="B13" s="199" t="s">
        <v>214</v>
      </c>
      <c r="C13" s="113">
        <v>1.4398848092152627</v>
      </c>
      <c r="D13" s="115">
        <v>40</v>
      </c>
      <c r="E13" s="114">
        <v>29</v>
      </c>
      <c r="F13" s="114">
        <v>34</v>
      </c>
      <c r="G13" s="114">
        <v>27</v>
      </c>
      <c r="H13" s="140">
        <v>31</v>
      </c>
      <c r="I13" s="115">
        <v>9</v>
      </c>
      <c r="J13" s="116">
        <v>29.032258064516128</v>
      </c>
    </row>
    <row r="14" spans="1:15" s="287" customFormat="1" ht="24.95" customHeight="1" x14ac:dyDescent="0.2">
      <c r="A14" s="193" t="s">
        <v>215</v>
      </c>
      <c r="B14" s="199" t="s">
        <v>137</v>
      </c>
      <c r="C14" s="113">
        <v>26.061915046796255</v>
      </c>
      <c r="D14" s="115">
        <v>724</v>
      </c>
      <c r="E14" s="114">
        <v>389</v>
      </c>
      <c r="F14" s="114">
        <v>438</v>
      </c>
      <c r="G14" s="114">
        <v>428</v>
      </c>
      <c r="H14" s="140">
        <v>476</v>
      </c>
      <c r="I14" s="115">
        <v>248</v>
      </c>
      <c r="J14" s="116">
        <v>52.100840336134453</v>
      </c>
      <c r="K14" s="110"/>
      <c r="L14" s="110"/>
      <c r="M14" s="110"/>
      <c r="N14" s="110"/>
      <c r="O14" s="110"/>
    </row>
    <row r="15" spans="1:15" s="110" customFormat="1" ht="24.95" customHeight="1" x14ac:dyDescent="0.2">
      <c r="A15" s="193" t="s">
        <v>216</v>
      </c>
      <c r="B15" s="199" t="s">
        <v>217</v>
      </c>
      <c r="C15" s="113">
        <v>4.8596112311015123</v>
      </c>
      <c r="D15" s="115">
        <v>135</v>
      </c>
      <c r="E15" s="114">
        <v>84</v>
      </c>
      <c r="F15" s="114">
        <v>99</v>
      </c>
      <c r="G15" s="114">
        <v>132</v>
      </c>
      <c r="H15" s="140">
        <v>96</v>
      </c>
      <c r="I15" s="115">
        <v>39</v>
      </c>
      <c r="J15" s="116">
        <v>40.625</v>
      </c>
    </row>
    <row r="16" spans="1:15" s="287" customFormat="1" ht="24.95" customHeight="1" x14ac:dyDescent="0.2">
      <c r="A16" s="193" t="s">
        <v>218</v>
      </c>
      <c r="B16" s="199" t="s">
        <v>141</v>
      </c>
      <c r="C16" s="113">
        <v>15.37077033837293</v>
      </c>
      <c r="D16" s="115">
        <v>427</v>
      </c>
      <c r="E16" s="114">
        <v>208</v>
      </c>
      <c r="F16" s="114">
        <v>232</v>
      </c>
      <c r="G16" s="114">
        <v>183</v>
      </c>
      <c r="H16" s="140">
        <v>271</v>
      </c>
      <c r="I16" s="115">
        <v>156</v>
      </c>
      <c r="J16" s="116">
        <v>57.564575645756456</v>
      </c>
      <c r="K16" s="110"/>
      <c r="L16" s="110"/>
      <c r="M16" s="110"/>
      <c r="N16" s="110"/>
      <c r="O16" s="110"/>
    </row>
    <row r="17" spans="1:15" s="110" customFormat="1" ht="24.95" customHeight="1" x14ac:dyDescent="0.2">
      <c r="A17" s="193" t="s">
        <v>142</v>
      </c>
      <c r="B17" s="199" t="s">
        <v>220</v>
      </c>
      <c r="C17" s="113">
        <v>5.8315334773218144</v>
      </c>
      <c r="D17" s="115">
        <v>162</v>
      </c>
      <c r="E17" s="114">
        <v>97</v>
      </c>
      <c r="F17" s="114">
        <v>107</v>
      </c>
      <c r="G17" s="114">
        <v>113</v>
      </c>
      <c r="H17" s="140">
        <v>109</v>
      </c>
      <c r="I17" s="115">
        <v>53</v>
      </c>
      <c r="J17" s="116">
        <v>48.623853211009177</v>
      </c>
    </row>
    <row r="18" spans="1:15" s="287" customFormat="1" ht="24.95" customHeight="1" x14ac:dyDescent="0.2">
      <c r="A18" s="201" t="s">
        <v>144</v>
      </c>
      <c r="B18" s="202" t="s">
        <v>145</v>
      </c>
      <c r="C18" s="113">
        <v>6.4434845212383012</v>
      </c>
      <c r="D18" s="115">
        <v>179</v>
      </c>
      <c r="E18" s="114">
        <v>140</v>
      </c>
      <c r="F18" s="114">
        <v>139</v>
      </c>
      <c r="G18" s="114">
        <v>107</v>
      </c>
      <c r="H18" s="140">
        <v>148</v>
      </c>
      <c r="I18" s="115">
        <v>31</v>
      </c>
      <c r="J18" s="116">
        <v>20.945945945945947</v>
      </c>
      <c r="K18" s="110"/>
      <c r="L18" s="110"/>
      <c r="M18" s="110"/>
      <c r="N18" s="110"/>
      <c r="O18" s="110"/>
    </row>
    <row r="19" spans="1:15" s="110" customFormat="1" ht="24.95" customHeight="1" x14ac:dyDescent="0.2">
      <c r="A19" s="193" t="s">
        <v>146</v>
      </c>
      <c r="B19" s="199" t="s">
        <v>147</v>
      </c>
      <c r="C19" s="113">
        <v>11.159107271418286</v>
      </c>
      <c r="D19" s="115">
        <v>310</v>
      </c>
      <c r="E19" s="114">
        <v>209</v>
      </c>
      <c r="F19" s="114">
        <v>214</v>
      </c>
      <c r="G19" s="114">
        <v>266</v>
      </c>
      <c r="H19" s="140">
        <v>330</v>
      </c>
      <c r="I19" s="115">
        <v>-20</v>
      </c>
      <c r="J19" s="116">
        <v>-6.0606060606060606</v>
      </c>
    </row>
    <row r="20" spans="1:15" s="287" customFormat="1" ht="24.95" customHeight="1" x14ac:dyDescent="0.2">
      <c r="A20" s="193" t="s">
        <v>148</v>
      </c>
      <c r="B20" s="199" t="s">
        <v>149</v>
      </c>
      <c r="C20" s="113">
        <v>4.4636429085673148</v>
      </c>
      <c r="D20" s="115">
        <v>124</v>
      </c>
      <c r="E20" s="114">
        <v>91</v>
      </c>
      <c r="F20" s="114">
        <v>75</v>
      </c>
      <c r="G20" s="114">
        <v>65</v>
      </c>
      <c r="H20" s="140">
        <v>140</v>
      </c>
      <c r="I20" s="115">
        <v>-16</v>
      </c>
      <c r="J20" s="116">
        <v>-11.428571428571429</v>
      </c>
      <c r="K20" s="110"/>
      <c r="L20" s="110"/>
      <c r="M20" s="110"/>
      <c r="N20" s="110"/>
      <c r="O20" s="110"/>
    </row>
    <row r="21" spans="1:15" s="110" customFormat="1" ht="24.95" customHeight="1" x14ac:dyDescent="0.2">
      <c r="A21" s="201" t="s">
        <v>150</v>
      </c>
      <c r="B21" s="202" t="s">
        <v>151</v>
      </c>
      <c r="C21" s="113">
        <v>4.643628509719222</v>
      </c>
      <c r="D21" s="115">
        <v>129</v>
      </c>
      <c r="E21" s="114">
        <v>116</v>
      </c>
      <c r="F21" s="114">
        <v>99</v>
      </c>
      <c r="G21" s="114">
        <v>72</v>
      </c>
      <c r="H21" s="140">
        <v>113</v>
      </c>
      <c r="I21" s="115">
        <v>16</v>
      </c>
      <c r="J21" s="116">
        <v>14.159292035398231</v>
      </c>
    </row>
    <row r="22" spans="1:15" s="110" customFormat="1" ht="24.95" customHeight="1" x14ac:dyDescent="0.2">
      <c r="A22" s="201" t="s">
        <v>152</v>
      </c>
      <c r="B22" s="199" t="s">
        <v>153</v>
      </c>
      <c r="C22" s="113">
        <v>0.39596832253419728</v>
      </c>
      <c r="D22" s="115">
        <v>11</v>
      </c>
      <c r="E22" s="114">
        <v>8</v>
      </c>
      <c r="F22" s="114">
        <v>8</v>
      </c>
      <c r="G22" s="114">
        <v>23</v>
      </c>
      <c r="H22" s="140">
        <v>12</v>
      </c>
      <c r="I22" s="115">
        <v>-1</v>
      </c>
      <c r="J22" s="116">
        <v>-8.3333333333333339</v>
      </c>
    </row>
    <row r="23" spans="1:15" s="110" customFormat="1" ht="24.95" customHeight="1" x14ac:dyDescent="0.2">
      <c r="A23" s="193" t="s">
        <v>154</v>
      </c>
      <c r="B23" s="199" t="s">
        <v>155</v>
      </c>
      <c r="C23" s="113">
        <v>0.61195104391648669</v>
      </c>
      <c r="D23" s="115">
        <v>17</v>
      </c>
      <c r="E23" s="114">
        <v>14</v>
      </c>
      <c r="F23" s="114">
        <v>17</v>
      </c>
      <c r="G23" s="114">
        <v>28</v>
      </c>
      <c r="H23" s="140">
        <v>20</v>
      </c>
      <c r="I23" s="115">
        <v>-3</v>
      </c>
      <c r="J23" s="116">
        <v>-15</v>
      </c>
    </row>
    <row r="24" spans="1:15" s="110" customFormat="1" ht="24.95" customHeight="1" x14ac:dyDescent="0.2">
      <c r="A24" s="193" t="s">
        <v>156</v>
      </c>
      <c r="B24" s="199" t="s">
        <v>221</v>
      </c>
      <c r="C24" s="113">
        <v>2.2318214542836574</v>
      </c>
      <c r="D24" s="115">
        <v>62</v>
      </c>
      <c r="E24" s="114">
        <v>53</v>
      </c>
      <c r="F24" s="114">
        <v>52</v>
      </c>
      <c r="G24" s="114">
        <v>55</v>
      </c>
      <c r="H24" s="140">
        <v>58</v>
      </c>
      <c r="I24" s="115">
        <v>4</v>
      </c>
      <c r="J24" s="116">
        <v>6.8965517241379306</v>
      </c>
    </row>
    <row r="25" spans="1:15" s="110" customFormat="1" ht="24.95" customHeight="1" x14ac:dyDescent="0.2">
      <c r="A25" s="193" t="s">
        <v>222</v>
      </c>
      <c r="B25" s="204" t="s">
        <v>159</v>
      </c>
      <c r="C25" s="113">
        <v>9.5032397408207352</v>
      </c>
      <c r="D25" s="115">
        <v>264</v>
      </c>
      <c r="E25" s="114">
        <v>218</v>
      </c>
      <c r="F25" s="114">
        <v>141</v>
      </c>
      <c r="G25" s="114">
        <v>135</v>
      </c>
      <c r="H25" s="140">
        <v>205</v>
      </c>
      <c r="I25" s="115">
        <v>59</v>
      </c>
      <c r="J25" s="116">
        <v>28.780487804878049</v>
      </c>
    </row>
    <row r="26" spans="1:15" s="110" customFormat="1" ht="24.95" customHeight="1" x14ac:dyDescent="0.2">
      <c r="A26" s="201">
        <v>782.78300000000002</v>
      </c>
      <c r="B26" s="203" t="s">
        <v>160</v>
      </c>
      <c r="C26" s="113">
        <v>8.96328293736501</v>
      </c>
      <c r="D26" s="115">
        <v>249</v>
      </c>
      <c r="E26" s="114">
        <v>223</v>
      </c>
      <c r="F26" s="114">
        <v>225</v>
      </c>
      <c r="G26" s="114">
        <v>235</v>
      </c>
      <c r="H26" s="140">
        <v>254</v>
      </c>
      <c r="I26" s="115">
        <v>-5</v>
      </c>
      <c r="J26" s="116">
        <v>-1.9685039370078741</v>
      </c>
    </row>
    <row r="27" spans="1:15" s="110" customFormat="1" ht="24.95" customHeight="1" x14ac:dyDescent="0.2">
      <c r="A27" s="193" t="s">
        <v>161</v>
      </c>
      <c r="B27" s="199" t="s">
        <v>162</v>
      </c>
      <c r="C27" s="113">
        <v>1.9078473722102232</v>
      </c>
      <c r="D27" s="115">
        <v>53</v>
      </c>
      <c r="E27" s="114">
        <v>51</v>
      </c>
      <c r="F27" s="114">
        <v>67</v>
      </c>
      <c r="G27" s="114">
        <v>55</v>
      </c>
      <c r="H27" s="140">
        <v>173</v>
      </c>
      <c r="I27" s="115">
        <v>-120</v>
      </c>
      <c r="J27" s="116">
        <v>-69.364161849710982</v>
      </c>
    </row>
    <row r="28" spans="1:15" s="110" customFormat="1" ht="24.95" customHeight="1" x14ac:dyDescent="0.2">
      <c r="A28" s="193" t="s">
        <v>163</v>
      </c>
      <c r="B28" s="199" t="s">
        <v>164</v>
      </c>
      <c r="C28" s="113">
        <v>2.6997840172786178</v>
      </c>
      <c r="D28" s="115">
        <v>75</v>
      </c>
      <c r="E28" s="114">
        <v>59</v>
      </c>
      <c r="F28" s="114">
        <v>102</v>
      </c>
      <c r="G28" s="114">
        <v>48</v>
      </c>
      <c r="H28" s="140">
        <v>76</v>
      </c>
      <c r="I28" s="115">
        <v>-1</v>
      </c>
      <c r="J28" s="116">
        <v>-1.3157894736842106</v>
      </c>
    </row>
    <row r="29" spans="1:15" s="110" customFormat="1" ht="24.95" customHeight="1" x14ac:dyDescent="0.2">
      <c r="A29" s="193">
        <v>86</v>
      </c>
      <c r="B29" s="199" t="s">
        <v>165</v>
      </c>
      <c r="C29" s="113">
        <v>4.9316054715622748</v>
      </c>
      <c r="D29" s="115">
        <v>137</v>
      </c>
      <c r="E29" s="114">
        <v>102</v>
      </c>
      <c r="F29" s="114">
        <v>176</v>
      </c>
      <c r="G29" s="114">
        <v>95</v>
      </c>
      <c r="H29" s="140">
        <v>133</v>
      </c>
      <c r="I29" s="115">
        <v>4</v>
      </c>
      <c r="J29" s="116">
        <v>3.007518796992481</v>
      </c>
    </row>
    <row r="30" spans="1:15" s="110" customFormat="1" ht="24.95" customHeight="1" x14ac:dyDescent="0.2">
      <c r="A30" s="193">
        <v>87.88</v>
      </c>
      <c r="B30" s="204" t="s">
        <v>166</v>
      </c>
      <c r="C30" s="113">
        <v>7.9553635709143267</v>
      </c>
      <c r="D30" s="115">
        <v>221</v>
      </c>
      <c r="E30" s="114">
        <v>188</v>
      </c>
      <c r="F30" s="114">
        <v>302</v>
      </c>
      <c r="G30" s="114">
        <v>191</v>
      </c>
      <c r="H30" s="140">
        <v>358</v>
      </c>
      <c r="I30" s="115">
        <v>-137</v>
      </c>
      <c r="J30" s="116">
        <v>-38.268156424581008</v>
      </c>
    </row>
    <row r="31" spans="1:15" s="110" customFormat="1" ht="24.95" customHeight="1" x14ac:dyDescent="0.2">
      <c r="A31" s="193" t="s">
        <v>167</v>
      </c>
      <c r="B31" s="199" t="s">
        <v>168</v>
      </c>
      <c r="C31" s="113">
        <v>4.5716342692584595</v>
      </c>
      <c r="D31" s="115">
        <v>127</v>
      </c>
      <c r="E31" s="114">
        <v>88</v>
      </c>
      <c r="F31" s="114">
        <v>104</v>
      </c>
      <c r="G31" s="114">
        <v>58</v>
      </c>
      <c r="H31" s="140">
        <v>123</v>
      </c>
      <c r="I31" s="115">
        <v>4</v>
      </c>
      <c r="J31" s="116">
        <v>3.2520325203252032</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2.0158387329013681</v>
      </c>
      <c r="D34" s="115">
        <v>56</v>
      </c>
      <c r="E34" s="114">
        <v>46</v>
      </c>
      <c r="F34" s="114">
        <v>54</v>
      </c>
      <c r="G34" s="114">
        <v>29</v>
      </c>
      <c r="H34" s="140">
        <v>52</v>
      </c>
      <c r="I34" s="115">
        <v>4</v>
      </c>
      <c r="J34" s="116">
        <v>7.6923076923076925</v>
      </c>
    </row>
    <row r="35" spans="1:10" s="110" customFormat="1" ht="24.95" customHeight="1" x14ac:dyDescent="0.2">
      <c r="A35" s="292" t="s">
        <v>171</v>
      </c>
      <c r="B35" s="293" t="s">
        <v>172</v>
      </c>
      <c r="C35" s="113">
        <v>33.94528437724982</v>
      </c>
      <c r="D35" s="115">
        <v>943</v>
      </c>
      <c r="E35" s="114">
        <v>558</v>
      </c>
      <c r="F35" s="114">
        <v>611</v>
      </c>
      <c r="G35" s="114">
        <v>562</v>
      </c>
      <c r="H35" s="140">
        <v>655</v>
      </c>
      <c r="I35" s="115">
        <v>288</v>
      </c>
      <c r="J35" s="116">
        <v>43.969465648854964</v>
      </c>
    </row>
    <row r="36" spans="1:10" s="110" customFormat="1" ht="24.95" customHeight="1" x14ac:dyDescent="0.2">
      <c r="A36" s="294" t="s">
        <v>173</v>
      </c>
      <c r="B36" s="295" t="s">
        <v>174</v>
      </c>
      <c r="C36" s="125">
        <v>64.038876889848808</v>
      </c>
      <c r="D36" s="143">
        <v>1779</v>
      </c>
      <c r="E36" s="144">
        <v>1420</v>
      </c>
      <c r="F36" s="144">
        <v>1582</v>
      </c>
      <c r="G36" s="144">
        <v>1326</v>
      </c>
      <c r="H36" s="145">
        <v>1995</v>
      </c>
      <c r="I36" s="143">
        <v>-216</v>
      </c>
      <c r="J36" s="146">
        <v>-10.827067669172932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2778</v>
      </c>
      <c r="F11" s="264">
        <v>2024</v>
      </c>
      <c r="G11" s="264">
        <v>2247</v>
      </c>
      <c r="H11" s="264">
        <v>1917</v>
      </c>
      <c r="I11" s="265">
        <v>2702</v>
      </c>
      <c r="J11" s="263">
        <v>76</v>
      </c>
      <c r="K11" s="266">
        <v>2.8127313101406366</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21.238300935925125</v>
      </c>
      <c r="E13" s="115">
        <v>590</v>
      </c>
      <c r="F13" s="114">
        <v>554</v>
      </c>
      <c r="G13" s="114">
        <v>615</v>
      </c>
      <c r="H13" s="114">
        <v>452</v>
      </c>
      <c r="I13" s="140">
        <v>611</v>
      </c>
      <c r="J13" s="115">
        <v>-21</v>
      </c>
      <c r="K13" s="116">
        <v>-3.4369885433715219</v>
      </c>
    </row>
    <row r="14" spans="1:17" ht="15.95" customHeight="1" x14ac:dyDescent="0.2">
      <c r="A14" s="306" t="s">
        <v>230</v>
      </c>
      <c r="B14" s="307"/>
      <c r="C14" s="308"/>
      <c r="D14" s="113">
        <v>61.231101511879046</v>
      </c>
      <c r="E14" s="115">
        <v>1701</v>
      </c>
      <c r="F14" s="114">
        <v>1140</v>
      </c>
      <c r="G14" s="114">
        <v>1278</v>
      </c>
      <c r="H14" s="114">
        <v>1173</v>
      </c>
      <c r="I14" s="140">
        <v>1645</v>
      </c>
      <c r="J14" s="115">
        <v>56</v>
      </c>
      <c r="K14" s="116">
        <v>3.4042553191489362</v>
      </c>
    </row>
    <row r="15" spans="1:17" ht="15.95" customHeight="1" x14ac:dyDescent="0.2">
      <c r="A15" s="306" t="s">
        <v>231</v>
      </c>
      <c r="B15" s="307"/>
      <c r="C15" s="308"/>
      <c r="D15" s="113">
        <v>10.439164866810655</v>
      </c>
      <c r="E15" s="115">
        <v>290</v>
      </c>
      <c r="F15" s="114">
        <v>190</v>
      </c>
      <c r="G15" s="114">
        <v>193</v>
      </c>
      <c r="H15" s="114">
        <v>156</v>
      </c>
      <c r="I15" s="140">
        <v>250</v>
      </c>
      <c r="J15" s="115">
        <v>40</v>
      </c>
      <c r="K15" s="116">
        <v>16</v>
      </c>
    </row>
    <row r="16" spans="1:17" ht="15.95" customHeight="1" x14ac:dyDescent="0.2">
      <c r="A16" s="306" t="s">
        <v>232</v>
      </c>
      <c r="B16" s="307"/>
      <c r="C16" s="308"/>
      <c r="D16" s="113">
        <v>7.055435565154788</v>
      </c>
      <c r="E16" s="115">
        <v>196</v>
      </c>
      <c r="F16" s="114">
        <v>140</v>
      </c>
      <c r="G16" s="114">
        <v>161</v>
      </c>
      <c r="H16" s="114">
        <v>133</v>
      </c>
      <c r="I16" s="140">
        <v>195</v>
      </c>
      <c r="J16" s="115">
        <v>1</v>
      </c>
      <c r="K16" s="116">
        <v>0.51282051282051277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1.763858891288697</v>
      </c>
      <c r="E18" s="115">
        <v>49</v>
      </c>
      <c r="F18" s="114">
        <v>39</v>
      </c>
      <c r="G18" s="114">
        <v>45</v>
      </c>
      <c r="H18" s="114">
        <v>20</v>
      </c>
      <c r="I18" s="140">
        <v>39</v>
      </c>
      <c r="J18" s="115">
        <v>10</v>
      </c>
      <c r="K18" s="116">
        <v>25.641025641025642</v>
      </c>
    </row>
    <row r="19" spans="1:11" ht="14.1" customHeight="1" x14ac:dyDescent="0.2">
      <c r="A19" s="306" t="s">
        <v>235</v>
      </c>
      <c r="B19" s="307" t="s">
        <v>236</v>
      </c>
      <c r="C19" s="308"/>
      <c r="D19" s="113">
        <v>0.75593952483801297</v>
      </c>
      <c r="E19" s="115">
        <v>21</v>
      </c>
      <c r="F19" s="114">
        <v>19</v>
      </c>
      <c r="G19" s="114">
        <v>29</v>
      </c>
      <c r="H19" s="114">
        <v>10</v>
      </c>
      <c r="I19" s="140">
        <v>17</v>
      </c>
      <c r="J19" s="115">
        <v>4</v>
      </c>
      <c r="K19" s="116">
        <v>23.529411764705884</v>
      </c>
    </row>
    <row r="20" spans="1:11" ht="14.1" customHeight="1" x14ac:dyDescent="0.2">
      <c r="A20" s="306">
        <v>12</v>
      </c>
      <c r="B20" s="307" t="s">
        <v>237</v>
      </c>
      <c r="C20" s="308"/>
      <c r="D20" s="113">
        <v>0.61195104391648669</v>
      </c>
      <c r="E20" s="115">
        <v>17</v>
      </c>
      <c r="F20" s="114">
        <v>82</v>
      </c>
      <c r="G20" s="114">
        <v>26</v>
      </c>
      <c r="H20" s="114">
        <v>13</v>
      </c>
      <c r="I20" s="140">
        <v>31</v>
      </c>
      <c r="J20" s="115">
        <v>-14</v>
      </c>
      <c r="K20" s="116">
        <v>-45.161290322580648</v>
      </c>
    </row>
    <row r="21" spans="1:11" ht="14.1" customHeight="1" x14ac:dyDescent="0.2">
      <c r="A21" s="306">
        <v>21</v>
      </c>
      <c r="B21" s="307" t="s">
        <v>238</v>
      </c>
      <c r="C21" s="308"/>
      <c r="D21" s="113">
        <v>0.68394528437724977</v>
      </c>
      <c r="E21" s="115">
        <v>19</v>
      </c>
      <c r="F21" s="114">
        <v>23</v>
      </c>
      <c r="G21" s="114">
        <v>18</v>
      </c>
      <c r="H21" s="114">
        <v>11</v>
      </c>
      <c r="I21" s="140">
        <v>14</v>
      </c>
      <c r="J21" s="115">
        <v>5</v>
      </c>
      <c r="K21" s="116">
        <v>35.714285714285715</v>
      </c>
    </row>
    <row r="22" spans="1:11" ht="14.1" customHeight="1" x14ac:dyDescent="0.2">
      <c r="A22" s="306">
        <v>22</v>
      </c>
      <c r="B22" s="307" t="s">
        <v>239</v>
      </c>
      <c r="C22" s="308"/>
      <c r="D22" s="113">
        <v>4.2116630669546433</v>
      </c>
      <c r="E22" s="115">
        <v>117</v>
      </c>
      <c r="F22" s="114">
        <v>91</v>
      </c>
      <c r="G22" s="114">
        <v>68</v>
      </c>
      <c r="H22" s="114">
        <v>76</v>
      </c>
      <c r="I22" s="140">
        <v>67</v>
      </c>
      <c r="J22" s="115">
        <v>50</v>
      </c>
      <c r="K22" s="116">
        <v>74.626865671641795</v>
      </c>
    </row>
    <row r="23" spans="1:11" ht="14.1" customHeight="1" x14ac:dyDescent="0.2">
      <c r="A23" s="306">
        <v>23</v>
      </c>
      <c r="B23" s="307" t="s">
        <v>240</v>
      </c>
      <c r="C23" s="308"/>
      <c r="D23" s="113">
        <v>1.007919366450684</v>
      </c>
      <c r="E23" s="115">
        <v>28</v>
      </c>
      <c r="F23" s="114">
        <v>32</v>
      </c>
      <c r="G23" s="114">
        <v>39</v>
      </c>
      <c r="H23" s="114">
        <v>24</v>
      </c>
      <c r="I23" s="140">
        <v>37</v>
      </c>
      <c r="J23" s="115">
        <v>-9</v>
      </c>
      <c r="K23" s="116">
        <v>-24.324324324324323</v>
      </c>
    </row>
    <row r="24" spans="1:11" ht="14.1" customHeight="1" x14ac:dyDescent="0.2">
      <c r="A24" s="306">
        <v>24</v>
      </c>
      <c r="B24" s="307" t="s">
        <v>241</v>
      </c>
      <c r="C24" s="308"/>
      <c r="D24" s="113">
        <v>4.7156227501799854</v>
      </c>
      <c r="E24" s="115">
        <v>131</v>
      </c>
      <c r="F24" s="114">
        <v>90</v>
      </c>
      <c r="G24" s="114">
        <v>124</v>
      </c>
      <c r="H24" s="114">
        <v>95</v>
      </c>
      <c r="I24" s="140">
        <v>146</v>
      </c>
      <c r="J24" s="115">
        <v>-15</v>
      </c>
      <c r="K24" s="116">
        <v>-10.273972602739725</v>
      </c>
    </row>
    <row r="25" spans="1:11" ht="14.1" customHeight="1" x14ac:dyDescent="0.2">
      <c r="A25" s="306">
        <v>25</v>
      </c>
      <c r="B25" s="307" t="s">
        <v>242</v>
      </c>
      <c r="C25" s="308"/>
      <c r="D25" s="113">
        <v>7.4154067674586033</v>
      </c>
      <c r="E25" s="115">
        <v>206</v>
      </c>
      <c r="F25" s="114">
        <v>89</v>
      </c>
      <c r="G25" s="114">
        <v>93</v>
      </c>
      <c r="H25" s="114">
        <v>103</v>
      </c>
      <c r="I25" s="140">
        <v>143</v>
      </c>
      <c r="J25" s="115">
        <v>63</v>
      </c>
      <c r="K25" s="116">
        <v>44.055944055944053</v>
      </c>
    </row>
    <row r="26" spans="1:11" ht="14.1" customHeight="1" x14ac:dyDescent="0.2">
      <c r="A26" s="306">
        <v>26</v>
      </c>
      <c r="B26" s="307" t="s">
        <v>243</v>
      </c>
      <c r="C26" s="308"/>
      <c r="D26" s="113">
        <v>4.3556515478761701</v>
      </c>
      <c r="E26" s="115">
        <v>121</v>
      </c>
      <c r="F26" s="114">
        <v>64</v>
      </c>
      <c r="G26" s="114">
        <v>63</v>
      </c>
      <c r="H26" s="114">
        <v>62</v>
      </c>
      <c r="I26" s="140">
        <v>94</v>
      </c>
      <c r="J26" s="115">
        <v>27</v>
      </c>
      <c r="K26" s="116">
        <v>28.723404255319149</v>
      </c>
    </row>
    <row r="27" spans="1:11" ht="14.1" customHeight="1" x14ac:dyDescent="0.2">
      <c r="A27" s="306">
        <v>27</v>
      </c>
      <c r="B27" s="307" t="s">
        <v>244</v>
      </c>
      <c r="C27" s="308"/>
      <c r="D27" s="113">
        <v>3.0957523398128148</v>
      </c>
      <c r="E27" s="115">
        <v>86</v>
      </c>
      <c r="F27" s="114">
        <v>40</v>
      </c>
      <c r="G27" s="114">
        <v>33</v>
      </c>
      <c r="H27" s="114">
        <v>38</v>
      </c>
      <c r="I27" s="140">
        <v>38</v>
      </c>
      <c r="J27" s="115">
        <v>48</v>
      </c>
      <c r="K27" s="116">
        <v>126.31578947368421</v>
      </c>
    </row>
    <row r="28" spans="1:11" ht="14.1" customHeight="1" x14ac:dyDescent="0.2">
      <c r="A28" s="306">
        <v>28</v>
      </c>
      <c r="B28" s="307" t="s">
        <v>245</v>
      </c>
      <c r="C28" s="308"/>
      <c r="D28" s="113">
        <v>0.43196544276457882</v>
      </c>
      <c r="E28" s="115">
        <v>12</v>
      </c>
      <c r="F28" s="114">
        <v>11</v>
      </c>
      <c r="G28" s="114">
        <v>13</v>
      </c>
      <c r="H28" s="114">
        <v>23</v>
      </c>
      <c r="I28" s="140">
        <v>11</v>
      </c>
      <c r="J28" s="115">
        <v>1</v>
      </c>
      <c r="K28" s="116">
        <v>9.0909090909090917</v>
      </c>
    </row>
    <row r="29" spans="1:11" ht="14.1" customHeight="1" x14ac:dyDescent="0.2">
      <c r="A29" s="306">
        <v>29</v>
      </c>
      <c r="B29" s="307" t="s">
        <v>246</v>
      </c>
      <c r="C29" s="308"/>
      <c r="D29" s="113">
        <v>4.3556515478761701</v>
      </c>
      <c r="E29" s="115">
        <v>121</v>
      </c>
      <c r="F29" s="114">
        <v>78</v>
      </c>
      <c r="G29" s="114">
        <v>76</v>
      </c>
      <c r="H29" s="114">
        <v>99</v>
      </c>
      <c r="I29" s="140">
        <v>92</v>
      </c>
      <c r="J29" s="115">
        <v>29</v>
      </c>
      <c r="K29" s="116">
        <v>31.521739130434781</v>
      </c>
    </row>
    <row r="30" spans="1:11" ht="14.1" customHeight="1" x14ac:dyDescent="0.2">
      <c r="A30" s="306" t="s">
        <v>247</v>
      </c>
      <c r="B30" s="307" t="s">
        <v>248</v>
      </c>
      <c r="C30" s="308"/>
      <c r="D30" s="113">
        <v>2.2678185745140387</v>
      </c>
      <c r="E30" s="115">
        <v>63</v>
      </c>
      <c r="F30" s="114" t="s">
        <v>513</v>
      </c>
      <c r="G30" s="114">
        <v>36</v>
      </c>
      <c r="H30" s="114">
        <v>64</v>
      </c>
      <c r="I30" s="140">
        <v>37</v>
      </c>
      <c r="J30" s="115">
        <v>26</v>
      </c>
      <c r="K30" s="116">
        <v>70.270270270270274</v>
      </c>
    </row>
    <row r="31" spans="1:11" ht="14.1" customHeight="1" x14ac:dyDescent="0.2">
      <c r="A31" s="306" t="s">
        <v>249</v>
      </c>
      <c r="B31" s="307" t="s">
        <v>250</v>
      </c>
      <c r="C31" s="308"/>
      <c r="D31" s="113" t="s">
        <v>513</v>
      </c>
      <c r="E31" s="115" t="s">
        <v>513</v>
      </c>
      <c r="F31" s="114">
        <v>42</v>
      </c>
      <c r="G31" s="114">
        <v>40</v>
      </c>
      <c r="H31" s="114">
        <v>35</v>
      </c>
      <c r="I31" s="140">
        <v>55</v>
      </c>
      <c r="J31" s="115" t="s">
        <v>513</v>
      </c>
      <c r="K31" s="116" t="s">
        <v>513</v>
      </c>
    </row>
    <row r="32" spans="1:11" ht="14.1" customHeight="1" x14ac:dyDescent="0.2">
      <c r="A32" s="306">
        <v>31</v>
      </c>
      <c r="B32" s="307" t="s">
        <v>251</v>
      </c>
      <c r="C32" s="308"/>
      <c r="D32" s="113">
        <v>0.25197984161267101</v>
      </c>
      <c r="E32" s="115">
        <v>7</v>
      </c>
      <c r="F32" s="114">
        <v>6</v>
      </c>
      <c r="G32" s="114">
        <v>5</v>
      </c>
      <c r="H32" s="114">
        <v>10</v>
      </c>
      <c r="I32" s="140">
        <v>15</v>
      </c>
      <c r="J32" s="115">
        <v>-8</v>
      </c>
      <c r="K32" s="116">
        <v>-53.333333333333336</v>
      </c>
    </row>
    <row r="33" spans="1:11" ht="14.1" customHeight="1" x14ac:dyDescent="0.2">
      <c r="A33" s="306">
        <v>32</v>
      </c>
      <c r="B33" s="307" t="s">
        <v>252</v>
      </c>
      <c r="C33" s="308"/>
      <c r="D33" s="113">
        <v>2.1238300935925127</v>
      </c>
      <c r="E33" s="115">
        <v>59</v>
      </c>
      <c r="F33" s="114">
        <v>69</v>
      </c>
      <c r="G33" s="114">
        <v>73</v>
      </c>
      <c r="H33" s="114">
        <v>48</v>
      </c>
      <c r="I33" s="140">
        <v>56</v>
      </c>
      <c r="J33" s="115">
        <v>3</v>
      </c>
      <c r="K33" s="116">
        <v>5.3571428571428568</v>
      </c>
    </row>
    <row r="34" spans="1:11" ht="14.1" customHeight="1" x14ac:dyDescent="0.2">
      <c r="A34" s="306">
        <v>33</v>
      </c>
      <c r="B34" s="307" t="s">
        <v>253</v>
      </c>
      <c r="C34" s="308"/>
      <c r="D34" s="113">
        <v>1.6918646508279338</v>
      </c>
      <c r="E34" s="115">
        <v>47</v>
      </c>
      <c r="F34" s="114">
        <v>24</v>
      </c>
      <c r="G34" s="114">
        <v>31</v>
      </c>
      <c r="H34" s="114">
        <v>13</v>
      </c>
      <c r="I34" s="140">
        <v>35</v>
      </c>
      <c r="J34" s="115">
        <v>12</v>
      </c>
      <c r="K34" s="116">
        <v>34.285714285714285</v>
      </c>
    </row>
    <row r="35" spans="1:11" ht="14.1" customHeight="1" x14ac:dyDescent="0.2">
      <c r="A35" s="306">
        <v>34</v>
      </c>
      <c r="B35" s="307" t="s">
        <v>254</v>
      </c>
      <c r="C35" s="308"/>
      <c r="D35" s="113">
        <v>2.6277897768178544</v>
      </c>
      <c r="E35" s="115">
        <v>73</v>
      </c>
      <c r="F35" s="114">
        <v>58</v>
      </c>
      <c r="G35" s="114">
        <v>64</v>
      </c>
      <c r="H35" s="114">
        <v>74</v>
      </c>
      <c r="I35" s="140">
        <v>96</v>
      </c>
      <c r="J35" s="115">
        <v>-23</v>
      </c>
      <c r="K35" s="116">
        <v>-23.958333333333332</v>
      </c>
    </row>
    <row r="36" spans="1:11" ht="14.1" customHeight="1" x14ac:dyDescent="0.2">
      <c r="A36" s="306">
        <v>41</v>
      </c>
      <c r="B36" s="307" t="s">
        <v>255</v>
      </c>
      <c r="C36" s="308"/>
      <c r="D36" s="113">
        <v>0.89992800575953924</v>
      </c>
      <c r="E36" s="115">
        <v>25</v>
      </c>
      <c r="F36" s="114">
        <v>38</v>
      </c>
      <c r="G36" s="114">
        <v>23</v>
      </c>
      <c r="H36" s="114">
        <v>14</v>
      </c>
      <c r="I36" s="140">
        <v>32</v>
      </c>
      <c r="J36" s="115">
        <v>-7</v>
      </c>
      <c r="K36" s="116">
        <v>-21.875</v>
      </c>
    </row>
    <row r="37" spans="1:11" ht="14.1" customHeight="1" x14ac:dyDescent="0.2">
      <c r="A37" s="306">
        <v>42</v>
      </c>
      <c r="B37" s="307" t="s">
        <v>256</v>
      </c>
      <c r="C37" s="308"/>
      <c r="D37" s="113">
        <v>0.14398848092152627</v>
      </c>
      <c r="E37" s="115">
        <v>4</v>
      </c>
      <c r="F37" s="114" t="s">
        <v>513</v>
      </c>
      <c r="G37" s="114" t="s">
        <v>513</v>
      </c>
      <c r="H37" s="114">
        <v>0</v>
      </c>
      <c r="I37" s="140" t="s">
        <v>513</v>
      </c>
      <c r="J37" s="115" t="s">
        <v>513</v>
      </c>
      <c r="K37" s="116" t="s">
        <v>513</v>
      </c>
    </row>
    <row r="38" spans="1:11" ht="14.1" customHeight="1" x14ac:dyDescent="0.2">
      <c r="A38" s="306">
        <v>43</v>
      </c>
      <c r="B38" s="307" t="s">
        <v>257</v>
      </c>
      <c r="C38" s="308"/>
      <c r="D38" s="113">
        <v>0.50395968322534201</v>
      </c>
      <c r="E38" s="115">
        <v>14</v>
      </c>
      <c r="F38" s="114">
        <v>9</v>
      </c>
      <c r="G38" s="114">
        <v>13</v>
      </c>
      <c r="H38" s="114">
        <v>9</v>
      </c>
      <c r="I38" s="140">
        <v>8</v>
      </c>
      <c r="J38" s="115">
        <v>6</v>
      </c>
      <c r="K38" s="116">
        <v>75</v>
      </c>
    </row>
    <row r="39" spans="1:11" ht="14.1" customHeight="1" x14ac:dyDescent="0.2">
      <c r="A39" s="306">
        <v>51</v>
      </c>
      <c r="B39" s="307" t="s">
        <v>258</v>
      </c>
      <c r="C39" s="308"/>
      <c r="D39" s="113">
        <v>6.5874730021598271</v>
      </c>
      <c r="E39" s="115">
        <v>183</v>
      </c>
      <c r="F39" s="114">
        <v>166</v>
      </c>
      <c r="G39" s="114">
        <v>170</v>
      </c>
      <c r="H39" s="114">
        <v>159</v>
      </c>
      <c r="I39" s="140">
        <v>198</v>
      </c>
      <c r="J39" s="115">
        <v>-15</v>
      </c>
      <c r="K39" s="116">
        <v>-7.5757575757575761</v>
      </c>
    </row>
    <row r="40" spans="1:11" ht="14.1" customHeight="1" x14ac:dyDescent="0.2">
      <c r="A40" s="306" t="s">
        <v>259</v>
      </c>
      <c r="B40" s="307" t="s">
        <v>260</v>
      </c>
      <c r="C40" s="308"/>
      <c r="D40" s="113">
        <v>6.3354931605471565</v>
      </c>
      <c r="E40" s="115">
        <v>176</v>
      </c>
      <c r="F40" s="114">
        <v>161</v>
      </c>
      <c r="G40" s="114">
        <v>163</v>
      </c>
      <c r="H40" s="114">
        <v>143</v>
      </c>
      <c r="I40" s="140">
        <v>182</v>
      </c>
      <c r="J40" s="115">
        <v>-6</v>
      </c>
      <c r="K40" s="116">
        <v>-3.2967032967032965</v>
      </c>
    </row>
    <row r="41" spans="1:11" ht="14.1" customHeight="1" x14ac:dyDescent="0.2">
      <c r="A41" s="306"/>
      <c r="B41" s="307" t="s">
        <v>261</v>
      </c>
      <c r="C41" s="308"/>
      <c r="D41" s="113">
        <v>5.1835853131749463</v>
      </c>
      <c r="E41" s="115">
        <v>144</v>
      </c>
      <c r="F41" s="114">
        <v>134</v>
      </c>
      <c r="G41" s="114">
        <v>140</v>
      </c>
      <c r="H41" s="114">
        <v>120</v>
      </c>
      <c r="I41" s="140">
        <v>142</v>
      </c>
      <c r="J41" s="115">
        <v>2</v>
      </c>
      <c r="K41" s="116">
        <v>1.408450704225352</v>
      </c>
    </row>
    <row r="42" spans="1:11" ht="14.1" customHeight="1" x14ac:dyDescent="0.2">
      <c r="A42" s="306">
        <v>52</v>
      </c>
      <c r="B42" s="307" t="s">
        <v>262</v>
      </c>
      <c r="C42" s="308"/>
      <c r="D42" s="113">
        <v>4.1396688264938808</v>
      </c>
      <c r="E42" s="115">
        <v>115</v>
      </c>
      <c r="F42" s="114">
        <v>83</v>
      </c>
      <c r="G42" s="114">
        <v>59</v>
      </c>
      <c r="H42" s="114">
        <v>67</v>
      </c>
      <c r="I42" s="140">
        <v>128</v>
      </c>
      <c r="J42" s="115">
        <v>-13</v>
      </c>
      <c r="K42" s="116">
        <v>-10.15625</v>
      </c>
    </row>
    <row r="43" spans="1:11" ht="14.1" customHeight="1" x14ac:dyDescent="0.2">
      <c r="A43" s="306" t="s">
        <v>263</v>
      </c>
      <c r="B43" s="307" t="s">
        <v>264</v>
      </c>
      <c r="C43" s="308"/>
      <c r="D43" s="113">
        <v>3.4197264218862493</v>
      </c>
      <c r="E43" s="115">
        <v>95</v>
      </c>
      <c r="F43" s="114">
        <v>73</v>
      </c>
      <c r="G43" s="114">
        <v>45</v>
      </c>
      <c r="H43" s="114">
        <v>50</v>
      </c>
      <c r="I43" s="140">
        <v>103</v>
      </c>
      <c r="J43" s="115">
        <v>-8</v>
      </c>
      <c r="K43" s="116">
        <v>-7.766990291262136</v>
      </c>
    </row>
    <row r="44" spans="1:11" ht="14.1" customHeight="1" x14ac:dyDescent="0.2">
      <c r="A44" s="306">
        <v>53</v>
      </c>
      <c r="B44" s="307" t="s">
        <v>265</v>
      </c>
      <c r="C44" s="308"/>
      <c r="D44" s="113">
        <v>2.5557955363570914</v>
      </c>
      <c r="E44" s="115">
        <v>71</v>
      </c>
      <c r="F44" s="114">
        <v>39</v>
      </c>
      <c r="G44" s="114">
        <v>33</v>
      </c>
      <c r="H44" s="114">
        <v>38</v>
      </c>
      <c r="I44" s="140">
        <v>30</v>
      </c>
      <c r="J44" s="115">
        <v>41</v>
      </c>
      <c r="K44" s="116">
        <v>136.66666666666666</v>
      </c>
    </row>
    <row r="45" spans="1:11" ht="14.1" customHeight="1" x14ac:dyDescent="0.2">
      <c r="A45" s="306" t="s">
        <v>266</v>
      </c>
      <c r="B45" s="307" t="s">
        <v>267</v>
      </c>
      <c r="C45" s="308"/>
      <c r="D45" s="113">
        <v>2.4478041756659468</v>
      </c>
      <c r="E45" s="115">
        <v>68</v>
      </c>
      <c r="F45" s="114">
        <v>39</v>
      </c>
      <c r="G45" s="114">
        <v>31</v>
      </c>
      <c r="H45" s="114">
        <v>38</v>
      </c>
      <c r="I45" s="140">
        <v>30</v>
      </c>
      <c r="J45" s="115">
        <v>38</v>
      </c>
      <c r="K45" s="116">
        <v>126.66666666666667</v>
      </c>
    </row>
    <row r="46" spans="1:11" ht="14.1" customHeight="1" x14ac:dyDescent="0.2">
      <c r="A46" s="306">
        <v>54</v>
      </c>
      <c r="B46" s="307" t="s">
        <v>268</v>
      </c>
      <c r="C46" s="308"/>
      <c r="D46" s="113">
        <v>5.6515478761699063</v>
      </c>
      <c r="E46" s="115">
        <v>157</v>
      </c>
      <c r="F46" s="114">
        <v>53</v>
      </c>
      <c r="G46" s="114">
        <v>58</v>
      </c>
      <c r="H46" s="114">
        <v>71</v>
      </c>
      <c r="I46" s="140">
        <v>149</v>
      </c>
      <c r="J46" s="115">
        <v>8</v>
      </c>
      <c r="K46" s="116">
        <v>5.3691275167785237</v>
      </c>
    </row>
    <row r="47" spans="1:11" ht="14.1" customHeight="1" x14ac:dyDescent="0.2">
      <c r="A47" s="306">
        <v>61</v>
      </c>
      <c r="B47" s="307" t="s">
        <v>269</v>
      </c>
      <c r="C47" s="308"/>
      <c r="D47" s="113">
        <v>2.5917926565874732</v>
      </c>
      <c r="E47" s="115">
        <v>72</v>
      </c>
      <c r="F47" s="114">
        <v>40</v>
      </c>
      <c r="G47" s="114">
        <v>38</v>
      </c>
      <c r="H47" s="114">
        <v>41</v>
      </c>
      <c r="I47" s="140">
        <v>47</v>
      </c>
      <c r="J47" s="115">
        <v>25</v>
      </c>
      <c r="K47" s="116">
        <v>53.191489361702125</v>
      </c>
    </row>
    <row r="48" spans="1:11" ht="14.1" customHeight="1" x14ac:dyDescent="0.2">
      <c r="A48" s="306">
        <v>62</v>
      </c>
      <c r="B48" s="307" t="s">
        <v>270</v>
      </c>
      <c r="C48" s="308"/>
      <c r="D48" s="113">
        <v>6.9474442044636433</v>
      </c>
      <c r="E48" s="115">
        <v>193</v>
      </c>
      <c r="F48" s="114">
        <v>168</v>
      </c>
      <c r="G48" s="114">
        <v>166</v>
      </c>
      <c r="H48" s="114">
        <v>176</v>
      </c>
      <c r="I48" s="140">
        <v>176</v>
      </c>
      <c r="J48" s="115">
        <v>17</v>
      </c>
      <c r="K48" s="116">
        <v>9.6590909090909083</v>
      </c>
    </row>
    <row r="49" spans="1:11" ht="14.1" customHeight="1" x14ac:dyDescent="0.2">
      <c r="A49" s="306">
        <v>63</v>
      </c>
      <c r="B49" s="307" t="s">
        <v>271</v>
      </c>
      <c r="C49" s="308"/>
      <c r="D49" s="113">
        <v>3.6717062634989199</v>
      </c>
      <c r="E49" s="115">
        <v>102</v>
      </c>
      <c r="F49" s="114">
        <v>80</v>
      </c>
      <c r="G49" s="114">
        <v>86</v>
      </c>
      <c r="H49" s="114">
        <v>61</v>
      </c>
      <c r="I49" s="140">
        <v>90</v>
      </c>
      <c r="J49" s="115">
        <v>12</v>
      </c>
      <c r="K49" s="116">
        <v>13.333333333333334</v>
      </c>
    </row>
    <row r="50" spans="1:11" ht="14.1" customHeight="1" x14ac:dyDescent="0.2">
      <c r="A50" s="306" t="s">
        <v>272</v>
      </c>
      <c r="B50" s="307" t="s">
        <v>273</v>
      </c>
      <c r="C50" s="308"/>
      <c r="D50" s="113">
        <v>0.79193664506839456</v>
      </c>
      <c r="E50" s="115">
        <v>22</v>
      </c>
      <c r="F50" s="114">
        <v>12</v>
      </c>
      <c r="G50" s="114">
        <v>23</v>
      </c>
      <c r="H50" s="114">
        <v>14</v>
      </c>
      <c r="I50" s="140">
        <v>19</v>
      </c>
      <c r="J50" s="115">
        <v>3</v>
      </c>
      <c r="K50" s="116">
        <v>15.789473684210526</v>
      </c>
    </row>
    <row r="51" spans="1:11" ht="14.1" customHeight="1" x14ac:dyDescent="0.2">
      <c r="A51" s="306" t="s">
        <v>274</v>
      </c>
      <c r="B51" s="307" t="s">
        <v>275</v>
      </c>
      <c r="C51" s="308"/>
      <c r="D51" s="113">
        <v>2.5557955363570914</v>
      </c>
      <c r="E51" s="115">
        <v>71</v>
      </c>
      <c r="F51" s="114">
        <v>59</v>
      </c>
      <c r="G51" s="114">
        <v>51</v>
      </c>
      <c r="H51" s="114">
        <v>41</v>
      </c>
      <c r="I51" s="140">
        <v>60</v>
      </c>
      <c r="J51" s="115">
        <v>11</v>
      </c>
      <c r="K51" s="116">
        <v>18.333333333333332</v>
      </c>
    </row>
    <row r="52" spans="1:11" ht="14.1" customHeight="1" x14ac:dyDescent="0.2">
      <c r="A52" s="306">
        <v>71</v>
      </c>
      <c r="B52" s="307" t="s">
        <v>276</v>
      </c>
      <c r="C52" s="308"/>
      <c r="D52" s="113">
        <v>7.1994240460763139</v>
      </c>
      <c r="E52" s="115">
        <v>200</v>
      </c>
      <c r="F52" s="114">
        <v>125</v>
      </c>
      <c r="G52" s="114">
        <v>176</v>
      </c>
      <c r="H52" s="114">
        <v>122</v>
      </c>
      <c r="I52" s="140">
        <v>210</v>
      </c>
      <c r="J52" s="115">
        <v>-10</v>
      </c>
      <c r="K52" s="116">
        <v>-4.7619047619047619</v>
      </c>
    </row>
    <row r="53" spans="1:11" ht="14.1" customHeight="1" x14ac:dyDescent="0.2">
      <c r="A53" s="306" t="s">
        <v>277</v>
      </c>
      <c r="B53" s="307" t="s">
        <v>278</v>
      </c>
      <c r="C53" s="308"/>
      <c r="D53" s="113">
        <v>2.8437724982001438</v>
      </c>
      <c r="E53" s="115">
        <v>79</v>
      </c>
      <c r="F53" s="114">
        <v>52</v>
      </c>
      <c r="G53" s="114">
        <v>66</v>
      </c>
      <c r="H53" s="114">
        <v>50</v>
      </c>
      <c r="I53" s="140">
        <v>89</v>
      </c>
      <c r="J53" s="115">
        <v>-10</v>
      </c>
      <c r="K53" s="116">
        <v>-11.235955056179776</v>
      </c>
    </row>
    <row r="54" spans="1:11" ht="14.1" customHeight="1" x14ac:dyDescent="0.2">
      <c r="A54" s="306" t="s">
        <v>279</v>
      </c>
      <c r="B54" s="307" t="s">
        <v>280</v>
      </c>
      <c r="C54" s="308"/>
      <c r="D54" s="113">
        <v>3.7077033837293016</v>
      </c>
      <c r="E54" s="115">
        <v>103</v>
      </c>
      <c r="F54" s="114">
        <v>64</v>
      </c>
      <c r="G54" s="114">
        <v>101</v>
      </c>
      <c r="H54" s="114">
        <v>59</v>
      </c>
      <c r="I54" s="140">
        <v>99</v>
      </c>
      <c r="J54" s="115">
        <v>4</v>
      </c>
      <c r="K54" s="116">
        <v>4.0404040404040407</v>
      </c>
    </row>
    <row r="55" spans="1:11" ht="14.1" customHeight="1" x14ac:dyDescent="0.2">
      <c r="A55" s="306">
        <v>72</v>
      </c>
      <c r="B55" s="307" t="s">
        <v>281</v>
      </c>
      <c r="C55" s="308"/>
      <c r="D55" s="113">
        <v>1.5118790496760259</v>
      </c>
      <c r="E55" s="115">
        <v>42</v>
      </c>
      <c r="F55" s="114">
        <v>26</v>
      </c>
      <c r="G55" s="114">
        <v>30</v>
      </c>
      <c r="H55" s="114">
        <v>44</v>
      </c>
      <c r="I55" s="140">
        <v>42</v>
      </c>
      <c r="J55" s="115">
        <v>0</v>
      </c>
      <c r="K55" s="116">
        <v>0</v>
      </c>
    </row>
    <row r="56" spans="1:11" ht="14.1" customHeight="1" x14ac:dyDescent="0.2">
      <c r="A56" s="306" t="s">
        <v>282</v>
      </c>
      <c r="B56" s="307" t="s">
        <v>283</v>
      </c>
      <c r="C56" s="308"/>
      <c r="D56" s="113">
        <v>0.5399568034557235</v>
      </c>
      <c r="E56" s="115">
        <v>15</v>
      </c>
      <c r="F56" s="114">
        <v>12</v>
      </c>
      <c r="G56" s="114">
        <v>10</v>
      </c>
      <c r="H56" s="114">
        <v>20</v>
      </c>
      <c r="I56" s="140">
        <v>15</v>
      </c>
      <c r="J56" s="115">
        <v>0</v>
      </c>
      <c r="K56" s="116">
        <v>0</v>
      </c>
    </row>
    <row r="57" spans="1:11" ht="14.1" customHeight="1" x14ac:dyDescent="0.2">
      <c r="A57" s="306" t="s">
        <v>284</v>
      </c>
      <c r="B57" s="307" t="s">
        <v>285</v>
      </c>
      <c r="C57" s="308"/>
      <c r="D57" s="113">
        <v>0.75593952483801297</v>
      </c>
      <c r="E57" s="115">
        <v>21</v>
      </c>
      <c r="F57" s="114">
        <v>11</v>
      </c>
      <c r="G57" s="114">
        <v>16</v>
      </c>
      <c r="H57" s="114">
        <v>18</v>
      </c>
      <c r="I57" s="140">
        <v>24</v>
      </c>
      <c r="J57" s="115">
        <v>-3</v>
      </c>
      <c r="K57" s="116">
        <v>-12.5</v>
      </c>
    </row>
    <row r="58" spans="1:11" ht="14.1" customHeight="1" x14ac:dyDescent="0.2">
      <c r="A58" s="306">
        <v>73</v>
      </c>
      <c r="B58" s="307" t="s">
        <v>286</v>
      </c>
      <c r="C58" s="308"/>
      <c r="D58" s="113">
        <v>0.93592512598992084</v>
      </c>
      <c r="E58" s="115">
        <v>26</v>
      </c>
      <c r="F58" s="114">
        <v>24</v>
      </c>
      <c r="G58" s="114">
        <v>31</v>
      </c>
      <c r="H58" s="114">
        <v>33</v>
      </c>
      <c r="I58" s="140">
        <v>58</v>
      </c>
      <c r="J58" s="115">
        <v>-32</v>
      </c>
      <c r="K58" s="116">
        <v>-55.172413793103445</v>
      </c>
    </row>
    <row r="59" spans="1:11" ht="14.1" customHeight="1" x14ac:dyDescent="0.2">
      <c r="A59" s="306" t="s">
        <v>287</v>
      </c>
      <c r="B59" s="307" t="s">
        <v>288</v>
      </c>
      <c r="C59" s="308"/>
      <c r="D59" s="113">
        <v>0.68394528437724977</v>
      </c>
      <c r="E59" s="115">
        <v>19</v>
      </c>
      <c r="F59" s="114">
        <v>19</v>
      </c>
      <c r="G59" s="114">
        <v>27</v>
      </c>
      <c r="H59" s="114">
        <v>24</v>
      </c>
      <c r="I59" s="140">
        <v>54</v>
      </c>
      <c r="J59" s="115">
        <v>-35</v>
      </c>
      <c r="K59" s="116">
        <v>-64.81481481481481</v>
      </c>
    </row>
    <row r="60" spans="1:11" ht="14.1" customHeight="1" x14ac:dyDescent="0.2">
      <c r="A60" s="306">
        <v>81</v>
      </c>
      <c r="B60" s="307" t="s">
        <v>289</v>
      </c>
      <c r="C60" s="308"/>
      <c r="D60" s="113">
        <v>5.2555795536357088</v>
      </c>
      <c r="E60" s="115">
        <v>146</v>
      </c>
      <c r="F60" s="114">
        <v>140</v>
      </c>
      <c r="G60" s="114">
        <v>185</v>
      </c>
      <c r="H60" s="114">
        <v>115</v>
      </c>
      <c r="I60" s="140">
        <v>184</v>
      </c>
      <c r="J60" s="115">
        <v>-38</v>
      </c>
      <c r="K60" s="116">
        <v>-20.652173913043477</v>
      </c>
    </row>
    <row r="61" spans="1:11" ht="14.1" customHeight="1" x14ac:dyDescent="0.2">
      <c r="A61" s="306" t="s">
        <v>290</v>
      </c>
      <c r="B61" s="307" t="s">
        <v>291</v>
      </c>
      <c r="C61" s="308"/>
      <c r="D61" s="113">
        <v>1.1519078473722102</v>
      </c>
      <c r="E61" s="115">
        <v>32</v>
      </c>
      <c r="F61" s="114">
        <v>36</v>
      </c>
      <c r="G61" s="114">
        <v>47</v>
      </c>
      <c r="H61" s="114">
        <v>28</v>
      </c>
      <c r="I61" s="140">
        <v>23</v>
      </c>
      <c r="J61" s="115">
        <v>9</v>
      </c>
      <c r="K61" s="116">
        <v>39.130434782608695</v>
      </c>
    </row>
    <row r="62" spans="1:11" ht="14.1" customHeight="1" x14ac:dyDescent="0.2">
      <c r="A62" s="306" t="s">
        <v>292</v>
      </c>
      <c r="B62" s="307" t="s">
        <v>293</v>
      </c>
      <c r="C62" s="308"/>
      <c r="D62" s="113">
        <v>2.3398128149748021</v>
      </c>
      <c r="E62" s="115">
        <v>65</v>
      </c>
      <c r="F62" s="114">
        <v>51</v>
      </c>
      <c r="G62" s="114">
        <v>84</v>
      </c>
      <c r="H62" s="114">
        <v>39</v>
      </c>
      <c r="I62" s="140">
        <v>83</v>
      </c>
      <c r="J62" s="115">
        <v>-18</v>
      </c>
      <c r="K62" s="116">
        <v>-21.686746987951807</v>
      </c>
    </row>
    <row r="63" spans="1:11" ht="14.1" customHeight="1" x14ac:dyDescent="0.2">
      <c r="A63" s="306"/>
      <c r="B63" s="307" t="s">
        <v>294</v>
      </c>
      <c r="C63" s="308"/>
      <c r="D63" s="113">
        <v>2.1958243340532757</v>
      </c>
      <c r="E63" s="115">
        <v>61</v>
      </c>
      <c r="F63" s="114">
        <v>42</v>
      </c>
      <c r="G63" s="114">
        <v>77</v>
      </c>
      <c r="H63" s="114">
        <v>32</v>
      </c>
      <c r="I63" s="140">
        <v>55</v>
      </c>
      <c r="J63" s="115">
        <v>6</v>
      </c>
      <c r="K63" s="116">
        <v>10.909090909090908</v>
      </c>
    </row>
    <row r="64" spans="1:11" ht="14.1" customHeight="1" x14ac:dyDescent="0.2">
      <c r="A64" s="306" t="s">
        <v>295</v>
      </c>
      <c r="B64" s="307" t="s">
        <v>296</v>
      </c>
      <c r="C64" s="308"/>
      <c r="D64" s="113">
        <v>0.75593952483801297</v>
      </c>
      <c r="E64" s="115">
        <v>21</v>
      </c>
      <c r="F64" s="114">
        <v>19</v>
      </c>
      <c r="G64" s="114">
        <v>25</v>
      </c>
      <c r="H64" s="114">
        <v>13</v>
      </c>
      <c r="I64" s="140">
        <v>22</v>
      </c>
      <c r="J64" s="115">
        <v>-1</v>
      </c>
      <c r="K64" s="116">
        <v>-4.5454545454545459</v>
      </c>
    </row>
    <row r="65" spans="1:11" ht="14.1" customHeight="1" x14ac:dyDescent="0.2">
      <c r="A65" s="306" t="s">
        <v>297</v>
      </c>
      <c r="B65" s="307" t="s">
        <v>298</v>
      </c>
      <c r="C65" s="308"/>
      <c r="D65" s="113">
        <v>0.43196544276457882</v>
      </c>
      <c r="E65" s="115">
        <v>12</v>
      </c>
      <c r="F65" s="114">
        <v>10</v>
      </c>
      <c r="G65" s="114">
        <v>17</v>
      </c>
      <c r="H65" s="114">
        <v>14</v>
      </c>
      <c r="I65" s="140">
        <v>28</v>
      </c>
      <c r="J65" s="115">
        <v>-16</v>
      </c>
      <c r="K65" s="116">
        <v>-57.142857142857146</v>
      </c>
    </row>
    <row r="66" spans="1:11" ht="14.1" customHeight="1" x14ac:dyDescent="0.2">
      <c r="A66" s="306">
        <v>82</v>
      </c>
      <c r="B66" s="307" t="s">
        <v>299</v>
      </c>
      <c r="C66" s="308"/>
      <c r="D66" s="113">
        <v>3.4557235421166306</v>
      </c>
      <c r="E66" s="115">
        <v>96</v>
      </c>
      <c r="F66" s="114">
        <v>79</v>
      </c>
      <c r="G66" s="114">
        <v>128</v>
      </c>
      <c r="H66" s="114">
        <v>81</v>
      </c>
      <c r="I66" s="140">
        <v>164</v>
      </c>
      <c r="J66" s="115">
        <v>-68</v>
      </c>
      <c r="K66" s="116">
        <v>-41.463414634146339</v>
      </c>
    </row>
    <row r="67" spans="1:11" ht="14.1" customHeight="1" x14ac:dyDescent="0.2">
      <c r="A67" s="306" t="s">
        <v>300</v>
      </c>
      <c r="B67" s="307" t="s">
        <v>301</v>
      </c>
      <c r="C67" s="308"/>
      <c r="D67" s="113">
        <v>2.1958243340532757</v>
      </c>
      <c r="E67" s="115">
        <v>61</v>
      </c>
      <c r="F67" s="114">
        <v>58</v>
      </c>
      <c r="G67" s="114">
        <v>87</v>
      </c>
      <c r="H67" s="114">
        <v>60</v>
      </c>
      <c r="I67" s="140">
        <v>141</v>
      </c>
      <c r="J67" s="115">
        <v>-80</v>
      </c>
      <c r="K67" s="116">
        <v>-56.737588652482266</v>
      </c>
    </row>
    <row r="68" spans="1:11" ht="14.1" customHeight="1" x14ac:dyDescent="0.2">
      <c r="A68" s="306" t="s">
        <v>302</v>
      </c>
      <c r="B68" s="307" t="s">
        <v>303</v>
      </c>
      <c r="C68" s="308"/>
      <c r="D68" s="113">
        <v>0.71994240460763137</v>
      </c>
      <c r="E68" s="115">
        <v>20</v>
      </c>
      <c r="F68" s="114">
        <v>12</v>
      </c>
      <c r="G68" s="114">
        <v>22</v>
      </c>
      <c r="H68" s="114">
        <v>8</v>
      </c>
      <c r="I68" s="140">
        <v>11</v>
      </c>
      <c r="J68" s="115">
        <v>9</v>
      </c>
      <c r="K68" s="116">
        <v>81.818181818181813</v>
      </c>
    </row>
    <row r="69" spans="1:11" ht="14.1" customHeight="1" x14ac:dyDescent="0.2">
      <c r="A69" s="306">
        <v>83</v>
      </c>
      <c r="B69" s="307" t="s">
        <v>304</v>
      </c>
      <c r="C69" s="308"/>
      <c r="D69" s="113">
        <v>4.7156227501799854</v>
      </c>
      <c r="E69" s="115">
        <v>131</v>
      </c>
      <c r="F69" s="114">
        <v>89</v>
      </c>
      <c r="G69" s="114">
        <v>183</v>
      </c>
      <c r="H69" s="114">
        <v>102</v>
      </c>
      <c r="I69" s="140">
        <v>183</v>
      </c>
      <c r="J69" s="115">
        <v>-52</v>
      </c>
      <c r="K69" s="116">
        <v>-28.415300546448087</v>
      </c>
    </row>
    <row r="70" spans="1:11" ht="14.1" customHeight="1" x14ac:dyDescent="0.2">
      <c r="A70" s="306" t="s">
        <v>305</v>
      </c>
      <c r="B70" s="307" t="s">
        <v>306</v>
      </c>
      <c r="C70" s="308"/>
      <c r="D70" s="113">
        <v>4.2476601871850255</v>
      </c>
      <c r="E70" s="115">
        <v>118</v>
      </c>
      <c r="F70" s="114">
        <v>81</v>
      </c>
      <c r="G70" s="114">
        <v>172</v>
      </c>
      <c r="H70" s="114">
        <v>89</v>
      </c>
      <c r="I70" s="140">
        <v>164</v>
      </c>
      <c r="J70" s="115">
        <v>-46</v>
      </c>
      <c r="K70" s="116">
        <v>-28.048780487804876</v>
      </c>
    </row>
    <row r="71" spans="1:11" ht="14.1" customHeight="1" x14ac:dyDescent="0.2">
      <c r="A71" s="306"/>
      <c r="B71" s="307" t="s">
        <v>307</v>
      </c>
      <c r="C71" s="308"/>
      <c r="D71" s="113">
        <v>2.0518358531317493</v>
      </c>
      <c r="E71" s="115">
        <v>57</v>
      </c>
      <c r="F71" s="114">
        <v>45</v>
      </c>
      <c r="G71" s="114">
        <v>95</v>
      </c>
      <c r="H71" s="114">
        <v>49</v>
      </c>
      <c r="I71" s="140">
        <v>98</v>
      </c>
      <c r="J71" s="115">
        <v>-41</v>
      </c>
      <c r="K71" s="116">
        <v>-41.836734693877553</v>
      </c>
    </row>
    <row r="72" spans="1:11" ht="14.1" customHeight="1" x14ac:dyDescent="0.2">
      <c r="A72" s="306">
        <v>84</v>
      </c>
      <c r="B72" s="307" t="s">
        <v>308</v>
      </c>
      <c r="C72" s="308"/>
      <c r="D72" s="113">
        <v>1.6918646508279338</v>
      </c>
      <c r="E72" s="115">
        <v>47</v>
      </c>
      <c r="F72" s="114">
        <v>28</v>
      </c>
      <c r="G72" s="114">
        <v>54</v>
      </c>
      <c r="H72" s="114">
        <v>23</v>
      </c>
      <c r="I72" s="140">
        <v>34</v>
      </c>
      <c r="J72" s="115">
        <v>13</v>
      </c>
      <c r="K72" s="116">
        <v>38.235294117647058</v>
      </c>
    </row>
    <row r="73" spans="1:11" ht="14.1" customHeight="1" x14ac:dyDescent="0.2">
      <c r="A73" s="306" t="s">
        <v>309</v>
      </c>
      <c r="B73" s="307" t="s">
        <v>310</v>
      </c>
      <c r="C73" s="308"/>
      <c r="D73" s="113">
        <v>0.5399568034557235</v>
      </c>
      <c r="E73" s="115">
        <v>15</v>
      </c>
      <c r="F73" s="114">
        <v>9</v>
      </c>
      <c r="G73" s="114">
        <v>34</v>
      </c>
      <c r="H73" s="114">
        <v>9</v>
      </c>
      <c r="I73" s="140">
        <v>15</v>
      </c>
      <c r="J73" s="115">
        <v>0</v>
      </c>
      <c r="K73" s="116">
        <v>0</v>
      </c>
    </row>
    <row r="74" spans="1:11" ht="14.1" customHeight="1" x14ac:dyDescent="0.2">
      <c r="A74" s="306" t="s">
        <v>311</v>
      </c>
      <c r="B74" s="307" t="s">
        <v>312</v>
      </c>
      <c r="C74" s="308"/>
      <c r="D74" s="113">
        <v>0.35997120230381568</v>
      </c>
      <c r="E74" s="115">
        <v>10</v>
      </c>
      <c r="F74" s="114">
        <v>12</v>
      </c>
      <c r="G74" s="114">
        <v>6</v>
      </c>
      <c r="H74" s="114">
        <v>6</v>
      </c>
      <c r="I74" s="140">
        <v>3</v>
      </c>
      <c r="J74" s="115">
        <v>7</v>
      </c>
      <c r="K74" s="116">
        <v>233.33333333333334</v>
      </c>
    </row>
    <row r="75" spans="1:11" ht="14.1" customHeight="1" x14ac:dyDescent="0.2">
      <c r="A75" s="306" t="s">
        <v>313</v>
      </c>
      <c r="B75" s="307" t="s">
        <v>314</v>
      </c>
      <c r="C75" s="308"/>
      <c r="D75" s="113">
        <v>0.25197984161267101</v>
      </c>
      <c r="E75" s="115">
        <v>7</v>
      </c>
      <c r="F75" s="114">
        <v>4</v>
      </c>
      <c r="G75" s="114">
        <v>3</v>
      </c>
      <c r="H75" s="114">
        <v>3</v>
      </c>
      <c r="I75" s="140" t="s">
        <v>513</v>
      </c>
      <c r="J75" s="115" t="s">
        <v>513</v>
      </c>
      <c r="K75" s="116" t="s">
        <v>513</v>
      </c>
    </row>
    <row r="76" spans="1:11" ht="14.1" customHeight="1" x14ac:dyDescent="0.2">
      <c r="A76" s="306">
        <v>91</v>
      </c>
      <c r="B76" s="307" t="s">
        <v>315</v>
      </c>
      <c r="C76" s="308"/>
      <c r="D76" s="113" t="s">
        <v>513</v>
      </c>
      <c r="E76" s="115" t="s">
        <v>513</v>
      </c>
      <c r="F76" s="114" t="s">
        <v>513</v>
      </c>
      <c r="G76" s="114" t="s">
        <v>513</v>
      </c>
      <c r="H76" s="114">
        <v>0</v>
      </c>
      <c r="I76" s="140" t="s">
        <v>513</v>
      </c>
      <c r="J76" s="115" t="s">
        <v>513</v>
      </c>
      <c r="K76" s="116" t="s">
        <v>513</v>
      </c>
    </row>
    <row r="77" spans="1:11" ht="14.1" customHeight="1" x14ac:dyDescent="0.2">
      <c r="A77" s="306">
        <v>92</v>
      </c>
      <c r="B77" s="307" t="s">
        <v>316</v>
      </c>
      <c r="C77" s="308"/>
      <c r="D77" s="113">
        <v>1.2239020878329734</v>
      </c>
      <c r="E77" s="115">
        <v>34</v>
      </c>
      <c r="F77" s="114">
        <v>17</v>
      </c>
      <c r="G77" s="114">
        <v>18</v>
      </c>
      <c r="H77" s="114">
        <v>26</v>
      </c>
      <c r="I77" s="140">
        <v>28</v>
      </c>
      <c r="J77" s="115">
        <v>6</v>
      </c>
      <c r="K77" s="116">
        <v>21.428571428571427</v>
      </c>
    </row>
    <row r="78" spans="1:11" ht="14.1" customHeight="1" x14ac:dyDescent="0.2">
      <c r="A78" s="306">
        <v>93</v>
      </c>
      <c r="B78" s="307" t="s">
        <v>317</v>
      </c>
      <c r="C78" s="308"/>
      <c r="D78" s="113" t="s">
        <v>513</v>
      </c>
      <c r="E78" s="115" t="s">
        <v>513</v>
      </c>
      <c r="F78" s="114">
        <v>6</v>
      </c>
      <c r="G78" s="114">
        <v>6</v>
      </c>
      <c r="H78" s="114">
        <v>6</v>
      </c>
      <c r="I78" s="140">
        <v>9</v>
      </c>
      <c r="J78" s="115" t="s">
        <v>513</v>
      </c>
      <c r="K78" s="116" t="s">
        <v>513</v>
      </c>
    </row>
    <row r="79" spans="1:11" ht="14.1" customHeight="1" x14ac:dyDescent="0.2">
      <c r="A79" s="306">
        <v>94</v>
      </c>
      <c r="B79" s="307" t="s">
        <v>318</v>
      </c>
      <c r="C79" s="308"/>
      <c r="D79" s="113">
        <v>0.79193664506839456</v>
      </c>
      <c r="E79" s="115">
        <v>22</v>
      </c>
      <c r="F79" s="114">
        <v>12</v>
      </c>
      <c r="G79" s="114">
        <v>14</v>
      </c>
      <c r="H79" s="114">
        <v>17</v>
      </c>
      <c r="I79" s="140">
        <v>13</v>
      </c>
      <c r="J79" s="115">
        <v>9</v>
      </c>
      <c r="K79" s="116">
        <v>69.230769230769226</v>
      </c>
    </row>
    <row r="80" spans="1:11" ht="14.1" customHeight="1" x14ac:dyDescent="0.2">
      <c r="A80" s="306" t="s">
        <v>319</v>
      </c>
      <c r="B80" s="307" t="s">
        <v>320</v>
      </c>
      <c r="C80" s="308"/>
      <c r="D80" s="113">
        <v>0</v>
      </c>
      <c r="E80" s="115">
        <v>0</v>
      </c>
      <c r="F80" s="114">
        <v>0</v>
      </c>
      <c r="G80" s="114" t="s">
        <v>513</v>
      </c>
      <c r="H80" s="114">
        <v>0</v>
      </c>
      <c r="I80" s="140">
        <v>0</v>
      </c>
      <c r="J80" s="115">
        <v>0</v>
      </c>
      <c r="K80" s="116">
        <v>0</v>
      </c>
    </row>
    <row r="81" spans="1:11" ht="14.1" customHeight="1" x14ac:dyDescent="0.2">
      <c r="A81" s="310" t="s">
        <v>321</v>
      </c>
      <c r="B81" s="311" t="s">
        <v>333</v>
      </c>
      <c r="C81" s="312"/>
      <c r="D81" s="125" t="s">
        <v>513</v>
      </c>
      <c r="E81" s="143" t="s">
        <v>513</v>
      </c>
      <c r="F81" s="144">
        <v>0</v>
      </c>
      <c r="G81" s="144">
        <v>0</v>
      </c>
      <c r="H81" s="144">
        <v>3</v>
      </c>
      <c r="I81" s="145" t="s">
        <v>513</v>
      </c>
      <c r="J81" s="143" t="s">
        <v>513</v>
      </c>
      <c r="K81" s="146" t="s">
        <v>513</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34259</v>
      </c>
      <c r="C10" s="114">
        <v>16968</v>
      </c>
      <c r="D10" s="114">
        <v>17291</v>
      </c>
      <c r="E10" s="114">
        <v>27069</v>
      </c>
      <c r="F10" s="114">
        <v>6628</v>
      </c>
      <c r="G10" s="114">
        <v>3972</v>
      </c>
      <c r="H10" s="114">
        <v>10722</v>
      </c>
      <c r="I10" s="115">
        <v>5237</v>
      </c>
      <c r="J10" s="114">
        <v>4055</v>
      </c>
      <c r="K10" s="114">
        <v>1182</v>
      </c>
      <c r="L10" s="423">
        <v>1992</v>
      </c>
      <c r="M10" s="424">
        <v>2557</v>
      </c>
    </row>
    <row r="11" spans="1:13" ht="11.1" customHeight="1" x14ac:dyDescent="0.2">
      <c r="A11" s="422" t="s">
        <v>387</v>
      </c>
      <c r="B11" s="115">
        <v>34873</v>
      </c>
      <c r="C11" s="114">
        <v>17520</v>
      </c>
      <c r="D11" s="114">
        <v>17353</v>
      </c>
      <c r="E11" s="114">
        <v>27621</v>
      </c>
      <c r="F11" s="114">
        <v>6684</v>
      </c>
      <c r="G11" s="114">
        <v>3925</v>
      </c>
      <c r="H11" s="114">
        <v>11027</v>
      </c>
      <c r="I11" s="115">
        <v>5243</v>
      </c>
      <c r="J11" s="114">
        <v>4010</v>
      </c>
      <c r="K11" s="114">
        <v>1233</v>
      </c>
      <c r="L11" s="423">
        <v>2390</v>
      </c>
      <c r="M11" s="424">
        <v>1778</v>
      </c>
    </row>
    <row r="12" spans="1:13" ht="11.1" customHeight="1" x14ac:dyDescent="0.2">
      <c r="A12" s="422" t="s">
        <v>388</v>
      </c>
      <c r="B12" s="115">
        <v>35781</v>
      </c>
      <c r="C12" s="114">
        <v>18057</v>
      </c>
      <c r="D12" s="114">
        <v>17724</v>
      </c>
      <c r="E12" s="114">
        <v>28246</v>
      </c>
      <c r="F12" s="114">
        <v>6732</v>
      </c>
      <c r="G12" s="114">
        <v>4216</v>
      </c>
      <c r="H12" s="114">
        <v>11226</v>
      </c>
      <c r="I12" s="115">
        <v>5292</v>
      </c>
      <c r="J12" s="114">
        <v>3970</v>
      </c>
      <c r="K12" s="114">
        <v>1322</v>
      </c>
      <c r="L12" s="423">
        <v>3252</v>
      </c>
      <c r="M12" s="424">
        <v>2660</v>
      </c>
    </row>
    <row r="13" spans="1:13" s="110" customFormat="1" ht="11.1" customHeight="1" x14ac:dyDescent="0.2">
      <c r="A13" s="422" t="s">
        <v>389</v>
      </c>
      <c r="B13" s="115">
        <v>35109</v>
      </c>
      <c r="C13" s="114">
        <v>17590</v>
      </c>
      <c r="D13" s="114">
        <v>17519</v>
      </c>
      <c r="E13" s="114">
        <v>27613</v>
      </c>
      <c r="F13" s="114">
        <v>6686</v>
      </c>
      <c r="G13" s="114">
        <v>3930</v>
      </c>
      <c r="H13" s="114">
        <v>11202</v>
      </c>
      <c r="I13" s="115">
        <v>5289</v>
      </c>
      <c r="J13" s="114">
        <v>3973</v>
      </c>
      <c r="K13" s="114">
        <v>1316</v>
      </c>
      <c r="L13" s="423">
        <v>1537</v>
      </c>
      <c r="M13" s="424">
        <v>2245</v>
      </c>
    </row>
    <row r="14" spans="1:13" ht="15" customHeight="1" x14ac:dyDescent="0.2">
      <c r="A14" s="422" t="s">
        <v>390</v>
      </c>
      <c r="B14" s="115">
        <v>34999</v>
      </c>
      <c r="C14" s="114">
        <v>17497</v>
      </c>
      <c r="D14" s="114">
        <v>17502</v>
      </c>
      <c r="E14" s="114">
        <v>26673</v>
      </c>
      <c r="F14" s="114">
        <v>7915</v>
      </c>
      <c r="G14" s="114">
        <v>3766</v>
      </c>
      <c r="H14" s="114">
        <v>11287</v>
      </c>
      <c r="I14" s="115">
        <v>5295</v>
      </c>
      <c r="J14" s="114">
        <v>4030</v>
      </c>
      <c r="K14" s="114">
        <v>1265</v>
      </c>
      <c r="L14" s="423">
        <v>2819</v>
      </c>
      <c r="M14" s="424">
        <v>2979</v>
      </c>
    </row>
    <row r="15" spans="1:13" ht="11.1" customHeight="1" x14ac:dyDescent="0.2">
      <c r="A15" s="422" t="s">
        <v>387</v>
      </c>
      <c r="B15" s="115">
        <v>35685</v>
      </c>
      <c r="C15" s="114">
        <v>17963</v>
      </c>
      <c r="D15" s="114">
        <v>17722</v>
      </c>
      <c r="E15" s="114">
        <v>26849</v>
      </c>
      <c r="F15" s="114">
        <v>8212</v>
      </c>
      <c r="G15" s="114">
        <v>3702</v>
      </c>
      <c r="H15" s="114">
        <v>11691</v>
      </c>
      <c r="I15" s="115">
        <v>5219</v>
      </c>
      <c r="J15" s="114">
        <v>3858</v>
      </c>
      <c r="K15" s="114">
        <v>1361</v>
      </c>
      <c r="L15" s="423">
        <v>2742</v>
      </c>
      <c r="M15" s="424">
        <v>2103</v>
      </c>
    </row>
    <row r="16" spans="1:13" ht="11.1" customHeight="1" x14ac:dyDescent="0.2">
      <c r="A16" s="422" t="s">
        <v>388</v>
      </c>
      <c r="B16" s="115">
        <v>36235</v>
      </c>
      <c r="C16" s="114">
        <v>18231</v>
      </c>
      <c r="D16" s="114">
        <v>18004</v>
      </c>
      <c r="E16" s="114">
        <v>27668</v>
      </c>
      <c r="F16" s="114">
        <v>8375</v>
      </c>
      <c r="G16" s="114">
        <v>3881</v>
      </c>
      <c r="H16" s="114">
        <v>11955</v>
      </c>
      <c r="I16" s="115">
        <v>5229</v>
      </c>
      <c r="J16" s="114">
        <v>3846</v>
      </c>
      <c r="K16" s="114">
        <v>1383</v>
      </c>
      <c r="L16" s="423">
        <v>2942</v>
      </c>
      <c r="M16" s="424">
        <v>2467</v>
      </c>
    </row>
    <row r="17" spans="1:13" s="110" customFormat="1" ht="11.1" customHeight="1" x14ac:dyDescent="0.2">
      <c r="A17" s="422" t="s">
        <v>389</v>
      </c>
      <c r="B17" s="115">
        <v>35678</v>
      </c>
      <c r="C17" s="114">
        <v>17804</v>
      </c>
      <c r="D17" s="114">
        <v>17874</v>
      </c>
      <c r="E17" s="114">
        <v>27206</v>
      </c>
      <c r="F17" s="114">
        <v>8413</v>
      </c>
      <c r="G17" s="114">
        <v>3674</v>
      </c>
      <c r="H17" s="114">
        <v>11915</v>
      </c>
      <c r="I17" s="115">
        <v>5162</v>
      </c>
      <c r="J17" s="114">
        <v>3816</v>
      </c>
      <c r="K17" s="114">
        <v>1346</v>
      </c>
      <c r="L17" s="423">
        <v>1629</v>
      </c>
      <c r="M17" s="424">
        <v>2239</v>
      </c>
    </row>
    <row r="18" spans="1:13" ht="15" customHeight="1" x14ac:dyDescent="0.2">
      <c r="A18" s="422" t="s">
        <v>391</v>
      </c>
      <c r="B18" s="115">
        <v>35606</v>
      </c>
      <c r="C18" s="114">
        <v>17754</v>
      </c>
      <c r="D18" s="114">
        <v>17852</v>
      </c>
      <c r="E18" s="114">
        <v>26953</v>
      </c>
      <c r="F18" s="114">
        <v>8592</v>
      </c>
      <c r="G18" s="114">
        <v>3552</v>
      </c>
      <c r="H18" s="114">
        <v>12025</v>
      </c>
      <c r="I18" s="115">
        <v>5194</v>
      </c>
      <c r="J18" s="114">
        <v>3877</v>
      </c>
      <c r="K18" s="114">
        <v>1317</v>
      </c>
      <c r="L18" s="423">
        <v>2355</v>
      </c>
      <c r="M18" s="424">
        <v>2496</v>
      </c>
    </row>
    <row r="19" spans="1:13" ht="11.1" customHeight="1" x14ac:dyDescent="0.2">
      <c r="A19" s="422" t="s">
        <v>387</v>
      </c>
      <c r="B19" s="115">
        <v>35839</v>
      </c>
      <c r="C19" s="114">
        <v>17981</v>
      </c>
      <c r="D19" s="114">
        <v>17858</v>
      </c>
      <c r="E19" s="114">
        <v>27013</v>
      </c>
      <c r="F19" s="114">
        <v>8764</v>
      </c>
      <c r="G19" s="114">
        <v>3365</v>
      </c>
      <c r="H19" s="114">
        <v>12276</v>
      </c>
      <c r="I19" s="115">
        <v>5139</v>
      </c>
      <c r="J19" s="114">
        <v>3810</v>
      </c>
      <c r="K19" s="114">
        <v>1329</v>
      </c>
      <c r="L19" s="423">
        <v>2071</v>
      </c>
      <c r="M19" s="424">
        <v>1841</v>
      </c>
    </row>
    <row r="20" spans="1:13" ht="11.1" customHeight="1" x14ac:dyDescent="0.2">
      <c r="A20" s="422" t="s">
        <v>388</v>
      </c>
      <c r="B20" s="115">
        <v>36233</v>
      </c>
      <c r="C20" s="114">
        <v>18181</v>
      </c>
      <c r="D20" s="114">
        <v>18052</v>
      </c>
      <c r="E20" s="114">
        <v>27395</v>
      </c>
      <c r="F20" s="114">
        <v>8775</v>
      </c>
      <c r="G20" s="114">
        <v>3507</v>
      </c>
      <c r="H20" s="114">
        <v>12470</v>
      </c>
      <c r="I20" s="115">
        <v>5144</v>
      </c>
      <c r="J20" s="114">
        <v>3745</v>
      </c>
      <c r="K20" s="114">
        <v>1399</v>
      </c>
      <c r="L20" s="423">
        <v>2954</v>
      </c>
      <c r="M20" s="424">
        <v>2677</v>
      </c>
    </row>
    <row r="21" spans="1:13" s="110" customFormat="1" ht="11.1" customHeight="1" x14ac:dyDescent="0.2">
      <c r="A21" s="422" t="s">
        <v>389</v>
      </c>
      <c r="B21" s="115">
        <v>35565</v>
      </c>
      <c r="C21" s="114">
        <v>17622</v>
      </c>
      <c r="D21" s="114">
        <v>17943</v>
      </c>
      <c r="E21" s="114">
        <v>26913</v>
      </c>
      <c r="F21" s="114">
        <v>8641</v>
      </c>
      <c r="G21" s="114">
        <v>3299</v>
      </c>
      <c r="H21" s="114">
        <v>12380</v>
      </c>
      <c r="I21" s="115">
        <v>5221</v>
      </c>
      <c r="J21" s="114">
        <v>3849</v>
      </c>
      <c r="K21" s="114">
        <v>1372</v>
      </c>
      <c r="L21" s="423">
        <v>1405</v>
      </c>
      <c r="M21" s="424">
        <v>2136</v>
      </c>
    </row>
    <row r="22" spans="1:13" ht="15" customHeight="1" x14ac:dyDescent="0.2">
      <c r="A22" s="422" t="s">
        <v>392</v>
      </c>
      <c r="B22" s="115">
        <v>35206</v>
      </c>
      <c r="C22" s="114">
        <v>17382</v>
      </c>
      <c r="D22" s="114">
        <v>17824</v>
      </c>
      <c r="E22" s="114">
        <v>26613</v>
      </c>
      <c r="F22" s="114">
        <v>8501</v>
      </c>
      <c r="G22" s="114">
        <v>3047</v>
      </c>
      <c r="H22" s="114">
        <v>12480</v>
      </c>
      <c r="I22" s="115">
        <v>5246</v>
      </c>
      <c r="J22" s="114">
        <v>3900</v>
      </c>
      <c r="K22" s="114">
        <v>1346</v>
      </c>
      <c r="L22" s="423">
        <v>2079</v>
      </c>
      <c r="M22" s="424">
        <v>2484</v>
      </c>
    </row>
    <row r="23" spans="1:13" ht="11.1" customHeight="1" x14ac:dyDescent="0.2">
      <c r="A23" s="422" t="s">
        <v>387</v>
      </c>
      <c r="B23" s="115">
        <v>35636</v>
      </c>
      <c r="C23" s="114">
        <v>17889</v>
      </c>
      <c r="D23" s="114">
        <v>17747</v>
      </c>
      <c r="E23" s="114">
        <v>26872</v>
      </c>
      <c r="F23" s="114">
        <v>8624</v>
      </c>
      <c r="G23" s="114">
        <v>2913</v>
      </c>
      <c r="H23" s="114">
        <v>12765</v>
      </c>
      <c r="I23" s="115">
        <v>5234</v>
      </c>
      <c r="J23" s="114">
        <v>3828</v>
      </c>
      <c r="K23" s="114">
        <v>1406</v>
      </c>
      <c r="L23" s="423">
        <v>2257</v>
      </c>
      <c r="M23" s="424">
        <v>1836</v>
      </c>
    </row>
    <row r="24" spans="1:13" ht="11.1" customHeight="1" x14ac:dyDescent="0.2">
      <c r="A24" s="422" t="s">
        <v>388</v>
      </c>
      <c r="B24" s="115">
        <v>36392</v>
      </c>
      <c r="C24" s="114">
        <v>18251</v>
      </c>
      <c r="D24" s="114">
        <v>18141</v>
      </c>
      <c r="E24" s="114">
        <v>26845</v>
      </c>
      <c r="F24" s="114">
        <v>8820</v>
      </c>
      <c r="G24" s="114">
        <v>3193</v>
      </c>
      <c r="H24" s="114">
        <v>13078</v>
      </c>
      <c r="I24" s="115">
        <v>5190</v>
      </c>
      <c r="J24" s="114">
        <v>3745</v>
      </c>
      <c r="K24" s="114">
        <v>1445</v>
      </c>
      <c r="L24" s="423">
        <v>3200</v>
      </c>
      <c r="M24" s="424">
        <v>2502</v>
      </c>
    </row>
    <row r="25" spans="1:13" s="110" customFormat="1" ht="11.1" customHeight="1" x14ac:dyDescent="0.2">
      <c r="A25" s="422" t="s">
        <v>389</v>
      </c>
      <c r="B25" s="115">
        <v>35652</v>
      </c>
      <c r="C25" s="114">
        <v>17667</v>
      </c>
      <c r="D25" s="114">
        <v>17985</v>
      </c>
      <c r="E25" s="114">
        <v>26159</v>
      </c>
      <c r="F25" s="114">
        <v>8766</v>
      </c>
      <c r="G25" s="114">
        <v>2999</v>
      </c>
      <c r="H25" s="114">
        <v>13016</v>
      </c>
      <c r="I25" s="115">
        <v>5377</v>
      </c>
      <c r="J25" s="114">
        <v>3900</v>
      </c>
      <c r="K25" s="114">
        <v>1477</v>
      </c>
      <c r="L25" s="423">
        <v>1397</v>
      </c>
      <c r="M25" s="424">
        <v>2173</v>
      </c>
    </row>
    <row r="26" spans="1:13" ht="15" customHeight="1" x14ac:dyDescent="0.2">
      <c r="A26" s="422" t="s">
        <v>393</v>
      </c>
      <c r="B26" s="115">
        <v>35297</v>
      </c>
      <c r="C26" s="114">
        <v>17565</v>
      </c>
      <c r="D26" s="114">
        <v>17732</v>
      </c>
      <c r="E26" s="114">
        <v>25904</v>
      </c>
      <c r="F26" s="114">
        <v>8677</v>
      </c>
      <c r="G26" s="114">
        <v>2844</v>
      </c>
      <c r="H26" s="114">
        <v>12996</v>
      </c>
      <c r="I26" s="115">
        <v>5356</v>
      </c>
      <c r="J26" s="114">
        <v>3918</v>
      </c>
      <c r="K26" s="114">
        <v>1438</v>
      </c>
      <c r="L26" s="423">
        <v>2097</v>
      </c>
      <c r="M26" s="424">
        <v>2512</v>
      </c>
    </row>
    <row r="27" spans="1:13" ht="11.1" customHeight="1" x14ac:dyDescent="0.2">
      <c r="A27" s="422" t="s">
        <v>387</v>
      </c>
      <c r="B27" s="115">
        <v>35736</v>
      </c>
      <c r="C27" s="114">
        <v>17866</v>
      </c>
      <c r="D27" s="114">
        <v>17870</v>
      </c>
      <c r="E27" s="114">
        <v>26182</v>
      </c>
      <c r="F27" s="114">
        <v>8835</v>
      </c>
      <c r="G27" s="114">
        <v>2717</v>
      </c>
      <c r="H27" s="114">
        <v>13361</v>
      </c>
      <c r="I27" s="115">
        <v>5379</v>
      </c>
      <c r="J27" s="114">
        <v>3864</v>
      </c>
      <c r="K27" s="114">
        <v>1515</v>
      </c>
      <c r="L27" s="423">
        <v>2041</v>
      </c>
      <c r="M27" s="424">
        <v>1621</v>
      </c>
    </row>
    <row r="28" spans="1:13" ht="11.1" customHeight="1" x14ac:dyDescent="0.2">
      <c r="A28" s="422" t="s">
        <v>388</v>
      </c>
      <c r="B28" s="115">
        <v>36067</v>
      </c>
      <c r="C28" s="114">
        <v>18007</v>
      </c>
      <c r="D28" s="114">
        <v>18060</v>
      </c>
      <c r="E28" s="114">
        <v>27033</v>
      </c>
      <c r="F28" s="114">
        <v>8939</v>
      </c>
      <c r="G28" s="114">
        <v>2863</v>
      </c>
      <c r="H28" s="114">
        <v>13455</v>
      </c>
      <c r="I28" s="115">
        <v>5474</v>
      </c>
      <c r="J28" s="114">
        <v>3909</v>
      </c>
      <c r="K28" s="114">
        <v>1565</v>
      </c>
      <c r="L28" s="423">
        <v>2806</v>
      </c>
      <c r="M28" s="424">
        <v>2563</v>
      </c>
    </row>
    <row r="29" spans="1:13" s="110" customFormat="1" ht="11.1" customHeight="1" x14ac:dyDescent="0.2">
      <c r="A29" s="422" t="s">
        <v>389</v>
      </c>
      <c r="B29" s="115">
        <v>35340</v>
      </c>
      <c r="C29" s="114">
        <v>17451</v>
      </c>
      <c r="D29" s="114">
        <v>17889</v>
      </c>
      <c r="E29" s="114">
        <v>26420</v>
      </c>
      <c r="F29" s="114">
        <v>8865</v>
      </c>
      <c r="G29" s="114">
        <v>2698</v>
      </c>
      <c r="H29" s="114">
        <v>13295</v>
      </c>
      <c r="I29" s="115">
        <v>5395</v>
      </c>
      <c r="J29" s="114">
        <v>3906</v>
      </c>
      <c r="K29" s="114">
        <v>1489</v>
      </c>
      <c r="L29" s="423">
        <v>1474</v>
      </c>
      <c r="M29" s="424">
        <v>2203</v>
      </c>
    </row>
    <row r="30" spans="1:13" ht="15" customHeight="1" x14ac:dyDescent="0.2">
      <c r="A30" s="422" t="s">
        <v>394</v>
      </c>
      <c r="B30" s="115">
        <v>35221</v>
      </c>
      <c r="C30" s="114">
        <v>17356</v>
      </c>
      <c r="D30" s="114">
        <v>17865</v>
      </c>
      <c r="E30" s="114">
        <v>26128</v>
      </c>
      <c r="F30" s="114">
        <v>9049</v>
      </c>
      <c r="G30" s="114">
        <v>2535</v>
      </c>
      <c r="H30" s="114">
        <v>13269</v>
      </c>
      <c r="I30" s="115">
        <v>5083</v>
      </c>
      <c r="J30" s="114">
        <v>3613</v>
      </c>
      <c r="K30" s="114">
        <v>1470</v>
      </c>
      <c r="L30" s="423">
        <v>2513</v>
      </c>
      <c r="M30" s="424">
        <v>2671</v>
      </c>
    </row>
    <row r="31" spans="1:13" ht="11.1" customHeight="1" x14ac:dyDescent="0.2">
      <c r="A31" s="422" t="s">
        <v>387</v>
      </c>
      <c r="B31" s="115">
        <v>35598</v>
      </c>
      <c r="C31" s="114">
        <v>17607</v>
      </c>
      <c r="D31" s="114">
        <v>17991</v>
      </c>
      <c r="E31" s="114">
        <v>26335</v>
      </c>
      <c r="F31" s="114">
        <v>9227</v>
      </c>
      <c r="G31" s="114">
        <v>2378</v>
      </c>
      <c r="H31" s="114">
        <v>13593</v>
      </c>
      <c r="I31" s="115">
        <v>5137</v>
      </c>
      <c r="J31" s="114">
        <v>3613</v>
      </c>
      <c r="K31" s="114">
        <v>1524</v>
      </c>
      <c r="L31" s="423">
        <v>2382</v>
      </c>
      <c r="M31" s="424">
        <v>2009</v>
      </c>
    </row>
    <row r="32" spans="1:13" ht="11.1" customHeight="1" x14ac:dyDescent="0.2">
      <c r="A32" s="422" t="s">
        <v>388</v>
      </c>
      <c r="B32" s="115">
        <v>36179</v>
      </c>
      <c r="C32" s="114">
        <v>17949</v>
      </c>
      <c r="D32" s="114">
        <v>18230</v>
      </c>
      <c r="E32" s="114">
        <v>26798</v>
      </c>
      <c r="F32" s="114">
        <v>9376</v>
      </c>
      <c r="G32" s="114">
        <v>2616</v>
      </c>
      <c r="H32" s="114">
        <v>13738</v>
      </c>
      <c r="I32" s="115">
        <v>5206</v>
      </c>
      <c r="J32" s="114">
        <v>3616</v>
      </c>
      <c r="K32" s="114">
        <v>1590</v>
      </c>
      <c r="L32" s="423">
        <v>2754</v>
      </c>
      <c r="M32" s="424">
        <v>2272</v>
      </c>
    </row>
    <row r="33" spans="1:13" s="110" customFormat="1" ht="11.1" customHeight="1" x14ac:dyDescent="0.2">
      <c r="A33" s="422" t="s">
        <v>389</v>
      </c>
      <c r="B33" s="115">
        <v>35593</v>
      </c>
      <c r="C33" s="114">
        <v>17490</v>
      </c>
      <c r="D33" s="114">
        <v>18103</v>
      </c>
      <c r="E33" s="114">
        <v>26254</v>
      </c>
      <c r="F33" s="114">
        <v>9334</v>
      </c>
      <c r="G33" s="114">
        <v>2463</v>
      </c>
      <c r="H33" s="114">
        <v>13557</v>
      </c>
      <c r="I33" s="115">
        <v>5225</v>
      </c>
      <c r="J33" s="114">
        <v>3664</v>
      </c>
      <c r="K33" s="114">
        <v>1561</v>
      </c>
      <c r="L33" s="423">
        <v>1870</v>
      </c>
      <c r="M33" s="424">
        <v>2466</v>
      </c>
    </row>
    <row r="34" spans="1:13" ht="15" customHeight="1" x14ac:dyDescent="0.2">
      <c r="A34" s="422" t="s">
        <v>395</v>
      </c>
      <c r="B34" s="115">
        <v>35338</v>
      </c>
      <c r="C34" s="114">
        <v>17382</v>
      </c>
      <c r="D34" s="114">
        <v>17956</v>
      </c>
      <c r="E34" s="114">
        <v>25914</v>
      </c>
      <c r="F34" s="114">
        <v>9420</v>
      </c>
      <c r="G34" s="114">
        <v>2360</v>
      </c>
      <c r="H34" s="114">
        <v>13454</v>
      </c>
      <c r="I34" s="115">
        <v>5251</v>
      </c>
      <c r="J34" s="114">
        <v>3705</v>
      </c>
      <c r="K34" s="114">
        <v>1546</v>
      </c>
      <c r="L34" s="423">
        <v>2248</v>
      </c>
      <c r="M34" s="424">
        <v>2481</v>
      </c>
    </row>
    <row r="35" spans="1:13" ht="11.1" customHeight="1" x14ac:dyDescent="0.2">
      <c r="A35" s="422" t="s">
        <v>387</v>
      </c>
      <c r="B35" s="115">
        <v>35789</v>
      </c>
      <c r="C35" s="114">
        <v>17713</v>
      </c>
      <c r="D35" s="114">
        <v>18076</v>
      </c>
      <c r="E35" s="114">
        <v>26145</v>
      </c>
      <c r="F35" s="114">
        <v>9644</v>
      </c>
      <c r="G35" s="114">
        <v>2317</v>
      </c>
      <c r="H35" s="114">
        <v>13733</v>
      </c>
      <c r="I35" s="115">
        <v>5252</v>
      </c>
      <c r="J35" s="114">
        <v>3619</v>
      </c>
      <c r="K35" s="114">
        <v>1633</v>
      </c>
      <c r="L35" s="423">
        <v>2227</v>
      </c>
      <c r="M35" s="424">
        <v>1773</v>
      </c>
    </row>
    <row r="36" spans="1:13" ht="11.1" customHeight="1" x14ac:dyDescent="0.2">
      <c r="A36" s="422" t="s">
        <v>388</v>
      </c>
      <c r="B36" s="115">
        <v>36341</v>
      </c>
      <c r="C36" s="114">
        <v>18034</v>
      </c>
      <c r="D36" s="114">
        <v>18307</v>
      </c>
      <c r="E36" s="114">
        <v>26497</v>
      </c>
      <c r="F36" s="114">
        <v>9844</v>
      </c>
      <c r="G36" s="114">
        <v>2585</v>
      </c>
      <c r="H36" s="114">
        <v>13895</v>
      </c>
      <c r="I36" s="115">
        <v>5266</v>
      </c>
      <c r="J36" s="114">
        <v>3541</v>
      </c>
      <c r="K36" s="114">
        <v>1725</v>
      </c>
      <c r="L36" s="423">
        <v>2874</v>
      </c>
      <c r="M36" s="424">
        <v>2400</v>
      </c>
    </row>
    <row r="37" spans="1:13" s="110" customFormat="1" ht="11.1" customHeight="1" x14ac:dyDescent="0.2">
      <c r="A37" s="422" t="s">
        <v>389</v>
      </c>
      <c r="B37" s="115">
        <v>35883</v>
      </c>
      <c r="C37" s="114">
        <v>17792</v>
      </c>
      <c r="D37" s="114">
        <v>18091</v>
      </c>
      <c r="E37" s="114">
        <v>26049</v>
      </c>
      <c r="F37" s="114">
        <v>9834</v>
      </c>
      <c r="G37" s="114">
        <v>2494</v>
      </c>
      <c r="H37" s="114">
        <v>13736</v>
      </c>
      <c r="I37" s="115">
        <v>5287</v>
      </c>
      <c r="J37" s="114">
        <v>3647</v>
      </c>
      <c r="K37" s="114">
        <v>1640</v>
      </c>
      <c r="L37" s="423">
        <v>1770</v>
      </c>
      <c r="M37" s="424">
        <v>2134</v>
      </c>
    </row>
    <row r="38" spans="1:13" ht="15" customHeight="1" x14ac:dyDescent="0.2">
      <c r="A38" s="425" t="s">
        <v>396</v>
      </c>
      <c r="B38" s="115">
        <v>35687</v>
      </c>
      <c r="C38" s="114">
        <v>17732</v>
      </c>
      <c r="D38" s="114">
        <v>17955</v>
      </c>
      <c r="E38" s="114">
        <v>25878</v>
      </c>
      <c r="F38" s="114">
        <v>9809</v>
      </c>
      <c r="G38" s="114">
        <v>2455</v>
      </c>
      <c r="H38" s="114">
        <v>13728</v>
      </c>
      <c r="I38" s="115">
        <v>5098</v>
      </c>
      <c r="J38" s="114">
        <v>3577</v>
      </c>
      <c r="K38" s="114">
        <v>1521</v>
      </c>
      <c r="L38" s="423">
        <v>2186</v>
      </c>
      <c r="M38" s="424">
        <v>2431</v>
      </c>
    </row>
    <row r="39" spans="1:13" ht="11.1" customHeight="1" x14ac:dyDescent="0.2">
      <c r="A39" s="422" t="s">
        <v>387</v>
      </c>
      <c r="B39" s="115">
        <v>36033</v>
      </c>
      <c r="C39" s="114">
        <v>18006</v>
      </c>
      <c r="D39" s="114">
        <v>18027</v>
      </c>
      <c r="E39" s="114">
        <v>26051</v>
      </c>
      <c r="F39" s="114">
        <v>9982</v>
      </c>
      <c r="G39" s="114">
        <v>2407</v>
      </c>
      <c r="H39" s="114">
        <v>13986</v>
      </c>
      <c r="I39" s="115">
        <v>5087</v>
      </c>
      <c r="J39" s="114">
        <v>3542</v>
      </c>
      <c r="K39" s="114">
        <v>1545</v>
      </c>
      <c r="L39" s="423">
        <v>2160</v>
      </c>
      <c r="M39" s="424">
        <v>1748</v>
      </c>
    </row>
    <row r="40" spans="1:13" ht="11.1" customHeight="1" x14ac:dyDescent="0.2">
      <c r="A40" s="425" t="s">
        <v>388</v>
      </c>
      <c r="B40" s="115">
        <v>36382</v>
      </c>
      <c r="C40" s="114">
        <v>18238</v>
      </c>
      <c r="D40" s="114">
        <v>18144</v>
      </c>
      <c r="E40" s="114">
        <v>26296</v>
      </c>
      <c r="F40" s="114">
        <v>10086</v>
      </c>
      <c r="G40" s="114">
        <v>2651</v>
      </c>
      <c r="H40" s="114">
        <v>14124</v>
      </c>
      <c r="I40" s="115">
        <v>5066</v>
      </c>
      <c r="J40" s="114">
        <v>3488</v>
      </c>
      <c r="K40" s="114">
        <v>1578</v>
      </c>
      <c r="L40" s="423">
        <v>2863</v>
      </c>
      <c r="M40" s="424">
        <v>2474</v>
      </c>
    </row>
    <row r="41" spans="1:13" s="110" customFormat="1" ht="11.1" customHeight="1" x14ac:dyDescent="0.2">
      <c r="A41" s="422" t="s">
        <v>389</v>
      </c>
      <c r="B41" s="115">
        <v>35837</v>
      </c>
      <c r="C41" s="114">
        <v>17910</v>
      </c>
      <c r="D41" s="114">
        <v>17927</v>
      </c>
      <c r="E41" s="114">
        <v>25864</v>
      </c>
      <c r="F41" s="114">
        <v>9973</v>
      </c>
      <c r="G41" s="114">
        <v>2570</v>
      </c>
      <c r="H41" s="114">
        <v>13998</v>
      </c>
      <c r="I41" s="115">
        <v>5100</v>
      </c>
      <c r="J41" s="114">
        <v>3520</v>
      </c>
      <c r="K41" s="114">
        <v>1580</v>
      </c>
      <c r="L41" s="423">
        <v>1703</v>
      </c>
      <c r="M41" s="424">
        <v>2359</v>
      </c>
    </row>
    <row r="42" spans="1:13" ht="15" customHeight="1" x14ac:dyDescent="0.2">
      <c r="A42" s="422" t="s">
        <v>397</v>
      </c>
      <c r="B42" s="115">
        <v>35557</v>
      </c>
      <c r="C42" s="114">
        <v>17762</v>
      </c>
      <c r="D42" s="114">
        <v>17795</v>
      </c>
      <c r="E42" s="114">
        <v>25562</v>
      </c>
      <c r="F42" s="114">
        <v>9995</v>
      </c>
      <c r="G42" s="114">
        <v>2487</v>
      </c>
      <c r="H42" s="114">
        <v>13909</v>
      </c>
      <c r="I42" s="115">
        <v>5068</v>
      </c>
      <c r="J42" s="114">
        <v>3559</v>
      </c>
      <c r="K42" s="114">
        <v>1509</v>
      </c>
      <c r="L42" s="423">
        <v>2301</v>
      </c>
      <c r="M42" s="424">
        <v>2586</v>
      </c>
    </row>
    <row r="43" spans="1:13" ht="11.1" customHeight="1" x14ac:dyDescent="0.2">
      <c r="A43" s="422" t="s">
        <v>387</v>
      </c>
      <c r="B43" s="115">
        <v>35814</v>
      </c>
      <c r="C43" s="114">
        <v>17998</v>
      </c>
      <c r="D43" s="114">
        <v>17816</v>
      </c>
      <c r="E43" s="114">
        <v>25734</v>
      </c>
      <c r="F43" s="114">
        <v>10080</v>
      </c>
      <c r="G43" s="114">
        <v>2437</v>
      </c>
      <c r="H43" s="114">
        <v>14068</v>
      </c>
      <c r="I43" s="115">
        <v>5133</v>
      </c>
      <c r="J43" s="114">
        <v>3549</v>
      </c>
      <c r="K43" s="114">
        <v>1584</v>
      </c>
      <c r="L43" s="423">
        <v>2140</v>
      </c>
      <c r="M43" s="424">
        <v>1903</v>
      </c>
    </row>
    <row r="44" spans="1:13" ht="11.1" customHeight="1" x14ac:dyDescent="0.2">
      <c r="A44" s="422" t="s">
        <v>388</v>
      </c>
      <c r="B44" s="115">
        <v>36244</v>
      </c>
      <c r="C44" s="114">
        <v>18196</v>
      </c>
      <c r="D44" s="114">
        <v>18048</v>
      </c>
      <c r="E44" s="114">
        <v>25908</v>
      </c>
      <c r="F44" s="114">
        <v>10336</v>
      </c>
      <c r="G44" s="114">
        <v>2741</v>
      </c>
      <c r="H44" s="114">
        <v>14245</v>
      </c>
      <c r="I44" s="115">
        <v>5164</v>
      </c>
      <c r="J44" s="114">
        <v>3542</v>
      </c>
      <c r="K44" s="114">
        <v>1622</v>
      </c>
      <c r="L44" s="423">
        <v>2618</v>
      </c>
      <c r="M44" s="424">
        <v>2291</v>
      </c>
    </row>
    <row r="45" spans="1:13" s="110" customFormat="1" ht="11.1" customHeight="1" x14ac:dyDescent="0.2">
      <c r="A45" s="422" t="s">
        <v>389</v>
      </c>
      <c r="B45" s="115">
        <v>35810</v>
      </c>
      <c r="C45" s="114">
        <v>17905</v>
      </c>
      <c r="D45" s="114">
        <v>17905</v>
      </c>
      <c r="E45" s="114">
        <v>25511</v>
      </c>
      <c r="F45" s="114">
        <v>10299</v>
      </c>
      <c r="G45" s="114">
        <v>2655</v>
      </c>
      <c r="H45" s="114">
        <v>14111</v>
      </c>
      <c r="I45" s="115">
        <v>5203</v>
      </c>
      <c r="J45" s="114">
        <v>3531</v>
      </c>
      <c r="K45" s="114">
        <v>1672</v>
      </c>
      <c r="L45" s="423">
        <v>1714</v>
      </c>
      <c r="M45" s="424">
        <v>2167</v>
      </c>
    </row>
    <row r="46" spans="1:13" ht="15" customHeight="1" x14ac:dyDescent="0.2">
      <c r="A46" s="422" t="s">
        <v>398</v>
      </c>
      <c r="B46" s="115">
        <v>35611</v>
      </c>
      <c r="C46" s="114">
        <v>17820</v>
      </c>
      <c r="D46" s="114">
        <v>17791</v>
      </c>
      <c r="E46" s="114">
        <v>25298</v>
      </c>
      <c r="F46" s="114">
        <v>10313</v>
      </c>
      <c r="G46" s="114">
        <v>2589</v>
      </c>
      <c r="H46" s="114">
        <v>14111</v>
      </c>
      <c r="I46" s="115">
        <v>5269</v>
      </c>
      <c r="J46" s="114">
        <v>3577</v>
      </c>
      <c r="K46" s="114">
        <v>1692</v>
      </c>
      <c r="L46" s="423">
        <v>2547</v>
      </c>
      <c r="M46" s="424">
        <v>2702</v>
      </c>
    </row>
    <row r="47" spans="1:13" ht="11.1" customHeight="1" x14ac:dyDescent="0.2">
      <c r="A47" s="422" t="s">
        <v>387</v>
      </c>
      <c r="B47" s="115">
        <v>35676</v>
      </c>
      <c r="C47" s="114">
        <v>17884</v>
      </c>
      <c r="D47" s="114">
        <v>17792</v>
      </c>
      <c r="E47" s="114">
        <v>25204</v>
      </c>
      <c r="F47" s="114">
        <v>10472</v>
      </c>
      <c r="G47" s="114">
        <v>2554</v>
      </c>
      <c r="H47" s="114">
        <v>14276</v>
      </c>
      <c r="I47" s="115">
        <v>5349</v>
      </c>
      <c r="J47" s="114">
        <v>3569</v>
      </c>
      <c r="K47" s="114">
        <v>1780</v>
      </c>
      <c r="L47" s="423">
        <v>1972</v>
      </c>
      <c r="M47" s="424">
        <v>1917</v>
      </c>
    </row>
    <row r="48" spans="1:13" ht="11.1" customHeight="1" x14ac:dyDescent="0.2">
      <c r="A48" s="422" t="s">
        <v>388</v>
      </c>
      <c r="B48" s="115">
        <v>36164</v>
      </c>
      <c r="C48" s="114">
        <v>18150</v>
      </c>
      <c r="D48" s="114">
        <v>18014</v>
      </c>
      <c r="E48" s="114">
        <v>25503</v>
      </c>
      <c r="F48" s="114">
        <v>10661</v>
      </c>
      <c r="G48" s="114">
        <v>2881</v>
      </c>
      <c r="H48" s="114">
        <v>14413</v>
      </c>
      <c r="I48" s="115">
        <v>5280</v>
      </c>
      <c r="J48" s="114">
        <v>3463</v>
      </c>
      <c r="K48" s="114">
        <v>1817</v>
      </c>
      <c r="L48" s="423">
        <v>2691</v>
      </c>
      <c r="M48" s="424">
        <v>2247</v>
      </c>
    </row>
    <row r="49" spans="1:17" s="110" customFormat="1" ht="11.1" customHeight="1" x14ac:dyDescent="0.2">
      <c r="A49" s="422" t="s">
        <v>389</v>
      </c>
      <c r="B49" s="115">
        <v>35662</v>
      </c>
      <c r="C49" s="114">
        <v>17813</v>
      </c>
      <c r="D49" s="114">
        <v>17849</v>
      </c>
      <c r="E49" s="114">
        <v>25035</v>
      </c>
      <c r="F49" s="114">
        <v>10627</v>
      </c>
      <c r="G49" s="114">
        <v>2808</v>
      </c>
      <c r="H49" s="114">
        <v>14255</v>
      </c>
      <c r="I49" s="115">
        <v>5209</v>
      </c>
      <c r="J49" s="114">
        <v>3391</v>
      </c>
      <c r="K49" s="114">
        <v>1818</v>
      </c>
      <c r="L49" s="423">
        <v>1498</v>
      </c>
      <c r="M49" s="424">
        <v>2024</v>
      </c>
    </row>
    <row r="50" spans="1:17" ht="15" customHeight="1" x14ac:dyDescent="0.2">
      <c r="A50" s="422" t="s">
        <v>399</v>
      </c>
      <c r="B50" s="143">
        <v>35279</v>
      </c>
      <c r="C50" s="144">
        <v>17598</v>
      </c>
      <c r="D50" s="144">
        <v>17681</v>
      </c>
      <c r="E50" s="144">
        <v>24664</v>
      </c>
      <c r="F50" s="144">
        <v>10615</v>
      </c>
      <c r="G50" s="144">
        <v>2723</v>
      </c>
      <c r="H50" s="144">
        <v>14131</v>
      </c>
      <c r="I50" s="143">
        <v>5017</v>
      </c>
      <c r="J50" s="144">
        <v>3283</v>
      </c>
      <c r="K50" s="144">
        <v>1734</v>
      </c>
      <c r="L50" s="426">
        <v>2427</v>
      </c>
      <c r="M50" s="427">
        <v>2778</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519</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-0.93229620061217044</v>
      </c>
      <c r="C6" s="480">
        <f>'Tabelle 3.3'!J11</f>
        <v>-4.7826912127538428</v>
      </c>
      <c r="D6" s="481">
        <f t="shared" ref="D6:E9" si="0">IF(OR(AND(B6&gt;=-50,B6&lt;=50),ISNUMBER(B6)=FALSE),B6,"")</f>
        <v>-0.93229620061217044</v>
      </c>
      <c r="E6" s="481">
        <f t="shared" si="0"/>
        <v>-4.7826912127538428</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-0.4752160751981519</v>
      </c>
      <c r="C7" s="480">
        <f>'Tabelle 3.1'!J23</f>
        <v>-3.3695878434637803</v>
      </c>
      <c r="D7" s="481">
        <f t="shared" si="0"/>
        <v>-0.4752160751981519</v>
      </c>
      <c r="E7" s="481">
        <f>IF(OR(AND(C7&gt;=-50,C7&lt;=50),ISNUMBER(C7)=FALSE),C7,"")</f>
        <v>-3.3695878434637803</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0.95490282911153723</v>
      </c>
      <c r="C8" s="480">
        <f>'Tabelle 3.1'!J34</f>
        <v>-3.6279896103654186</v>
      </c>
      <c r="D8" s="481">
        <f t="shared" si="0"/>
        <v>0.95490282911153723</v>
      </c>
      <c r="E8" s="481">
        <f>IF(OR(AND(C8&gt;=-50,C8&lt;=50),ISNUMBER(C8)=FALSE),C8,"")</f>
        <v>-3.6279896103654186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-0.93229620061217044</v>
      </c>
      <c r="C14" s="480">
        <f>'Tabelle 3.3'!J11</f>
        <v>-4.7826912127538428</v>
      </c>
      <c r="D14" s="481">
        <f>IF(OR(AND(B14&gt;=-50,B14&lt;=50),ISNUMBER(B14)=FALSE),B14,"")</f>
        <v>-0.93229620061217044</v>
      </c>
      <c r="E14" s="481">
        <f>IF(OR(AND(C14&gt;=-50,C14&lt;=50),ISNUMBER(C14)=FALSE),C14,"")</f>
        <v>-4.7826912127538428</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-0.73964497041420119</v>
      </c>
      <c r="C15" s="480">
        <f>'Tabelle 3.3'!J12</f>
        <v>12.844036697247706</v>
      </c>
      <c r="D15" s="481">
        <f t="shared" ref="D15:E45" si="3">IF(OR(AND(B15&gt;=-50,B15&lt;=50),ISNUMBER(B15)=FALSE),B15,"")</f>
        <v>-0.73964497041420119</v>
      </c>
      <c r="E15" s="481">
        <f t="shared" si="3"/>
        <v>12.844036697247706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0.11312217194570136</v>
      </c>
      <c r="C16" s="480">
        <f>'Tabelle 3.3'!J13</f>
        <v>16.666666666666668</v>
      </c>
      <c r="D16" s="481">
        <f t="shared" si="3"/>
        <v>0.11312217194570136</v>
      </c>
      <c r="E16" s="481">
        <f t="shared" si="3"/>
        <v>16.666666666666668</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-3.0557453870936251</v>
      </c>
      <c r="C17" s="480">
        <f>'Tabelle 3.3'!J14</f>
        <v>-6.4575645756457565</v>
      </c>
      <c r="D17" s="481">
        <f t="shared" si="3"/>
        <v>-3.0557453870936251</v>
      </c>
      <c r="E17" s="481">
        <f t="shared" si="3"/>
        <v>-6.4575645756457565</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-4.6296296296296298</v>
      </c>
      <c r="C18" s="480">
        <f>'Tabelle 3.3'!J15</f>
        <v>-12.096774193548388</v>
      </c>
      <c r="D18" s="481">
        <f t="shared" si="3"/>
        <v>-4.6296296296296298</v>
      </c>
      <c r="E18" s="481">
        <f t="shared" si="3"/>
        <v>-12.096774193548388</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-1.3884455793169486</v>
      </c>
      <c r="C19" s="480">
        <f>'Tabelle 3.3'!J16</f>
        <v>-12.5</v>
      </c>
      <c r="D19" s="481">
        <f t="shared" si="3"/>
        <v>-1.3884455793169486</v>
      </c>
      <c r="E19" s="481">
        <f t="shared" si="3"/>
        <v>-12.5</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-6.6896212493851452</v>
      </c>
      <c r="C20" s="480">
        <f>'Tabelle 3.3'!J17</f>
        <v>15.789473684210526</v>
      </c>
      <c r="D20" s="481">
        <f t="shared" si="3"/>
        <v>-6.6896212493851452</v>
      </c>
      <c r="E20" s="481">
        <f t="shared" si="3"/>
        <v>15.789473684210526</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-1.2286959968291715</v>
      </c>
      <c r="C21" s="480">
        <f>'Tabelle 3.3'!J18</f>
        <v>0</v>
      </c>
      <c r="D21" s="481">
        <f t="shared" si="3"/>
        <v>-1.2286959968291715</v>
      </c>
      <c r="E21" s="481">
        <f t="shared" si="3"/>
        <v>0</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1.7412333736396615</v>
      </c>
      <c r="C22" s="480">
        <f>'Tabelle 3.3'!J19</f>
        <v>1.8159806295399517</v>
      </c>
      <c r="D22" s="481">
        <f t="shared" si="3"/>
        <v>1.7412333736396615</v>
      </c>
      <c r="E22" s="481">
        <f t="shared" si="3"/>
        <v>1.8159806295399517</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2.1321961620469083</v>
      </c>
      <c r="C23" s="480">
        <f>'Tabelle 3.3'!J20</f>
        <v>-34.186046511627907</v>
      </c>
      <c r="D23" s="481">
        <f t="shared" si="3"/>
        <v>2.1321961620469083</v>
      </c>
      <c r="E23" s="481">
        <f t="shared" si="3"/>
        <v>-34.186046511627907</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0.26385224274406333</v>
      </c>
      <c r="C24" s="480">
        <f>'Tabelle 3.3'!J21</f>
        <v>-4.340836012861736</v>
      </c>
      <c r="D24" s="481">
        <f t="shared" si="3"/>
        <v>0.26385224274406333</v>
      </c>
      <c r="E24" s="481">
        <f t="shared" si="3"/>
        <v>-4.340836012861736</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1.8433179723502304</v>
      </c>
      <c r="C25" s="480">
        <f>'Tabelle 3.3'!J22</f>
        <v>-7.6923076923076925</v>
      </c>
      <c r="D25" s="481">
        <f t="shared" si="3"/>
        <v>1.8433179723502304</v>
      </c>
      <c r="E25" s="481">
        <f t="shared" si="3"/>
        <v>-7.6923076923076925</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-6.2030075187969924</v>
      </c>
      <c r="C26" s="480">
        <f>'Tabelle 3.3'!J23</f>
        <v>22</v>
      </c>
      <c r="D26" s="481">
        <f t="shared" si="3"/>
        <v>-6.2030075187969924</v>
      </c>
      <c r="E26" s="481">
        <f t="shared" si="3"/>
        <v>22</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0.35906642728904847</v>
      </c>
      <c r="C27" s="480">
        <f>'Tabelle 3.3'!J24</f>
        <v>-2.6315789473684212</v>
      </c>
      <c r="D27" s="481">
        <f t="shared" si="3"/>
        <v>0.35906642728904847</v>
      </c>
      <c r="E27" s="481">
        <f t="shared" si="3"/>
        <v>-2.6315789473684212</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0.16934801016088061</v>
      </c>
      <c r="C28" s="480">
        <f>'Tabelle 3.3'!J25</f>
        <v>-12.241054613935971</v>
      </c>
      <c r="D28" s="481">
        <f t="shared" si="3"/>
        <v>0.16934801016088061</v>
      </c>
      <c r="E28" s="481">
        <f t="shared" si="3"/>
        <v>-12.241054613935971</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-20.341047503045068</v>
      </c>
      <c r="C29" s="480">
        <f>'Tabelle 3.3'!J26</f>
        <v>0</v>
      </c>
      <c r="D29" s="481">
        <f t="shared" si="3"/>
        <v>-20.341047503045068</v>
      </c>
      <c r="E29" s="481">
        <f t="shared" si="3"/>
        <v>0</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1.9642857142857142</v>
      </c>
      <c r="C30" s="480">
        <f>'Tabelle 3.3'!J27</f>
        <v>3.6363636363636362</v>
      </c>
      <c r="D30" s="481">
        <f t="shared" si="3"/>
        <v>1.9642857142857142</v>
      </c>
      <c r="E30" s="481">
        <f t="shared" si="3"/>
        <v>3.6363636363636362</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0.50505050505050508</v>
      </c>
      <c r="C31" s="480">
        <f>'Tabelle 3.3'!J28</f>
        <v>7.6923076923076925</v>
      </c>
      <c r="D31" s="481">
        <f t="shared" si="3"/>
        <v>0.50505050505050508</v>
      </c>
      <c r="E31" s="481">
        <f t="shared" si="3"/>
        <v>7.6923076923076925</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1.0433648516465601</v>
      </c>
      <c r="C32" s="480">
        <f>'Tabelle 3.3'!J29</f>
        <v>2.1563342318059298</v>
      </c>
      <c r="D32" s="481">
        <f t="shared" si="3"/>
        <v>1.0433648516465601</v>
      </c>
      <c r="E32" s="481">
        <f t="shared" si="3"/>
        <v>2.1563342318059298</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0.56762092793682128</v>
      </c>
      <c r="C33" s="480">
        <f>'Tabelle 3.3'!J30</f>
        <v>0.970873786407767</v>
      </c>
      <c r="D33" s="481">
        <f t="shared" si="3"/>
        <v>0.56762092793682128</v>
      </c>
      <c r="E33" s="481">
        <f t="shared" si="3"/>
        <v>0.970873786407767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0.70609002647837604</v>
      </c>
      <c r="C34" s="480">
        <f>'Tabelle 3.3'!J31</f>
        <v>-5.8139534883720927</v>
      </c>
      <c r="D34" s="481">
        <f t="shared" si="3"/>
        <v>0.70609002647837604</v>
      </c>
      <c r="E34" s="481">
        <f t="shared" si="3"/>
        <v>-5.8139534883720927</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-0.73964497041420119</v>
      </c>
      <c r="C37" s="480">
        <f>'Tabelle 3.3'!J34</f>
        <v>12.844036697247706</v>
      </c>
      <c r="D37" s="481">
        <f t="shared" si="3"/>
        <v>-0.73964497041420119</v>
      </c>
      <c r="E37" s="481">
        <f t="shared" si="3"/>
        <v>12.844036697247706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-2.5128205128205128</v>
      </c>
      <c r="C38" s="480">
        <f>'Tabelle 3.3'!J35</f>
        <v>-3.2768361581920904</v>
      </c>
      <c r="D38" s="481">
        <f t="shared" si="3"/>
        <v>-2.5128205128205128</v>
      </c>
      <c r="E38" s="481">
        <f t="shared" si="3"/>
        <v>-3.2768361581920904</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7.5170307728447266E-2</v>
      </c>
      <c r="C39" s="480">
        <f>'Tabelle 3.3'!J36</f>
        <v>-5.5438596491228074</v>
      </c>
      <c r="D39" s="481">
        <f t="shared" si="3"/>
        <v>7.5170307728447266E-2</v>
      </c>
      <c r="E39" s="481">
        <f t="shared" si="3"/>
        <v>-5.5438596491228074</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7.5170307728447266E-2</v>
      </c>
      <c r="C45" s="480">
        <f>'Tabelle 3.3'!J36</f>
        <v>-5.5438596491228074</v>
      </c>
      <c r="D45" s="481">
        <f t="shared" si="3"/>
        <v>7.5170307728447266E-2</v>
      </c>
      <c r="E45" s="481">
        <f t="shared" si="3"/>
        <v>-5.5438596491228074</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35297</v>
      </c>
      <c r="C51" s="487">
        <v>3918</v>
      </c>
      <c r="D51" s="487">
        <v>1438</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35736</v>
      </c>
      <c r="C52" s="487">
        <v>3864</v>
      </c>
      <c r="D52" s="487">
        <v>1515</v>
      </c>
      <c r="E52" s="488">
        <f t="shared" ref="E52:G70" si="11">IF($A$51=37802,IF(COUNTBLANK(B$51:B$70)&gt;0,#N/A,B52/B$51*100),IF(COUNTBLANK(B$51:B$75)&gt;0,#N/A,B52/B$51*100))</f>
        <v>101.2437317619061</v>
      </c>
      <c r="F52" s="488">
        <f t="shared" si="11"/>
        <v>98.621745788667695</v>
      </c>
      <c r="G52" s="488">
        <f t="shared" si="11"/>
        <v>105.35465924895688</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36067</v>
      </c>
      <c r="C53" s="487">
        <v>3909</v>
      </c>
      <c r="D53" s="487">
        <v>1565</v>
      </c>
      <c r="E53" s="488">
        <f t="shared" si="11"/>
        <v>102.18148851177153</v>
      </c>
      <c r="F53" s="488">
        <f t="shared" si="11"/>
        <v>99.770290964777956</v>
      </c>
      <c r="G53" s="488">
        <f t="shared" si="11"/>
        <v>108.8317107093185</v>
      </c>
      <c r="H53" s="489">
        <f>IF(ISERROR(L53)=TRUE,IF(MONTH(A53)=MONTH(MAX(A$51:A$75)),A53,""),"")</f>
        <v>41883</v>
      </c>
      <c r="I53" s="488">
        <f t="shared" si="12"/>
        <v>102.18148851177153</v>
      </c>
      <c r="J53" s="488">
        <f t="shared" si="10"/>
        <v>99.770290964777956</v>
      </c>
      <c r="K53" s="488">
        <f t="shared" si="10"/>
        <v>108.8317107093185</v>
      </c>
      <c r="L53" s="488" t="e">
        <f t="shared" si="13"/>
        <v>#N/A</v>
      </c>
    </row>
    <row r="54" spans="1:14" ht="15" customHeight="1" x14ac:dyDescent="0.2">
      <c r="A54" s="490" t="s">
        <v>462</v>
      </c>
      <c r="B54" s="487">
        <v>35340</v>
      </c>
      <c r="C54" s="487">
        <v>3906</v>
      </c>
      <c r="D54" s="487">
        <v>1489</v>
      </c>
      <c r="E54" s="488">
        <f t="shared" si="11"/>
        <v>100.12182338442361</v>
      </c>
      <c r="F54" s="488">
        <f t="shared" si="11"/>
        <v>99.693721286370589</v>
      </c>
      <c r="G54" s="488">
        <f t="shared" si="11"/>
        <v>103.54659248956885</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35221</v>
      </c>
      <c r="C55" s="487">
        <v>3613</v>
      </c>
      <c r="D55" s="487">
        <v>1470</v>
      </c>
      <c r="E55" s="488">
        <f t="shared" si="11"/>
        <v>99.784684250786185</v>
      </c>
      <c r="F55" s="488">
        <f t="shared" si="11"/>
        <v>92.21541602858602</v>
      </c>
      <c r="G55" s="488">
        <f t="shared" si="11"/>
        <v>102.22531293463145</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35598</v>
      </c>
      <c r="C56" s="487">
        <v>3613</v>
      </c>
      <c r="D56" s="487">
        <v>1524</v>
      </c>
      <c r="E56" s="488">
        <f t="shared" si="11"/>
        <v>100.85276369096523</v>
      </c>
      <c r="F56" s="488">
        <f t="shared" si="11"/>
        <v>92.21541602858602</v>
      </c>
      <c r="G56" s="488">
        <f t="shared" si="11"/>
        <v>105.98052851182199</v>
      </c>
      <c r="H56" s="489" t="str">
        <f t="shared" si="14"/>
        <v/>
      </c>
      <c r="I56" s="488" t="str">
        <f t="shared" si="12"/>
        <v/>
      </c>
      <c r="J56" s="488" t="str">
        <f t="shared" si="10"/>
        <v/>
      </c>
      <c r="K56" s="488" t="str">
        <f t="shared" si="10"/>
        <v/>
      </c>
      <c r="L56" s="488" t="e">
        <f t="shared" si="13"/>
        <v>#N/A</v>
      </c>
    </row>
    <row r="57" spans="1:14" ht="15" customHeight="1" x14ac:dyDescent="0.2">
      <c r="A57" s="490">
        <v>42248</v>
      </c>
      <c r="B57" s="487">
        <v>36179</v>
      </c>
      <c r="C57" s="487">
        <v>3616</v>
      </c>
      <c r="D57" s="487">
        <v>1590</v>
      </c>
      <c r="E57" s="488">
        <f t="shared" si="11"/>
        <v>102.49879593166557</v>
      </c>
      <c r="F57" s="488">
        <f t="shared" si="11"/>
        <v>92.291985706993358</v>
      </c>
      <c r="G57" s="488">
        <f t="shared" si="11"/>
        <v>110.5702364394993</v>
      </c>
      <c r="H57" s="489">
        <f t="shared" si="14"/>
        <v>42248</v>
      </c>
      <c r="I57" s="488">
        <f t="shared" si="12"/>
        <v>102.49879593166557</v>
      </c>
      <c r="J57" s="488">
        <f t="shared" si="10"/>
        <v>92.291985706993358</v>
      </c>
      <c r="K57" s="488">
        <f t="shared" si="10"/>
        <v>110.5702364394993</v>
      </c>
      <c r="L57" s="488" t="e">
        <f t="shared" si="13"/>
        <v>#N/A</v>
      </c>
    </row>
    <row r="58" spans="1:14" ht="15" customHeight="1" x14ac:dyDescent="0.2">
      <c r="A58" s="490" t="s">
        <v>465</v>
      </c>
      <c r="B58" s="487">
        <v>35593</v>
      </c>
      <c r="C58" s="487">
        <v>3664</v>
      </c>
      <c r="D58" s="487">
        <v>1561</v>
      </c>
      <c r="E58" s="488">
        <f t="shared" si="11"/>
        <v>100.83859818114853</v>
      </c>
      <c r="F58" s="488">
        <f t="shared" si="11"/>
        <v>93.517100561510986</v>
      </c>
      <c r="G58" s="488">
        <f t="shared" si="11"/>
        <v>108.55354659248957</v>
      </c>
      <c r="H58" s="489" t="str">
        <f t="shared" si="14"/>
        <v/>
      </c>
      <c r="I58" s="488" t="str">
        <f t="shared" si="12"/>
        <v/>
      </c>
      <c r="J58" s="488" t="str">
        <f t="shared" si="10"/>
        <v/>
      </c>
      <c r="K58" s="488" t="str">
        <f t="shared" si="10"/>
        <v/>
      </c>
      <c r="L58" s="488" t="e">
        <f t="shared" si="13"/>
        <v>#N/A</v>
      </c>
    </row>
    <row r="59" spans="1:14" ht="15" customHeight="1" x14ac:dyDescent="0.2">
      <c r="A59" s="490" t="s">
        <v>466</v>
      </c>
      <c r="B59" s="487">
        <v>35338</v>
      </c>
      <c r="C59" s="487">
        <v>3705</v>
      </c>
      <c r="D59" s="487">
        <v>1546</v>
      </c>
      <c r="E59" s="488">
        <f t="shared" si="11"/>
        <v>100.11615718049694</v>
      </c>
      <c r="F59" s="488">
        <f t="shared" si="11"/>
        <v>94.563552833078106</v>
      </c>
      <c r="G59" s="488">
        <f t="shared" si="11"/>
        <v>107.51043115438108</v>
      </c>
      <c r="H59" s="489" t="str">
        <f t="shared" si="14"/>
        <v/>
      </c>
      <c r="I59" s="488" t="str">
        <f t="shared" si="12"/>
        <v/>
      </c>
      <c r="J59" s="488" t="str">
        <f t="shared" si="10"/>
        <v/>
      </c>
      <c r="K59" s="488" t="str">
        <f t="shared" si="10"/>
        <v/>
      </c>
      <c r="L59" s="488" t="e">
        <f t="shared" si="13"/>
        <v>#N/A</v>
      </c>
    </row>
    <row r="60" spans="1:14" ht="15" customHeight="1" x14ac:dyDescent="0.2">
      <c r="A60" s="490" t="s">
        <v>467</v>
      </c>
      <c r="B60" s="487">
        <v>35789</v>
      </c>
      <c r="C60" s="487">
        <v>3619</v>
      </c>
      <c r="D60" s="487">
        <v>1633</v>
      </c>
      <c r="E60" s="488">
        <f t="shared" si="11"/>
        <v>101.39388616596312</v>
      </c>
      <c r="F60" s="488">
        <f t="shared" si="11"/>
        <v>92.368555385400725</v>
      </c>
      <c r="G60" s="488">
        <f t="shared" si="11"/>
        <v>113.56050069541028</v>
      </c>
      <c r="H60" s="489" t="str">
        <f t="shared" si="14"/>
        <v/>
      </c>
      <c r="I60" s="488" t="str">
        <f t="shared" si="12"/>
        <v/>
      </c>
      <c r="J60" s="488" t="str">
        <f t="shared" si="10"/>
        <v/>
      </c>
      <c r="K60" s="488" t="str">
        <f t="shared" si="10"/>
        <v/>
      </c>
      <c r="L60" s="488" t="e">
        <f t="shared" si="13"/>
        <v>#N/A</v>
      </c>
    </row>
    <row r="61" spans="1:14" ht="15" customHeight="1" x14ac:dyDescent="0.2">
      <c r="A61" s="490">
        <v>42614</v>
      </c>
      <c r="B61" s="487">
        <v>36341</v>
      </c>
      <c r="C61" s="487">
        <v>3541</v>
      </c>
      <c r="D61" s="487">
        <v>1725</v>
      </c>
      <c r="E61" s="488">
        <f t="shared" si="11"/>
        <v>102.95775844972661</v>
      </c>
      <c r="F61" s="488">
        <f t="shared" si="11"/>
        <v>90.377743746809585</v>
      </c>
      <c r="G61" s="488">
        <f t="shared" si="11"/>
        <v>119.95827538247565</v>
      </c>
      <c r="H61" s="489">
        <f t="shared" si="14"/>
        <v>42614</v>
      </c>
      <c r="I61" s="488">
        <f t="shared" si="12"/>
        <v>102.95775844972661</v>
      </c>
      <c r="J61" s="488">
        <f t="shared" si="10"/>
        <v>90.377743746809585</v>
      </c>
      <c r="K61" s="488">
        <f t="shared" si="10"/>
        <v>119.95827538247565</v>
      </c>
      <c r="L61" s="488" t="e">
        <f t="shared" si="13"/>
        <v>#N/A</v>
      </c>
    </row>
    <row r="62" spans="1:14" ht="15" customHeight="1" x14ac:dyDescent="0.2">
      <c r="A62" s="490" t="s">
        <v>468</v>
      </c>
      <c r="B62" s="487">
        <v>35883</v>
      </c>
      <c r="C62" s="487">
        <v>3647</v>
      </c>
      <c r="D62" s="487">
        <v>1640</v>
      </c>
      <c r="E62" s="488">
        <f t="shared" si="11"/>
        <v>101.66019775051704</v>
      </c>
      <c r="F62" s="488">
        <f t="shared" si="11"/>
        <v>93.083205717202659</v>
      </c>
      <c r="G62" s="488">
        <f t="shared" si="11"/>
        <v>114.04728789986092</v>
      </c>
      <c r="H62" s="489" t="str">
        <f t="shared" si="14"/>
        <v/>
      </c>
      <c r="I62" s="488" t="str">
        <f t="shared" si="12"/>
        <v/>
      </c>
      <c r="J62" s="488" t="str">
        <f t="shared" si="10"/>
        <v/>
      </c>
      <c r="K62" s="488" t="str">
        <f t="shared" si="10"/>
        <v/>
      </c>
      <c r="L62" s="488" t="e">
        <f t="shared" si="13"/>
        <v>#N/A</v>
      </c>
    </row>
    <row r="63" spans="1:14" ht="15" customHeight="1" x14ac:dyDescent="0.2">
      <c r="A63" s="490" t="s">
        <v>469</v>
      </c>
      <c r="B63" s="487">
        <v>35687</v>
      </c>
      <c r="C63" s="487">
        <v>3577</v>
      </c>
      <c r="D63" s="487">
        <v>1521</v>
      </c>
      <c r="E63" s="488">
        <f t="shared" si="11"/>
        <v>101.10490976570247</v>
      </c>
      <c r="F63" s="488">
        <f t="shared" si="11"/>
        <v>91.296579887697803</v>
      </c>
      <c r="G63" s="488">
        <f t="shared" si="11"/>
        <v>105.77190542420027</v>
      </c>
      <c r="H63" s="489" t="str">
        <f t="shared" si="14"/>
        <v/>
      </c>
      <c r="I63" s="488" t="str">
        <f t="shared" si="12"/>
        <v/>
      </c>
      <c r="J63" s="488" t="str">
        <f t="shared" si="10"/>
        <v/>
      </c>
      <c r="K63" s="488" t="str">
        <f t="shared" si="10"/>
        <v/>
      </c>
      <c r="L63" s="488" t="e">
        <f t="shared" si="13"/>
        <v>#N/A</v>
      </c>
    </row>
    <row r="64" spans="1:14" ht="15" customHeight="1" x14ac:dyDescent="0.2">
      <c r="A64" s="490" t="s">
        <v>470</v>
      </c>
      <c r="B64" s="487">
        <v>36033</v>
      </c>
      <c r="C64" s="487">
        <v>3542</v>
      </c>
      <c r="D64" s="487">
        <v>1545</v>
      </c>
      <c r="E64" s="488">
        <f t="shared" si="11"/>
        <v>102.08516304501798</v>
      </c>
      <c r="F64" s="488">
        <f t="shared" si="11"/>
        <v>90.403266972945389</v>
      </c>
      <c r="G64" s="488">
        <f t="shared" si="11"/>
        <v>107.44089012517387</v>
      </c>
      <c r="H64" s="489" t="str">
        <f t="shared" si="14"/>
        <v/>
      </c>
      <c r="I64" s="488" t="str">
        <f t="shared" si="12"/>
        <v/>
      </c>
      <c r="J64" s="488" t="str">
        <f t="shared" si="10"/>
        <v/>
      </c>
      <c r="K64" s="488" t="str">
        <f t="shared" si="10"/>
        <v/>
      </c>
      <c r="L64" s="488" t="e">
        <f t="shared" si="13"/>
        <v>#N/A</v>
      </c>
    </row>
    <row r="65" spans="1:12" ht="15" customHeight="1" x14ac:dyDescent="0.2">
      <c r="A65" s="490">
        <v>42979</v>
      </c>
      <c r="B65" s="487">
        <v>36382</v>
      </c>
      <c r="C65" s="487">
        <v>3488</v>
      </c>
      <c r="D65" s="487">
        <v>1578</v>
      </c>
      <c r="E65" s="488">
        <f t="shared" si="11"/>
        <v>103.07391563022352</v>
      </c>
      <c r="F65" s="488">
        <f t="shared" si="11"/>
        <v>89.02501276161307</v>
      </c>
      <c r="G65" s="488">
        <f t="shared" si="11"/>
        <v>109.73574408901253</v>
      </c>
      <c r="H65" s="489">
        <f t="shared" si="14"/>
        <v>42979</v>
      </c>
      <c r="I65" s="488">
        <f t="shared" si="12"/>
        <v>103.07391563022352</v>
      </c>
      <c r="J65" s="488">
        <f t="shared" si="10"/>
        <v>89.02501276161307</v>
      </c>
      <c r="K65" s="488">
        <f t="shared" si="10"/>
        <v>109.73574408901253</v>
      </c>
      <c r="L65" s="488" t="e">
        <f t="shared" si="13"/>
        <v>#N/A</v>
      </c>
    </row>
    <row r="66" spans="1:12" ht="15" customHeight="1" x14ac:dyDescent="0.2">
      <c r="A66" s="490" t="s">
        <v>471</v>
      </c>
      <c r="B66" s="487">
        <v>35837</v>
      </c>
      <c r="C66" s="487">
        <v>3520</v>
      </c>
      <c r="D66" s="487">
        <v>1580</v>
      </c>
      <c r="E66" s="488">
        <f t="shared" si="11"/>
        <v>101.52987506020341</v>
      </c>
      <c r="F66" s="488">
        <f t="shared" si="11"/>
        <v>89.841755997958145</v>
      </c>
      <c r="G66" s="488">
        <f t="shared" si="11"/>
        <v>109.87482614742699</v>
      </c>
      <c r="H66" s="489" t="str">
        <f t="shared" si="14"/>
        <v/>
      </c>
      <c r="I66" s="488" t="str">
        <f t="shared" si="12"/>
        <v/>
      </c>
      <c r="J66" s="488" t="str">
        <f t="shared" si="10"/>
        <v/>
      </c>
      <c r="K66" s="488" t="str">
        <f t="shared" si="10"/>
        <v/>
      </c>
      <c r="L66" s="488" t="e">
        <f t="shared" si="13"/>
        <v>#N/A</v>
      </c>
    </row>
    <row r="67" spans="1:12" ht="15" customHeight="1" x14ac:dyDescent="0.2">
      <c r="A67" s="490" t="s">
        <v>472</v>
      </c>
      <c r="B67" s="487">
        <v>35557</v>
      </c>
      <c r="C67" s="487">
        <v>3559</v>
      </c>
      <c r="D67" s="487">
        <v>1509</v>
      </c>
      <c r="E67" s="488">
        <f t="shared" si="11"/>
        <v>100.73660651046832</v>
      </c>
      <c r="F67" s="488">
        <f t="shared" si="11"/>
        <v>90.837161817253701</v>
      </c>
      <c r="G67" s="488">
        <f t="shared" si="11"/>
        <v>104.93741307371349</v>
      </c>
      <c r="H67" s="489" t="str">
        <f t="shared" si="14"/>
        <v/>
      </c>
      <c r="I67" s="488" t="str">
        <f t="shared" si="12"/>
        <v/>
      </c>
      <c r="J67" s="488" t="str">
        <f t="shared" si="12"/>
        <v/>
      </c>
      <c r="K67" s="488" t="str">
        <f t="shared" si="12"/>
        <v/>
      </c>
      <c r="L67" s="488" t="e">
        <f t="shared" si="13"/>
        <v>#N/A</v>
      </c>
    </row>
    <row r="68" spans="1:12" ht="15" customHeight="1" x14ac:dyDescent="0.2">
      <c r="A68" s="490" t="s">
        <v>473</v>
      </c>
      <c r="B68" s="487">
        <v>35814</v>
      </c>
      <c r="C68" s="487">
        <v>3549</v>
      </c>
      <c r="D68" s="487">
        <v>1584</v>
      </c>
      <c r="E68" s="488">
        <f t="shared" si="11"/>
        <v>101.4647137150466</v>
      </c>
      <c r="F68" s="488">
        <f t="shared" si="11"/>
        <v>90.581929555895869</v>
      </c>
      <c r="G68" s="488">
        <f t="shared" si="11"/>
        <v>110.15299026425592</v>
      </c>
      <c r="H68" s="489" t="str">
        <f t="shared" si="14"/>
        <v/>
      </c>
      <c r="I68" s="488" t="str">
        <f t="shared" si="12"/>
        <v/>
      </c>
      <c r="J68" s="488" t="str">
        <f t="shared" si="12"/>
        <v/>
      </c>
      <c r="K68" s="488" t="str">
        <f t="shared" si="12"/>
        <v/>
      </c>
      <c r="L68" s="488" t="e">
        <f t="shared" si="13"/>
        <v>#N/A</v>
      </c>
    </row>
    <row r="69" spans="1:12" ht="15" customHeight="1" x14ac:dyDescent="0.2">
      <c r="A69" s="490">
        <v>43344</v>
      </c>
      <c r="B69" s="487">
        <v>36244</v>
      </c>
      <c r="C69" s="487">
        <v>3542</v>
      </c>
      <c r="D69" s="487">
        <v>1622</v>
      </c>
      <c r="E69" s="488">
        <f t="shared" si="11"/>
        <v>102.68294755928267</v>
      </c>
      <c r="F69" s="488">
        <f t="shared" si="11"/>
        <v>90.403266972945389</v>
      </c>
      <c r="G69" s="488">
        <f t="shared" si="11"/>
        <v>112.79554937413074</v>
      </c>
      <c r="H69" s="489">
        <f t="shared" si="14"/>
        <v>43344</v>
      </c>
      <c r="I69" s="488">
        <f t="shared" si="12"/>
        <v>102.68294755928267</v>
      </c>
      <c r="J69" s="488">
        <f t="shared" si="12"/>
        <v>90.403266972945389</v>
      </c>
      <c r="K69" s="488">
        <f t="shared" si="12"/>
        <v>112.79554937413074</v>
      </c>
      <c r="L69" s="488" t="e">
        <f t="shared" si="13"/>
        <v>#N/A</v>
      </c>
    </row>
    <row r="70" spans="1:12" ht="15" customHeight="1" x14ac:dyDescent="0.2">
      <c r="A70" s="490" t="s">
        <v>474</v>
      </c>
      <c r="B70" s="487">
        <v>35810</v>
      </c>
      <c r="C70" s="487">
        <v>3531</v>
      </c>
      <c r="D70" s="487">
        <v>1672</v>
      </c>
      <c r="E70" s="488">
        <f t="shared" si="11"/>
        <v>101.45338130719324</v>
      </c>
      <c r="F70" s="488">
        <f t="shared" si="11"/>
        <v>90.122511485451767</v>
      </c>
      <c r="G70" s="488">
        <f t="shared" si="11"/>
        <v>116.27260083449235</v>
      </c>
      <c r="H70" s="489" t="str">
        <f t="shared" si="14"/>
        <v/>
      </c>
      <c r="I70" s="488" t="str">
        <f t="shared" si="12"/>
        <v/>
      </c>
      <c r="J70" s="488" t="str">
        <f t="shared" si="12"/>
        <v/>
      </c>
      <c r="K70" s="488" t="str">
        <f t="shared" si="12"/>
        <v/>
      </c>
      <c r="L70" s="488" t="e">
        <f t="shared" si="13"/>
        <v>#N/A</v>
      </c>
    </row>
    <row r="71" spans="1:12" ht="15" customHeight="1" x14ac:dyDescent="0.2">
      <c r="A71" s="490" t="s">
        <v>475</v>
      </c>
      <c r="B71" s="487">
        <v>35611</v>
      </c>
      <c r="C71" s="487">
        <v>3577</v>
      </c>
      <c r="D71" s="487">
        <v>1692</v>
      </c>
      <c r="E71" s="491">
        <f t="shared" ref="E71:G75" si="15">IF($A$51=37802,IF(COUNTBLANK(B$51:B$70)&gt;0,#N/A,IF(ISBLANK(B71)=FALSE,B71/B$51*100,#N/A)),IF(COUNTBLANK(B$51:B$75)&gt;0,#N/A,B71/B$51*100))</f>
        <v>100.88959401648864</v>
      </c>
      <c r="F71" s="491">
        <f t="shared" si="15"/>
        <v>91.296579887697803</v>
      </c>
      <c r="G71" s="491">
        <f t="shared" si="15"/>
        <v>117.663421418637</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35676</v>
      </c>
      <c r="C72" s="487">
        <v>3569</v>
      </c>
      <c r="D72" s="487">
        <v>1780</v>
      </c>
      <c r="E72" s="491">
        <f t="shared" si="15"/>
        <v>101.07374564410574</v>
      </c>
      <c r="F72" s="491">
        <f t="shared" si="15"/>
        <v>91.092394078611534</v>
      </c>
      <c r="G72" s="491">
        <f t="shared" si="15"/>
        <v>123.78303198887343</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36164</v>
      </c>
      <c r="C73" s="487">
        <v>3463</v>
      </c>
      <c r="D73" s="487">
        <v>1817</v>
      </c>
      <c r="E73" s="491">
        <f t="shared" si="15"/>
        <v>102.45629940221548</v>
      </c>
      <c r="F73" s="491">
        <f t="shared" si="15"/>
        <v>88.386932108218474</v>
      </c>
      <c r="G73" s="491">
        <f t="shared" si="15"/>
        <v>126.35605006954103</v>
      </c>
      <c r="H73" s="492">
        <f>IF(A$51=37802,IF(ISERROR(L73)=TRUE,IF(ISBLANK(A73)=FALSE,IF(MONTH(A73)=MONTH(MAX(A$51:A$75)),A73,""),""),""),IF(ISERROR(L73)=TRUE,IF(MONTH(A73)=MONTH(MAX(A$51:A$75)),A73,""),""))</f>
        <v>43709</v>
      </c>
      <c r="I73" s="488">
        <f t="shared" si="12"/>
        <v>102.45629940221548</v>
      </c>
      <c r="J73" s="488">
        <f t="shared" si="12"/>
        <v>88.386932108218474</v>
      </c>
      <c r="K73" s="488">
        <f t="shared" si="12"/>
        <v>126.35605006954103</v>
      </c>
      <c r="L73" s="488" t="e">
        <f t="shared" si="13"/>
        <v>#N/A</v>
      </c>
    </row>
    <row r="74" spans="1:12" ht="15" customHeight="1" x14ac:dyDescent="0.2">
      <c r="A74" s="490" t="s">
        <v>477</v>
      </c>
      <c r="B74" s="487">
        <v>35662</v>
      </c>
      <c r="C74" s="487">
        <v>3391</v>
      </c>
      <c r="D74" s="487">
        <v>1818</v>
      </c>
      <c r="E74" s="491">
        <f t="shared" si="15"/>
        <v>101.03408221661898</v>
      </c>
      <c r="F74" s="491">
        <f t="shared" si="15"/>
        <v>86.549259826442054</v>
      </c>
      <c r="G74" s="491">
        <f t="shared" si="15"/>
        <v>126.42559109874827</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35279</v>
      </c>
      <c r="C75" s="493">
        <v>3283</v>
      </c>
      <c r="D75" s="493">
        <v>1734</v>
      </c>
      <c r="E75" s="491">
        <f t="shared" si="15"/>
        <v>99.949004164659883</v>
      </c>
      <c r="F75" s="491">
        <f t="shared" si="15"/>
        <v>83.79275140377743</v>
      </c>
      <c r="G75" s="491">
        <f t="shared" si="15"/>
        <v>120.58414464534076</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102.45629940221548</v>
      </c>
      <c r="J77" s="488">
        <f>IF(J75&lt;&gt;"",J75,IF(J74&lt;&gt;"",J74,IF(J73&lt;&gt;"",J73,IF(J72&lt;&gt;"",J72,IF(J71&lt;&gt;"",J71,IF(J70&lt;&gt;"",J70,""))))))</f>
        <v>88.386932108218474</v>
      </c>
      <c r="K77" s="488">
        <f>IF(K75&lt;&gt;"",K75,IF(K74&lt;&gt;"",K74,IF(K73&lt;&gt;"",K73,IF(K72&lt;&gt;"",K72,IF(K71&lt;&gt;"",K71,IF(K70&lt;&gt;"",K70,""))))))</f>
        <v>126.35605006954103</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+2,5%</v>
      </c>
      <c r="J79" s="488" t="str">
        <f>"GeB - ausschließlich: "&amp;IF(J77&gt;100,"+","")&amp;TEXT(J77-100,"0,0")&amp;"%"</f>
        <v>GeB - ausschließlich: -11,6%</v>
      </c>
      <c r="K79" s="488" t="str">
        <f>"GeB - im Nebenjob: "&amp;IF(K77&gt;100,"+","")&amp;TEXT(K77-100,"0,0")&amp;"%"</f>
        <v>GeB - im Nebenjob: +26,4%</v>
      </c>
    </row>
    <row r="81" spans="9:9" ht="15" customHeight="1" x14ac:dyDescent="0.2">
      <c r="I81" s="488" t="str">
        <f>IF(ISERROR(HLOOKUP(1,I$78:K$79,2,FALSE)),"",HLOOKUP(1,I$78:K$79,2,FALSE))</f>
        <v>GeB - im Nebenjob: +26,4%</v>
      </c>
    </row>
    <row r="82" spans="9:9" ht="15" customHeight="1" x14ac:dyDescent="0.2">
      <c r="I82" s="488" t="str">
        <f>IF(ISERROR(HLOOKUP(2,I$78:K$79,2,FALSE)),"",HLOOKUP(2,I$78:K$79,2,FALSE))</f>
        <v>SvB: +2,5%</v>
      </c>
    </row>
    <row r="83" spans="9:9" ht="15" customHeight="1" x14ac:dyDescent="0.2">
      <c r="I83" s="488" t="str">
        <f>IF(ISERROR(HLOOKUP(3,I$78:K$79,2,FALSE)),"",HLOOKUP(3,I$78:K$79,2,FALSE))</f>
        <v>GeB - ausschließlich: -11,6%</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2020-09-25T13:48:41Z</dcterms:created>
  <dcterms:modified xsi:type="dcterms:W3CDTF">2020-09-28T08:14:10Z</dcterms:modified>
</cp:coreProperties>
</file>