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s="1"/>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c r="G51" i="24"/>
  <c r="F51" i="24"/>
  <c r="E51" i="24"/>
  <c r="K44" i="24"/>
  <c r="I44" i="24"/>
  <c r="G44" i="24"/>
  <c r="C44" i="24"/>
  <c r="M44" i="24" s="1"/>
  <c r="B44" i="24"/>
  <c r="D44" i="24" s="1"/>
  <c r="K43" i="24"/>
  <c r="H43" i="24"/>
  <c r="F43" i="24"/>
  <c r="C43" i="24"/>
  <c r="M43" i="24" s="1"/>
  <c r="B43" i="24"/>
  <c r="D43" i="24" s="1"/>
  <c r="K42" i="24"/>
  <c r="I42" i="24"/>
  <c r="G42" i="24"/>
  <c r="C42" i="24"/>
  <c r="M42" i="24" s="1"/>
  <c r="B42" i="24"/>
  <c r="D42" i="24" s="1"/>
  <c r="K41" i="24"/>
  <c r="H41" i="24"/>
  <c r="F41" i="24"/>
  <c r="C41" i="24"/>
  <c r="M41" i="24" s="1"/>
  <c r="B41" i="24"/>
  <c r="D41" i="24" s="1"/>
  <c r="K40" i="24"/>
  <c r="I40" i="24"/>
  <c r="G40" i="24"/>
  <c r="C40" i="24"/>
  <c r="M40" i="24" s="1"/>
  <c r="B40" i="24"/>
  <c r="D40" i="24" s="1"/>
  <c r="M36" i="24"/>
  <c r="L36" i="24"/>
  <c r="K36" i="24"/>
  <c r="J36" i="24"/>
  <c r="I36" i="24"/>
  <c r="H36" i="24"/>
  <c r="G36" i="24"/>
  <c r="F36" i="24"/>
  <c r="E36" i="24"/>
  <c r="D36" i="24"/>
  <c r="M32" i="24"/>
  <c r="K57" i="15"/>
  <c r="L57" i="15" s="1"/>
  <c r="C38" i="24"/>
  <c r="C37" i="24"/>
  <c r="C35" i="24"/>
  <c r="C34" i="24"/>
  <c r="C33" i="24"/>
  <c r="C32" i="24"/>
  <c r="L32" i="24" s="1"/>
  <c r="C31" i="24"/>
  <c r="C30" i="24"/>
  <c r="C29" i="24"/>
  <c r="E29" i="24" s="1"/>
  <c r="C28" i="24"/>
  <c r="C27" i="24"/>
  <c r="C26" i="24"/>
  <c r="C25" i="24"/>
  <c r="C24" i="24"/>
  <c r="C23" i="24"/>
  <c r="C22" i="24"/>
  <c r="E22" i="24" s="1"/>
  <c r="C21" i="24"/>
  <c r="C20" i="24"/>
  <c r="C19" i="24"/>
  <c r="C18" i="24"/>
  <c r="I18" i="24" s="1"/>
  <c r="C17" i="24"/>
  <c r="C16" i="24"/>
  <c r="M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G22" i="24" l="1"/>
  <c r="I29" i="24"/>
  <c r="K8" i="24"/>
  <c r="J8" i="24"/>
  <c r="H8" i="24"/>
  <c r="F8" i="24"/>
  <c r="D8" i="24"/>
  <c r="K20" i="24"/>
  <c r="J20" i="24"/>
  <c r="H20" i="24"/>
  <c r="F20" i="24"/>
  <c r="D20" i="24"/>
  <c r="G15" i="24"/>
  <c r="L15" i="24"/>
  <c r="M15" i="24"/>
  <c r="I15" i="24"/>
  <c r="E15" i="24"/>
  <c r="G25" i="24"/>
  <c r="L25" i="24"/>
  <c r="E25" i="24"/>
  <c r="I25" i="24"/>
  <c r="M25" i="24"/>
  <c r="F17" i="24"/>
  <c r="D17" i="24"/>
  <c r="J17" i="24"/>
  <c r="H17" i="24"/>
  <c r="K17" i="24"/>
  <c r="F33" i="24"/>
  <c r="D33" i="24"/>
  <c r="J33" i="24"/>
  <c r="H33" i="24"/>
  <c r="K33" i="24"/>
  <c r="G35" i="24"/>
  <c r="M35" i="24"/>
  <c r="E35" i="24"/>
  <c r="L35" i="24"/>
  <c r="I35" i="24"/>
  <c r="H37" i="24"/>
  <c r="F37" i="24"/>
  <c r="D37" i="24"/>
  <c r="J37" i="24"/>
  <c r="K37" i="24"/>
  <c r="G33" i="24"/>
  <c r="L33" i="24"/>
  <c r="M33" i="24"/>
  <c r="I33" i="24"/>
  <c r="E33" i="24"/>
  <c r="K28" i="24"/>
  <c r="J28" i="24"/>
  <c r="H28" i="24"/>
  <c r="F28" i="24"/>
  <c r="D28" i="24"/>
  <c r="F25" i="24"/>
  <c r="D25" i="24"/>
  <c r="J25" i="24"/>
  <c r="H25" i="24"/>
  <c r="K25" i="24"/>
  <c r="G17" i="24"/>
  <c r="L17" i="24"/>
  <c r="M17" i="24"/>
  <c r="I17" i="24"/>
  <c r="E17" i="24"/>
  <c r="G9" i="24"/>
  <c r="L9" i="24"/>
  <c r="M9" i="24"/>
  <c r="I9" i="24"/>
  <c r="E9" i="24"/>
  <c r="G31" i="24"/>
  <c r="L31" i="24"/>
  <c r="M31" i="24"/>
  <c r="I31" i="24"/>
  <c r="E31" i="24"/>
  <c r="I37" i="24"/>
  <c r="G37" i="24"/>
  <c r="L37" i="24"/>
  <c r="E37" i="24"/>
  <c r="K22" i="24"/>
  <c r="J22" i="24"/>
  <c r="H22" i="24"/>
  <c r="F22" i="24"/>
  <c r="D22" i="24"/>
  <c r="F31" i="24"/>
  <c r="D31" i="24"/>
  <c r="J31" i="24"/>
  <c r="H31" i="24"/>
  <c r="K31" i="24"/>
  <c r="G23" i="24"/>
  <c r="L23" i="24"/>
  <c r="I23" i="24"/>
  <c r="E23" i="24"/>
  <c r="B14" i="24"/>
  <c r="B6" i="24"/>
  <c r="F23" i="24"/>
  <c r="D23" i="24"/>
  <c r="J23" i="24"/>
  <c r="H23" i="24"/>
  <c r="K23" i="24"/>
  <c r="C14" i="24"/>
  <c r="C6" i="24"/>
  <c r="L30" i="24"/>
  <c r="I30" i="24"/>
  <c r="G30" i="24"/>
  <c r="E30" i="24"/>
  <c r="M30" i="24"/>
  <c r="M23" i="24"/>
  <c r="K58" i="24"/>
  <c r="I58" i="24"/>
  <c r="J58" i="24"/>
  <c r="K63" i="24"/>
  <c r="I63" i="24"/>
  <c r="K34" i="24"/>
  <c r="J34" i="24"/>
  <c r="H34" i="24"/>
  <c r="F34" i="24"/>
  <c r="D34" i="24"/>
  <c r="L20" i="24"/>
  <c r="M20" i="24"/>
  <c r="E20" i="24"/>
  <c r="F7" i="24"/>
  <c r="D7" i="24"/>
  <c r="J7" i="24"/>
  <c r="H7" i="24"/>
  <c r="K26" i="24"/>
  <c r="J26" i="24"/>
  <c r="H26" i="24"/>
  <c r="F26" i="24"/>
  <c r="D26" i="24"/>
  <c r="F29" i="24"/>
  <c r="D29" i="24"/>
  <c r="J29" i="24"/>
  <c r="H29" i="24"/>
  <c r="K29" i="24"/>
  <c r="K32" i="24"/>
  <c r="J32" i="24"/>
  <c r="H32" i="24"/>
  <c r="F32" i="24"/>
  <c r="D32" i="24"/>
  <c r="F35" i="24"/>
  <c r="D35" i="24"/>
  <c r="J35" i="24"/>
  <c r="H35" i="24"/>
  <c r="K35" i="24"/>
  <c r="G7" i="24"/>
  <c r="L7" i="24"/>
  <c r="M7" i="24"/>
  <c r="E7" i="24"/>
  <c r="G21" i="24"/>
  <c r="L21" i="24"/>
  <c r="I21" i="24"/>
  <c r="E21" i="24"/>
  <c r="M21" i="24"/>
  <c r="L24" i="24"/>
  <c r="M24" i="24"/>
  <c r="I24" i="24"/>
  <c r="G24" i="24"/>
  <c r="G27" i="24"/>
  <c r="L27" i="24"/>
  <c r="M27" i="24"/>
  <c r="E27" i="24"/>
  <c r="M38" i="24"/>
  <c r="E38" i="24"/>
  <c r="L38" i="24"/>
  <c r="I38" i="24"/>
  <c r="G38" i="24"/>
  <c r="E24" i="24"/>
  <c r="M37" i="24"/>
  <c r="K74" i="24"/>
  <c r="I74" i="24"/>
  <c r="J74" i="24"/>
  <c r="F9" i="24"/>
  <c r="D9" i="24"/>
  <c r="J9" i="24"/>
  <c r="H9" i="24"/>
  <c r="K9" i="24"/>
  <c r="F15" i="24"/>
  <c r="D15" i="24"/>
  <c r="J15" i="24"/>
  <c r="H15" i="24"/>
  <c r="K15" i="24"/>
  <c r="B45" i="24"/>
  <c r="B39" i="24"/>
  <c r="I7" i="24"/>
  <c r="D38" i="24"/>
  <c r="K38" i="24"/>
  <c r="J38" i="24"/>
  <c r="H38" i="24"/>
  <c r="F38" i="24"/>
  <c r="K18" i="24"/>
  <c r="J18" i="24"/>
  <c r="H18" i="24"/>
  <c r="F18" i="24"/>
  <c r="D18" i="24"/>
  <c r="F27" i="24"/>
  <c r="D27" i="24"/>
  <c r="J27" i="24"/>
  <c r="H27" i="24"/>
  <c r="L8" i="24"/>
  <c r="M8" i="24"/>
  <c r="I8" i="24"/>
  <c r="G8" i="24"/>
  <c r="E8" i="24"/>
  <c r="L18" i="24"/>
  <c r="E18" i="24"/>
  <c r="G18" i="24"/>
  <c r="L28" i="24"/>
  <c r="M28" i="24"/>
  <c r="I28" i="24"/>
  <c r="G28" i="24"/>
  <c r="E28" i="24"/>
  <c r="I34" i="24"/>
  <c r="L34" i="24"/>
  <c r="E34" i="24"/>
  <c r="G34" i="24"/>
  <c r="K7" i="24"/>
  <c r="M18" i="24"/>
  <c r="K55" i="24"/>
  <c r="I55" i="24"/>
  <c r="L26" i="24"/>
  <c r="M26" i="24"/>
  <c r="I26" i="24"/>
  <c r="G26" i="24"/>
  <c r="E26" i="24"/>
  <c r="F21" i="24"/>
  <c r="D21" i="24"/>
  <c r="J21" i="24"/>
  <c r="H21" i="24"/>
  <c r="K21" i="24"/>
  <c r="K24" i="24"/>
  <c r="J24" i="24"/>
  <c r="H24" i="24"/>
  <c r="F24" i="24"/>
  <c r="D24" i="24"/>
  <c r="K30" i="24"/>
  <c r="J30" i="24"/>
  <c r="H30" i="24"/>
  <c r="F30" i="24"/>
  <c r="D30" i="24"/>
  <c r="L22" i="24"/>
  <c r="M22" i="24"/>
  <c r="I22" i="24"/>
  <c r="C45" i="24"/>
  <c r="C39" i="24"/>
  <c r="G20" i="24"/>
  <c r="I27" i="24"/>
  <c r="M34" i="24"/>
  <c r="K71" i="24"/>
  <c r="I71" i="24"/>
  <c r="K16" i="24"/>
  <c r="J16" i="24"/>
  <c r="H16" i="24"/>
  <c r="F16" i="24"/>
  <c r="D16" i="24"/>
  <c r="F19" i="24"/>
  <c r="D19" i="24"/>
  <c r="J19" i="24"/>
  <c r="H19" i="24"/>
  <c r="K19" i="24"/>
  <c r="L16" i="24"/>
  <c r="G16" i="24"/>
  <c r="E16" i="24"/>
  <c r="I16" i="24"/>
  <c r="G19" i="24"/>
  <c r="L19" i="24"/>
  <c r="M19" i="24"/>
  <c r="I19" i="24"/>
  <c r="E19" i="24"/>
  <c r="G29" i="24"/>
  <c r="L29" i="24"/>
  <c r="M29" i="24"/>
  <c r="I20" i="24"/>
  <c r="K27" i="24"/>
  <c r="K66" i="24"/>
  <c r="I66" i="24"/>
  <c r="J66" i="24"/>
  <c r="J77" i="24"/>
  <c r="I32" i="24"/>
  <c r="E41" i="24"/>
  <c r="K53" i="24"/>
  <c r="I53" i="24"/>
  <c r="K61" i="24"/>
  <c r="I61" i="24"/>
  <c r="K69" i="24"/>
  <c r="I69" i="24"/>
  <c r="I43" i="24"/>
  <c r="G43" i="24"/>
  <c r="L43" i="24"/>
  <c r="K52" i="24"/>
  <c r="I52" i="24"/>
  <c r="K60" i="24"/>
  <c r="I60" i="24"/>
  <c r="K68" i="24"/>
  <c r="I68" i="24"/>
  <c r="E43" i="24"/>
  <c r="K57" i="24"/>
  <c r="I57" i="24"/>
  <c r="K65" i="24"/>
  <c r="I65" i="24"/>
  <c r="K73" i="24"/>
  <c r="I73" i="24"/>
  <c r="K54" i="24"/>
  <c r="I54" i="24"/>
  <c r="K62" i="24"/>
  <c r="I62" i="24"/>
  <c r="K70" i="24"/>
  <c r="I70" i="24"/>
  <c r="E32" i="24"/>
  <c r="K51" i="24"/>
  <c r="I51" i="24"/>
  <c r="K59" i="24"/>
  <c r="I59" i="24"/>
  <c r="K67" i="24"/>
  <c r="I67" i="24"/>
  <c r="K75" i="24"/>
  <c r="K77" i="24" s="1"/>
  <c r="I75" i="24"/>
  <c r="G32" i="24"/>
  <c r="I41" i="24"/>
  <c r="G41" i="24"/>
  <c r="L41" i="24"/>
  <c r="K56" i="24"/>
  <c r="I56" i="24"/>
  <c r="K64" i="24"/>
  <c r="I64" i="24"/>
  <c r="K72" i="24"/>
  <c r="I72" i="24"/>
  <c r="F40" i="24"/>
  <c r="J41" i="24"/>
  <c r="F42" i="24"/>
  <c r="J43" i="24"/>
  <c r="F44" i="24"/>
  <c r="H40" i="24"/>
  <c r="H42" i="24"/>
  <c r="H44" i="24"/>
  <c r="J40" i="24"/>
  <c r="J42" i="24"/>
  <c r="J44" i="24"/>
  <c r="L40" i="24"/>
  <c r="L42" i="24"/>
  <c r="L44" i="24"/>
  <c r="E40" i="24"/>
  <c r="E42" i="24"/>
  <c r="E44" i="24"/>
  <c r="J79" i="24" l="1"/>
  <c r="J78" i="24"/>
  <c r="I77" i="24"/>
  <c r="I39" i="24"/>
  <c r="G39" i="24"/>
  <c r="L39" i="24"/>
  <c r="E39" i="24"/>
  <c r="M39" i="24"/>
  <c r="L14" i="24"/>
  <c r="I14" i="24"/>
  <c r="G14" i="24"/>
  <c r="E14" i="24"/>
  <c r="M14" i="24"/>
  <c r="I45" i="24"/>
  <c r="G45" i="24"/>
  <c r="L45" i="24"/>
  <c r="E45" i="24"/>
  <c r="M45" i="24"/>
  <c r="K79" i="24"/>
  <c r="K78" i="24"/>
  <c r="H39" i="24"/>
  <c r="F39" i="24"/>
  <c r="D39" i="24"/>
  <c r="J39" i="24"/>
  <c r="K39" i="24"/>
  <c r="H45" i="24"/>
  <c r="F45" i="24"/>
  <c r="D45" i="24"/>
  <c r="J45" i="24"/>
  <c r="K45" i="24"/>
  <c r="K6" i="24"/>
  <c r="J6" i="24"/>
  <c r="H6" i="24"/>
  <c r="F6" i="24"/>
  <c r="D6" i="24"/>
  <c r="L6" i="24"/>
  <c r="M6" i="24"/>
  <c r="I6" i="24"/>
  <c r="G6" i="24"/>
  <c r="E6" i="24"/>
  <c r="K14" i="24"/>
  <c r="J14" i="24"/>
  <c r="H14" i="24"/>
  <c r="F14" i="24"/>
  <c r="D14" i="24"/>
  <c r="I78" i="24" l="1"/>
  <c r="I79" i="24"/>
  <c r="I83" i="24" l="1"/>
  <c r="I82" i="24"/>
  <c r="I81" i="24"/>
</calcChain>
</file>

<file path=xl/sharedStrings.xml><?xml version="1.0" encoding="utf-8"?>
<sst xmlns="http://schemas.openxmlformats.org/spreadsheetml/2006/main" count="1738" uniqueCount="521">
  <si>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</si>
  <si>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</si>
  <si>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</si>
  <si>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</si>
  <si>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</si>
  <si>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</si>
  <si>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</si>
  <si>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</si>
  <si>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</si>
  <si>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</si>
  <si>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</si>
  <si>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</si>
  <si>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</si>
  <si>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Saale-Holzland-Kreis (16074)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</si>
  <si>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</si>
  <si>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</si>
  <si>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</si>
  <si>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</si>
  <si>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</si>
  <si>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</si>
  <si>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</si>
  <si>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</si>
  <si>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</si>
  <si>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</si>
  <si>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</si>
  <si>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</si>
  <si>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</si>
  <si>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</si>
  <si>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</si>
  <si>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</si>
  <si>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</si>
  <si>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</si>
  <si>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</si>
  <si>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</si>
  <si>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</si>
  <si>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</si>
  <si>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</si>
  <si>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</si>
  <si>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</si>
  <si>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</si>
  <si>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</si>
  <si>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</si>
  <si>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</si>
  <si>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</si>
  <si>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</si>
  <si>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</si>
  <si>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</si>
  <si>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</si>
  <si>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</si>
  <si>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</si>
  <si>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</si>
  <si>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</si>
  <si>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</si>
  <si>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</si>
  <si>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</si>
  <si>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</si>
  <si>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</si>
  <si>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</si>
  <si>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</si>
  <si>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</si>
  <si>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</si>
  <si>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</si>
  <si>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</si>
  <si>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</si>
  <si>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</si>
  <si>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</si>
  <si>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</si>
  <si>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</si>
  <si>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</si>
  <si>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</si>
  <si>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</si>
  <si>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</si>
  <si>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</si>
  <si>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</si>
  <si>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</si>
  <si>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</si>
  <si>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</si>
  <si>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</si>
  <si>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</si>
  <si>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</si>
  <si>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</si>
  <si>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</si>
  <si>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</si>
  <si>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</si>
  <si>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</si>
  <si>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</si>
  <si>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</si>
  <si>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</si>
  <si>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</si>
  <si>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</si>
  <si>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</si>
  <si>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</si>
  <si>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Saale-Holzland-Kreis (16074);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</si>
  <si>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</si>
  <si>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</si>
  <si>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</si>
  <si>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</si>
  <si>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</si>
  <si>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</si>
  <si>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</si>
  <si>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</si>
  <si>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</si>
  <si>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</si>
  <si>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</si>
  <si>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</si>
  <si>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</si>
  <si>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</si>
  <si>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</si>
  <si>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</si>
  <si>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</si>
  <si>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</si>
  <si>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</si>
  <si>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</si>
  <si>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</si>
  <si>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</si>
  <si>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</si>
  <si>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</si>
  <si>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</si>
  <si>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</si>
  <si>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</si>
  <si>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</si>
  <si>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</si>
  <si>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</si>
  <si>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</si>
  <si>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</si>
  <si>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</si>
  <si>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</si>
  <si>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</si>
  <si>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</si>
  <si>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</si>
  <si>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</si>
  <si>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</si>
  <si>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</si>
  <si>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</si>
  <si>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</si>
  <si>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</si>
  <si>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</si>
  <si>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</si>
  <si>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</si>
  <si>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</si>
  <si>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</si>
  <si>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</si>
  <si>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</si>
  <si>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</si>
  <si>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</si>
  <si>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</si>
  <si>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</si>
  <si>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</si>
  <si>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</si>
  <si>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</si>
  <si>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</si>
  <si>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</si>
  <si>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</si>
  <si>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</si>
  <si>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</si>
  <si>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</si>
  <si>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</si>
  <si>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</si>
  <si>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</si>
  <si>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</si>
  <si>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</si>
  <si>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</si>
  <si>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</si>
  <si>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</si>
  <si>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</si>
  <si>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</si>
  <si>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</si>
  <si>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</si>
  <si>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</si>
  <si>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</si>
  <si>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</si>
  <si>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</si>
  <si>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</si>
  <si>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</si>
  <si>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</si>
  <si>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</si>
  <si>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</si>
  <si>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</si>
  <si>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</si>
  <si>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</si>
  <si>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</si>
  <si>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</si>
  <si>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</si>
  <si>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Saale-Holzland-Kreis (16074)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</si>
  <si>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</si>
  <si>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</si>
  <si>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</si>
  <si>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</si>
  <si>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</si>
  <si>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</si>
  <si>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</si>
  <si>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</si>
  <si>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</si>
  <si>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</si>
  <si>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</si>
  <si>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</si>
  <si>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</si>
  <si>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</si>
  <si>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</si>
  <si>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</si>
  <si>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</si>
  <si>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</si>
  <si>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</si>
  <si>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</si>
  <si>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</si>
  <si>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</si>
  <si>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</si>
  <si>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</si>
  <si>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</si>
  <si>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</si>
  <si>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</si>
  <si>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</si>
  <si>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</si>
  <si>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</si>
  <si>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</si>
  <si>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</si>
  <si>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</si>
  <si>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</si>
  <si>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</si>
  <si>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</si>
  <si>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</si>
  <si>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</si>
  <si>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</si>
  <si>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</si>
  <si>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</si>
  <si>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</si>
  <si>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</si>
  <si>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</si>
  <si>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</si>
  <si>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</si>
  <si>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</si>
  <si>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</si>
  <si>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</si>
  <si>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</si>
  <si>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</si>
  <si>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</si>
  <si>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</si>
  <si>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</si>
  <si>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</si>
  <si>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</si>
  <si>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</si>
  <si>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</si>
  <si>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</si>
  <si>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</si>
  <si>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</si>
  <si>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</si>
  <si>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</si>
  <si>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</si>
  <si>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</si>
  <si>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</si>
  <si>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</si>
  <si>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</si>
  <si>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</si>
  <si>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</si>
  <si>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</si>
  <si>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</si>
  <si>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</si>
  <si>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</si>
  <si>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</si>
  <si>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</si>
  <si>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</si>
  <si>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</si>
  <si>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</si>
  <si>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</si>
  <si>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</si>
  <si>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</si>
  <si>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</si>
  <si>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</si>
  <si>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</si>
  <si>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</si>
  <si>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</si>
  <si>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</si>
  <si>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</si>
  <si>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</si>
  <si>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</si>
  <si>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</si>
  <si>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</si>
  <si>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</si>
  <si>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</si>
  <si>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</si>
  <si>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</si>
  <si>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</si>
  <si>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</si>
  <si>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</si>
  <si>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</si>
  <si>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</si>
  <si>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</si>
  <si>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</si>
  <si>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</si>
  <si>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</si>
  <si>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</si>
  <si>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</si>
  <si>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</si>
  <si>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</si>
  <si>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</si>
  <si>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</si>
  <si>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</si>
  <si>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</si>
  <si>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</si>
  <si>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</si>
  <si>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</si>
  <si>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</si>
  <si>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</si>
  <si>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</si>
  <si>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</si>
  <si>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</si>
  <si>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</si>
  <si>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</si>
  <si>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</si>
  <si>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</si>
  <si>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</si>
  <si>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</si>
  <si>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</si>
  <si>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</si>
  <si>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</si>
  <si>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</si>
  <si>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</si>
  <si>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</si>
  <si>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</si>
  <si>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</si>
  <si>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</si>
  <si>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</si>
  <si>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</si>
  <si>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</si>
  <si>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</si>
  <si>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</si>
  <si>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</si>
  <si>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</si>
  <si>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</si>
  <si>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</si>
  <si>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</si>
  <si>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</si>
  <si>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</si>
  <si>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</si>
  <si>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</si>
  <si>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</si>
  <si>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</si>
  <si>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</si>
  <si>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</si>
  <si>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</si>
  <si>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</si>
  <si>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</si>
  <si>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</si>
  <si>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</si>
  <si>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</si>
  <si>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</si>
  <si>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</si>
  <si>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</si>
  <si>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</si>
  <si>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</si>
  <si>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</si>
  <si>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</si>
  <si>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</si>
  <si>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</si>
  <si>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</si>
  <si>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</si>
  <si>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</si>
  <si>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</si>
  <si>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</si>
  <si>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</si>
  <si>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</si>
  <si>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</si>
  <si>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</si>
  <si>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</si>
  <si>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</si>
  <si>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</si>
  <si>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</si>
  <si>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</si>
  <si>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</si>
  <si>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</si>
  <si>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</si>
  <si>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</si>
  <si>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</si>
  <si>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Saale-Holzland-Kreis (16074);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</si>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</sst>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{1F7FE943-B581-4436-B309-8E92B801F31B}</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4A9E-4243-9844-36441D0FA97A}"/>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{9F0C72EE-4AD5-4D5B-925E-56DE2CF1A2FD}</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4A9E-4243-9844-36441D0FA97A}"/>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{DB48FDBB-164B-45D2-832D-F4FD8966E5B9}</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4A9E-4243-9844-36441D0FA97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{0516BF3D-9709-4138-9AA5-1B123EA0E8CD}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A9E-4243-9844-36441D0FA97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0.3471444568868981</c:v>
                </c:pt>
                <c:pt idx="1">
                  <c:v>-0.4752160751981519</c:v>
                </c:pt>
                <c:pt idx="2">
                  <c:v>0.95490282911153723</c:v>
                </c:pt>
                <c:pt idx="3">
                  <c:v>1.0875687030768</c:v>
                </c:pt>
              </c:numCache>
            </c:numRef>
          </c:val>
          <c:extLst>
            <c:ext xmlns:c16="http://schemas.microsoft.com/office/drawing/2014/chart" uri="{C3380CC4-5D6E-409C-BE32-E72D297353CC}">
              <c16:uniqueId val="{00000004-4A9E-4243-9844-36441D0FA97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{56896BEC-EDDF-4EC2-9414-B9223CE7F481}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A9E-4243-9844-36441D0FA97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{CD901ED0-B094-4810-AF5E-B813607F0EA9}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A9E-4243-9844-36441D0FA97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{BB811CD9-B26B-4B68-AFC9-253F1A6E1E7F}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A9E-4243-9844-36441D0FA97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{FB4F8AED-763F-4F15-BC09-176A3DA73D2E}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A9E-4243-9844-36441D0FA9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A9E-4243-9844-36441D0FA97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A9E-4243-9844-36441D0FA97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{7FBBC0F6-A313-47BB-AFA2-86B847E0EC26}</c15:txfldGUID>
                      <c15:f>Daten_Diagramme!$E$6</c15:f>
                      <c15:dlblFieldTableCache>
                        <c:ptCount val="1"/>
                        <c:pt idx="0">
                          <c:v>-3.2</c:v>
                        </c:pt>
                      </c15:dlblFieldTableCache>
                    </c15:dlblFTEntry>
                  </c15:dlblFieldTable>
                  <c15:showDataLabelsRange val="0"/>
                </c:ext>
                <c:ext xmlns:c16="http://schemas.microsoft.com/office/drawing/2014/chart" uri="{C3380CC4-5D6E-409C-BE32-E72D297353CC}">
                  <c16:uniqueId val="{00000000-596E-4BDB-831A-BCCF1E19A4FA}"/>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{68AD8C2B-7406-4364-9756-1EB553409FCE}</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596E-4BDB-831A-BCCF1E19A4FA}"/>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{DCC12C40-B4B3-4B73-AE24-FA97659F2905}</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596E-4BDB-831A-BCCF1E19A4F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{57E46490-33A0-49C7-A4A9-721502DEC16A}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96E-4BDB-831A-BCCF1E19A4F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-3.1697054698457223</c:v>
                </c:pt>
                <c:pt idx="1">
                  <c:v>-3.3695878434637803</c:v>
                </c:pt>
                <c:pt idx="2">
                  <c:v>-3.6279896103654186</c:v>
                </c:pt>
                <c:pt idx="3">
                  <c:v>-2.8655893304673015</c:v>
                </c:pt>
              </c:numCache>
            </c:numRef>
          </c:val>
          <c:extLst>
            <c:ext xmlns:c16="http://schemas.microsoft.com/office/drawing/2014/chart" uri="{C3380CC4-5D6E-409C-BE32-E72D297353CC}">
              <c16:uniqueId val="{00000004-596E-4BDB-831A-BCCF1E19A4F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{EDCA8EF5-1BD0-42F4-ACAC-A9E7493B9028}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96E-4BDB-831A-BCCF1E19A4F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{4650D2B4-ECBF-4AA2-B32F-2CD7588ABCDD}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96E-4BDB-831A-BCCF1E19A4F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{D0574CEA-8707-4ACE-85DA-0687D4C1B8D6}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96E-4BDB-831A-BCCF1E19A4F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{1A9DC400-7650-47F8-AB25-A2D86E8D5739}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96E-4BDB-831A-BCCF1E19A4F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96E-4BDB-831A-BCCF1E19A4F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96E-4BDB-831A-BCCF1E19A4F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{6774566C-A86D-4A41-8812-DB0453E2FD16}</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47F1-405C-A0F8-0BC70F86F255}"/>
                </c:ext>
              </c:extLst>
            </c:dLbl>
            <c:dLbl>
              <c:idx val="1"/>
              <c:tx>
                <c:strRef>
                  <c:f>Daten_Diagramme!$D$15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{6D1099CB-B771-4623-9FFE-7728FA664F2B}</c15:txfldGUID>
                      <c15:f>Daten_Diagramme!$D$15</c15:f>
                      <c15:dlblFieldTableCache>
                        <c:ptCount val="1"/>
                        <c:pt idx="0">
                          <c:v>-4.3</c:v>
                        </c:pt>
                      </c15:dlblFieldTableCache>
                    </c15:dlblFTEntry>
                  </c15:dlblFieldTable>
                  <c15:showDataLabelsRange val="0"/>
                </c:ext>
                <c:ext xmlns:c16="http://schemas.microsoft.com/office/drawing/2014/chart" uri="{C3380CC4-5D6E-409C-BE32-E72D297353CC}">
                  <c16:uniqueId val="{00000001-47F1-405C-A0F8-0BC70F86F255}"/>
                </c:ext>
              </c:extLst>
            </c:dLbl>
            <c:dLbl>
              <c:idx val="2"/>
              <c:tx>
                <c:strRef>
                  <c:f>Daten_Diagramme!$D$16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{173ACFD5-04D7-4E02-8CE9-8ED5720D77B3}</c15:txfldGUID>
                      <c15:f>Daten_Diagramme!$D$16</c15:f>
                      <c15:dlblFieldTableCache>
                        <c:ptCount val="1"/>
                        <c:pt idx="0">
                          <c:v>3.9</c:v>
                        </c:pt>
                      </c15:dlblFieldTableCache>
                    </c15:dlblFTEntry>
                  </c15:dlblFieldTable>
                  <c15:showDataLabelsRange val="0"/>
                </c:ext>
                <c:ext xmlns:c16="http://schemas.microsoft.com/office/drawing/2014/chart" uri="{C3380CC4-5D6E-409C-BE32-E72D297353CC}">
                  <c16:uniqueId val="{00000002-47F1-405C-A0F8-0BC70F86F255}"/>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{17A283F8-68E4-4063-AE08-32FAF482ECC3}</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47F1-405C-A0F8-0BC70F86F255}"/>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{6AFDF270-00FE-4279-B881-A66FF185EE29}</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47F1-405C-A0F8-0BC70F86F255}"/>
                </c:ext>
              </c:extLst>
            </c:dLbl>
            <c:dLbl>
              <c:idx val="5"/>
              <c:tx>
                <c:strRef>
                  <c:f>Daten_Diagramme!$D$19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{CB8D9EA7-3D51-4F6E-B541-CDCCA6CF93F6}</c15:txfldGUID>
                      <c15:f>Daten_Diagramme!$D$19</c15:f>
                      <c15:dlblFieldTableCache>
                        <c:ptCount val="1"/>
                        <c:pt idx="0">
                          <c:v>0.7</c:v>
                        </c:pt>
                      </c15:dlblFieldTableCache>
                    </c15:dlblFTEntry>
                  </c15:dlblFieldTable>
                  <c15:showDataLabelsRange val="0"/>
                </c:ext>
                <c:ext xmlns:c16="http://schemas.microsoft.com/office/drawing/2014/chart" uri="{C3380CC4-5D6E-409C-BE32-E72D297353CC}">
                  <c16:uniqueId val="{00000005-47F1-405C-A0F8-0BC70F86F255}"/>
                </c:ext>
              </c:extLst>
            </c:dLbl>
            <c:dLbl>
              <c:idx val="6"/>
              <c:tx>
                <c:strRef>
                  <c:f>Daten_Diagramme!$D$20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{8BB10502-1A4C-4979-BB2F-2887187CD84F}</c15:txfldGUID>
                      <c15:f>Daten_Diagramme!$D$20</c15:f>
                      <c15:dlblFieldTableCache>
                        <c:ptCount val="1"/>
                        <c:pt idx="0">
                          <c:v>-3.3</c:v>
                        </c:pt>
                      </c15:dlblFieldTableCache>
                    </c15:dlblFTEntry>
                  </c15:dlblFieldTable>
                  <c15:showDataLabelsRange val="0"/>
                </c:ext>
                <c:ext xmlns:c16="http://schemas.microsoft.com/office/drawing/2014/chart" uri="{C3380CC4-5D6E-409C-BE32-E72D297353CC}">
                  <c16:uniqueId val="{00000006-47F1-405C-A0F8-0BC70F86F255}"/>
                </c:ext>
              </c:extLst>
            </c:dLbl>
            <c:dLbl>
              <c:idx val="7"/>
              <c:tx>
                <c:strRef>
                  <c:f>Daten_Diagramme!$D$21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{202E4483-9EBF-4058-A0A2-0B180D181465}</c15:txfldGUID>
                      <c15:f>Daten_Diagramme!$D$21</c15:f>
                      <c15:dlblFieldTableCache>
                        <c:ptCount val="1"/>
                        <c:pt idx="0">
                          <c:v>-0.1</c:v>
                        </c:pt>
                      </c15:dlblFieldTableCache>
                    </c15:dlblFTEntry>
                  </c15:dlblFieldTable>
                  <c15:showDataLabelsRange val="0"/>
                </c:ext>
                <c:ext xmlns:c16="http://schemas.microsoft.com/office/drawing/2014/chart" uri="{C3380CC4-5D6E-409C-BE32-E72D297353CC}">
                  <c16:uniqueId val="{00000007-47F1-405C-A0F8-0BC70F86F255}"/>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{2BD238EF-8ADE-40C5-9DA8-6A8D4E1F9587}</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47F1-405C-A0F8-0BC70F86F255}"/>
                </c:ext>
              </c:extLst>
            </c:dLbl>
            <c:dLbl>
              <c:idx val="9"/>
              <c:tx>
                <c:strRef>
                  <c:f>Daten_Diagramme!$D$23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{FF5CAD28-9EF8-4903-A1D2-417328E4880B}</c15:txfldGUID>
                      <c15:f>Daten_Diagramme!$D$23</c15:f>
                      <c15:dlblFieldTableCache>
                        <c:ptCount val="1"/>
                        <c:pt idx="0">
                          <c:v>1.0</c:v>
                        </c:pt>
                      </c15:dlblFieldTableCache>
                    </c15:dlblFTEntry>
                  </c15:dlblFieldTable>
                  <c15:showDataLabelsRange val="0"/>
                </c:ext>
                <c:ext xmlns:c16="http://schemas.microsoft.com/office/drawing/2014/chart" uri="{C3380CC4-5D6E-409C-BE32-E72D297353CC}">
                  <c16:uniqueId val="{00000009-47F1-405C-A0F8-0BC70F86F255}"/>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{22C6F524-B3E2-4DA1-916F-166477BA14B7}</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47F1-405C-A0F8-0BC70F86F255}"/>
                </c:ext>
              </c:extLst>
            </c:dLbl>
            <c:dLbl>
              <c:idx val="11"/>
              <c:tx>
                <c:strRef>
                  <c:f>Daten_Diagramme!$D$25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{B7A0CC42-83E5-454C-8404-F550DAF09421}</c15:txfldGUID>
                      <c15:f>Daten_Diagramme!$D$25</c15:f>
                      <c15:dlblFieldTableCache>
                        <c:ptCount val="1"/>
                        <c:pt idx="0">
                          <c:v>0.0</c:v>
                        </c:pt>
                      </c15:dlblFieldTableCache>
                    </c15:dlblFTEntry>
                  </c15:dlblFieldTable>
                  <c15:showDataLabelsRange val="0"/>
                </c:ext>
                <c:ext xmlns:c16="http://schemas.microsoft.com/office/drawing/2014/chart" uri="{C3380CC4-5D6E-409C-BE32-E72D297353CC}">
                  <c16:uniqueId val="{0000000B-47F1-405C-A0F8-0BC70F86F255}"/>
                </c:ext>
              </c:extLst>
            </c:dLbl>
            <c:dLbl>
              <c:idx val="12"/>
              <c:tx>
                <c:strRef>
                  <c:f>Daten_Diagramme!$D$26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{FFE71832-53D4-44AD-9295-FFEAC6F848C4}</c15:txfldGUID>
                      <c15:f>Daten_Diagramme!$D$26</c15:f>
                      <c15:dlblFieldTableCache>
                        <c:ptCount val="1"/>
                        <c:pt idx="0">
                          <c:v>0.0</c:v>
                        </c:pt>
                      </c15:dlblFieldTableCache>
                    </c15:dlblFTEntry>
                  </c15:dlblFieldTable>
                  <c15:showDataLabelsRange val="0"/>
                </c:ext>
                <c:ext xmlns:c16="http://schemas.microsoft.com/office/drawing/2014/chart" uri="{C3380CC4-5D6E-409C-BE32-E72D297353CC}">
                  <c16:uniqueId val="{0000000C-47F1-405C-A0F8-0BC70F86F255}"/>
                </c:ext>
              </c:extLst>
            </c:dLbl>
            <c:dLbl>
              <c:idx val="13"/>
              <c:tx>
                <c:strRef>
                  <c:f>Daten_Diagramme!$D$27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{4205391C-8FC7-4A78-B323-EC943C2BB73A}</c15:txfldGUID>
                      <c15:f>Daten_Diagramme!$D$27</c15:f>
                      <c15:dlblFieldTableCache>
                        <c:ptCount val="1"/>
                        <c:pt idx="0">
                          <c:v>-1.4</c:v>
                        </c:pt>
                      </c15:dlblFieldTableCache>
                    </c15:dlblFTEntry>
                  </c15:dlblFieldTable>
                  <c15:showDataLabelsRange val="0"/>
                </c:ext>
                <c:ext xmlns:c16="http://schemas.microsoft.com/office/drawing/2014/chart" uri="{C3380CC4-5D6E-409C-BE32-E72D297353CC}">
                  <c16:uniqueId val="{0000000D-47F1-405C-A0F8-0BC70F86F255}"/>
                </c:ext>
              </c:extLst>
            </c:dLbl>
            <c:dLbl>
              <c:idx val="14"/>
              <c:tx>
                <c:strRef>
                  <c:f>Daten_Diagramme!$D$28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{F0828FDB-004D-414A-96D6-C37159F7165C}</c15:txfldGUID>
                      <c15:f>Daten_Diagramme!$D$28</c15:f>
                      <c15:dlblFieldTableCache>
                        <c:ptCount val="1"/>
                        <c:pt idx="0">
                          <c:v>0.2</c:v>
                        </c:pt>
                      </c15:dlblFieldTableCache>
                    </c15:dlblFTEntry>
                  </c15:dlblFieldTable>
                  <c15:showDataLabelsRange val="0"/>
                </c:ext>
                <c:ext xmlns:c16="http://schemas.microsoft.com/office/drawing/2014/chart" uri="{C3380CC4-5D6E-409C-BE32-E72D297353CC}">
                  <c16:uniqueId val="{0000000E-47F1-405C-A0F8-0BC70F86F255}"/>
                </c:ext>
              </c:extLst>
            </c:dLbl>
            <c:dLbl>
              <c:idx val="15"/>
              <c:tx>
                <c:strRef>
                  <c:f>Daten_Diagramme!$D$29</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{B533C00A-7DCA-4A27-A4D8-0B9BFF5F7DCC}</c15:txfldGUID>
                      <c15:f>Daten_Diagramme!$D$29</c15:f>
                      <c15:dlblFieldTableCache>
                        <c:ptCount val="1"/>
                        <c:pt idx="0">
                          <c:v>13.5</c:v>
                        </c:pt>
                      </c15:dlblFieldTableCache>
                    </c15:dlblFTEntry>
                  </c15:dlblFieldTable>
                  <c15:showDataLabelsRange val="0"/>
                </c:ext>
                <c:ext xmlns:c16="http://schemas.microsoft.com/office/drawing/2014/chart" uri="{C3380CC4-5D6E-409C-BE32-E72D297353CC}">
                  <c16:uniqueId val="{0000000F-47F1-405C-A0F8-0BC70F86F255}"/>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{F8E1ADAF-D5FB-4BF4-BAAA-11CF13E0D7C6}</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47F1-405C-A0F8-0BC70F86F255}"/>
                </c:ext>
              </c:extLst>
            </c:dLbl>
            <c:dLbl>
              <c:idx val="17"/>
              <c:tx>
                <c:strRef>
                  <c:f>Daten_Diagramme!$D$31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{D19ED9C3-A1F2-4A33-BE00-C63F4D68FAF9}</c15:txfldGUID>
                      <c15:f>Daten_Diagramme!$D$31</c15:f>
                      <c15:dlblFieldTableCache>
                        <c:ptCount val="1"/>
                        <c:pt idx="0">
                          <c:v>3.1</c:v>
                        </c:pt>
                      </c15:dlblFieldTableCache>
                    </c15:dlblFTEntry>
                  </c15:dlblFieldTable>
                  <c15:showDataLabelsRange val="0"/>
                </c:ext>
                <c:ext xmlns:c16="http://schemas.microsoft.com/office/drawing/2014/chart" uri="{C3380CC4-5D6E-409C-BE32-E72D297353CC}">
                  <c16:uniqueId val="{00000011-47F1-405C-A0F8-0BC70F86F255}"/>
                </c:ext>
              </c:extLst>
            </c:dLbl>
            <c:dLbl>
              <c:idx val="18"/>
              <c:tx>
                <c:strRef>
                  <c:f>Daten_Diagramme!$D$32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{979C2A08-66E2-4681-9DD9-0CCEBFE37DA0}</c15:txfldGUID>
                      <c15:f>Daten_Diagramme!$D$32</c15:f>
                      <c15:dlblFieldTableCache>
                        <c:ptCount val="1"/>
                        <c:pt idx="0">
                          <c:v>1.8</c:v>
                        </c:pt>
                      </c15:dlblFieldTableCache>
                    </c15:dlblFTEntry>
                  </c15:dlblFieldTable>
                  <c15:showDataLabelsRange val="0"/>
                </c:ext>
                <c:ext xmlns:c16="http://schemas.microsoft.com/office/drawing/2014/chart" uri="{C3380CC4-5D6E-409C-BE32-E72D297353CC}">
                  <c16:uniqueId val="{00000012-47F1-405C-A0F8-0BC70F86F255}"/>
                </c:ext>
              </c:extLst>
            </c:dLbl>
            <c:dLbl>
              <c:idx val="19"/>
              <c:tx>
                <c:strRef>
                  <c:f>Daten_Diagramme!$D$33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{A97A5197-809B-4650-80C8-DCDC73765C80}</c15:txfldGUID>
                      <c15:f>Daten_Diagramme!$D$33</c15:f>
                      <c15:dlblFieldTableCache>
                        <c:ptCount val="1"/>
                        <c:pt idx="0">
                          <c:v>0.2</c:v>
                        </c:pt>
                      </c15:dlblFieldTableCache>
                    </c15:dlblFTEntry>
                  </c15:dlblFieldTable>
                  <c15:showDataLabelsRange val="0"/>
                </c:ext>
                <c:ext xmlns:c16="http://schemas.microsoft.com/office/drawing/2014/chart" uri="{C3380CC4-5D6E-409C-BE32-E72D297353CC}">
                  <c16:uniqueId val="{00000013-47F1-405C-A0F8-0BC70F86F255}"/>
                </c:ext>
              </c:extLst>
            </c:dLbl>
            <c:dLbl>
              <c:idx val="20"/>
              <c:tx>
                <c:strRef>
                  <c:f>Daten_Diagramme!$D$34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{FC126750-B801-479A-90C1-E3FB47002FEB}</c15:txfldGUID>
                      <c15:f>Daten_Diagramme!$D$34</c15:f>
                      <c15:dlblFieldTableCache>
                        <c:ptCount val="1"/>
                        <c:pt idx="0">
                          <c:v>3.1</c:v>
                        </c:pt>
                      </c15:dlblFieldTableCache>
                    </c15:dlblFTEntry>
                  </c15:dlblFieldTable>
                  <c15:showDataLabelsRange val="0"/>
                </c:ext>
                <c:ext xmlns:c16="http://schemas.microsoft.com/office/drawing/2014/chart" uri="{C3380CC4-5D6E-409C-BE32-E72D297353CC}">
                  <c16:uniqueId val="{00000014-47F1-405C-A0F8-0BC70F86F25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{0E9D1196-A7D8-439D-9683-D43E5010E484}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7F1-405C-A0F8-0BC70F86F25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{DB1EC7B3-4C26-4843-862C-8DBD7D02EF30}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7F1-405C-A0F8-0BC70F86F255}"/>
                </c:ext>
              </c:extLst>
            </c:dLbl>
            <c:dLbl>
              <c:idx val="23"/>
              <c:tx>
                <c:strRef>
                  <c:f>Daten_Diagramme!$D$37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{E33F4AD3-C2D6-4EC2-9C8C-39041187EC96}</c15:txfldGUID>
                      <c15:f>Daten_Diagramme!$D$37</c15:f>
                      <c15:dlblFieldTableCache>
                        <c:ptCount val="1"/>
                        <c:pt idx="0">
                          <c:v>-4.3</c:v>
                        </c:pt>
                      </c15:dlblFieldTableCache>
                    </c15:dlblFTEntry>
                  </c15:dlblFieldTable>
                  <c15:showDataLabelsRange val="0"/>
                </c:ext>
                <c:ext xmlns:c16="http://schemas.microsoft.com/office/drawing/2014/chart" uri="{C3380CC4-5D6E-409C-BE32-E72D297353CC}">
                  <c16:uniqueId val="{00000017-47F1-405C-A0F8-0BC70F86F255}"/>
                </c:ext>
              </c:extLst>
            </c:dLbl>
            <c:dLbl>
              <c:idx val="24"/>
              <c:layout>
                <c:manualLayout>
                  <c:x val="4.7769028871392123E-3"/>
                  <c:y val="-4.6876052205785108E-5"/>
                </c:manualLayout>
              </c:layout>
              <c:tx>
                <c:strRef>
                  <c:f>Daten_Diagramme!$D$38</c:f>
                  <c:strCache>
                    <c:ptCount val="1"/>
                    <c:pt idx="0">
                      <c:v>0.0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{C4C2D27F-AB91-433F-8340-A8D3CCBA2896}</c15:txfldGUID>
                      <c15:f>Daten_Diagramme!$D$38</c15:f>
                      <c15:dlblFieldTableCache>
                        <c:ptCount val="1"/>
                        <c:pt idx="0">
                          <c:v>0.0</c:v>
                        </c:pt>
                      </c15:dlblFieldTableCache>
                    </c15:dlblFTEntry>
                  </c15:dlblFieldTable>
                  <c15:showDataLabelsRange val="0"/>
                </c:ext>
                <c:ext xmlns:c16="http://schemas.microsoft.com/office/drawing/2014/chart" uri="{C3380CC4-5D6E-409C-BE32-E72D297353CC}">
                  <c16:uniqueId val="{00000018-47F1-405C-A0F8-0BC70F86F255}"/>
                </c:ext>
              </c:extLst>
            </c:dLbl>
            <c:dLbl>
              <c:idx val="25"/>
              <c:tx>
                <c:strRef>
                  <c:f>Daten_Diagramme!$D$39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{A941F9F4-2647-4465-9E70-F88C506DA772}</c15:txfldGUID>
                      <c15:f>Daten_Diagramme!$D$39</c15:f>
                      <c15:dlblFieldTableCache>
                        <c:ptCount val="1"/>
                        <c:pt idx="0">
                          <c:v>0.9</c:v>
                        </c:pt>
                      </c15:dlblFieldTableCache>
                    </c15:dlblFTEntry>
                  </c15:dlblFieldTable>
                  <c15:showDataLabelsRange val="0"/>
                </c:ext>
                <c:ext xmlns:c16="http://schemas.microsoft.com/office/drawing/2014/chart" uri="{C3380CC4-5D6E-409C-BE32-E72D297353CC}">
                  <c16:uniqueId val="{00000019-47F1-405C-A0F8-0BC70F86F25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{BF90464D-A127-487A-BAFB-599140643986}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7F1-405C-A0F8-0BC70F86F25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{F4EE864F-B547-4285-9697-756A85EC7F33}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7F1-405C-A0F8-0BC70F86F25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{DE422077-608B-43EB-9086-C146C0630E2B}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7F1-405C-A0F8-0BC70F86F25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{4854785E-E91B-4AC0-907A-F015A7871DD2}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7F1-405C-A0F8-0BC70F86F25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{FC1429B0-8751-4064-982F-D5373DD97CDC}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7F1-405C-A0F8-0BC70F86F255}"/>
                </c:ext>
              </c:extLst>
            </c:dLbl>
            <c:dLbl>
              <c:idx val="31"/>
              <c:tx>
                <c:strRef>
                  <c:f>Daten_Diagramme!$D$45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{C66C287E-C5E0-4500-8414-867691CA31E4}</c15:txfldGUID>
                      <c15:f>Daten_Diagramme!$D$45</c15:f>
                      <c15:dlblFieldTableCache>
                        <c:ptCount val="1"/>
                        <c:pt idx="0">
                          <c:v>0.9</c:v>
                        </c:pt>
                      </c15:dlblFieldTableCache>
                    </c15:dlblFTEntry>
                  </c15:dlblFieldTable>
                  <c15:showDataLabelsRange val="0"/>
                </c:ext>
                <c:ext xmlns:c16="http://schemas.microsoft.com/office/drawing/2014/chart" uri="{C3380CC4-5D6E-409C-BE32-E72D297353CC}">
                  <c16:uniqueId val="{0000001F-47F1-405C-A0F8-0BC70F86F25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0.3471444568868981</c:v>
                </c:pt>
                <c:pt idx="1">
                  <c:v>-4.3095866314863676</c:v>
                </c:pt>
                <c:pt idx="2">
                  <c:v>3.8781163434903045</c:v>
                </c:pt>
                <c:pt idx="3">
                  <c:v>-0.16353229762878169</c:v>
                </c:pt>
                <c:pt idx="4">
                  <c:v>1.6442451420029895</c:v>
                </c:pt>
                <c:pt idx="5">
                  <c:v>0.74257425742574257</c:v>
                </c:pt>
                <c:pt idx="6">
                  <c:v>-3.2653061224489797</c:v>
                </c:pt>
                <c:pt idx="7">
                  <c:v>-0.12057877813504823</c:v>
                </c:pt>
                <c:pt idx="8">
                  <c:v>-0.44407438245906189</c:v>
                </c:pt>
                <c:pt idx="9">
                  <c:v>0.99431818181818177</c:v>
                </c:pt>
                <c:pt idx="10">
                  <c:v>-0.13422818791946309</c:v>
                </c:pt>
                <c:pt idx="11">
                  <c:v>0</c:v>
                </c:pt>
                <c:pt idx="12">
                  <c:v>0</c:v>
                </c:pt>
                <c:pt idx="13">
                  <c:v>-1.4038876889848813</c:v>
                </c:pt>
                <c:pt idx="14">
                  <c:v>0.24420024420024419</c:v>
                </c:pt>
                <c:pt idx="15">
                  <c:v>13.513513513513514</c:v>
                </c:pt>
                <c:pt idx="16">
                  <c:v>2.8064992614475628</c:v>
                </c:pt>
                <c:pt idx="17">
                  <c:v>3.1304347826086958</c:v>
                </c:pt>
                <c:pt idx="18">
                  <c:v>1.8305661983822903</c:v>
                </c:pt>
                <c:pt idx="19">
                  <c:v>0.20470829068577279</c:v>
                </c:pt>
                <c:pt idx="20">
                  <c:v>3.0965391621129328</c:v>
                </c:pt>
                <c:pt idx="21">
                  <c:v>0</c:v>
                </c:pt>
                <c:pt idx="23">
                  <c:v>-4.3095866314863676</c:v>
                </c:pt>
                <c:pt idx="24">
                  <c:v>-9.8164327083537836E-3</c:v>
                </c:pt>
                <c:pt idx="25">
                  <c:v>0.92460881934566141</c:v>
                </c:pt>
              </c:numCache>
            </c:numRef>
          </c:val>
          <c:extLst>
            <c:ext xmlns:c16="http://schemas.microsoft.com/office/drawing/2014/chart" uri="{C3380CC4-5D6E-409C-BE32-E72D297353CC}">
              <c16:uniqueId val="{00000020-47F1-405C-A0F8-0BC70F86F25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{D2B709FF-F8F0-4B03-BD6D-4D31440E38F4}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7F1-405C-A0F8-0BC70F86F25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{4909118F-9F9F-44D4-ADBC-4F2334A22DC0}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7F1-405C-A0F8-0BC70F86F25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{3D8C0D51-2E72-4021-8482-8B59F4344F6D}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7F1-405C-A0F8-0BC70F86F25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{53FF61DF-7F15-4E33-A014-17475F9078CA}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7F1-405C-A0F8-0BC70F86F25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{B6C646CC-8760-4901-8594-9333FA372644}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7F1-405C-A0F8-0BC70F86F25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{ABBE343D-2138-41A7-A376-E97CA7B6CA4D}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7F1-405C-A0F8-0BC70F86F25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{57214157-9D89-47C1-9151-49047D817CAF}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7F1-405C-A0F8-0BC70F86F25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{9C44FFE6-D4A9-4299-ABA8-98FC6FE4B54B}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7F1-405C-A0F8-0BC70F86F25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{A21B8FAF-AD63-4467-8613-054709E11B97}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7F1-405C-A0F8-0BC70F86F25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{02955CA8-C7B0-4489-B920-F2470097061A}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7F1-405C-A0F8-0BC70F86F25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{6BAEF95F-AAA3-46D1-8912-795A500046AA}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7F1-405C-A0F8-0BC70F86F25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{E66B711A-BE13-4573-99B5-27F3910AC453}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7F1-405C-A0F8-0BC70F86F25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{AAB11218-2711-453F-9752-084FFB1CE16D}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7F1-405C-A0F8-0BC70F86F25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{211D9B57-9C95-4D30-8775-D84AC5A88AD1}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7F1-405C-A0F8-0BC70F86F25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{442C22FB-E9B7-4701-9B7F-189149CABE2D}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7F1-405C-A0F8-0BC70F86F25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{EBA7B2E7-5126-4F42-913D-02DF9263D7EB}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7F1-405C-A0F8-0BC70F86F25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{3B7FA6F4-DEBD-4B64-840D-85712F431ADD}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7F1-405C-A0F8-0BC70F86F25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{2E96F1C8-BB90-46DE-9F3F-FE83DF013472}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7F1-405C-A0F8-0BC70F86F25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{7A7248AA-8F9E-4193-8952-EEE598DC6EF4}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7F1-405C-A0F8-0BC70F86F25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{0FFF5DE5-842E-42C4-8B9C-CD37D097725A}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7F1-405C-A0F8-0BC70F86F25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{57AA0E1E-A9CB-4E9B-AC7D-B54EF5C11037}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7F1-405C-A0F8-0BC70F86F25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{2896E68F-B3B8-4C2C-ADC1-9FD10709E11E}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7F1-405C-A0F8-0BC70F86F25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{9F504477-1AB0-4FE9-BA92-9E96AB694E2B}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7F1-405C-A0F8-0BC70F86F25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{0E67ECB1-D096-4D1E-A008-22FE1E0EF984}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7F1-405C-A0F8-0BC70F86F25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{9AE064E9-9DF1-4557-B13A-3F5E460D2FE9}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7F1-405C-A0F8-0BC70F86F25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{307EEF3B-0697-452F-A747-EDFCD56209D7}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7F1-405C-A0F8-0BC70F86F25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{B5711802-20C7-4A96-903B-4A6545EE01E6}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7F1-405C-A0F8-0BC70F86F25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{4378321D-AE42-4351-B026-8CB7C5DA2E23}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7F1-405C-A0F8-0BC70F86F25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{A8249AB5-28D9-4CC4-8771-1ED02295AFE7}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7F1-405C-A0F8-0BC70F86F25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{BA5CE7E0-526A-4EF2-829E-8476367A08F5}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7F1-405C-A0F8-0BC70F86F25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{2AE90CC7-5FF4-4453-AF73-5D1032554269}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7F1-405C-A0F8-0BC70F86F25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{2242BE9D-F2E1-4A9E-9F49-42FA02F8522B}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7F1-405C-A0F8-0BC70F86F25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7F1-405C-A0F8-0BC70F86F25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7F1-405C-A0F8-0BC70F86F25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{142CFB95-D6B2-4149-9E02-25A050FCC479}</c15:txfldGUID>
                      <c15:f>Daten_Diagramme!$E$14</c15:f>
                      <c15:dlblFieldTableCache>
                        <c:ptCount val="1"/>
                        <c:pt idx="0">
                          <c:v>-3.2</c:v>
                        </c:pt>
                      </c15:dlblFieldTableCache>
                    </c15:dlblFTEntry>
                  </c15:dlblFieldTable>
                  <c15:showDataLabelsRange val="0"/>
                </c:ext>
                <c:ext xmlns:c16="http://schemas.microsoft.com/office/drawing/2014/chart" uri="{C3380CC4-5D6E-409C-BE32-E72D297353CC}">
                  <c16:uniqueId val="{00000000-6D85-4CA6-9167-96D062DD15F6}"/>
                </c:ext>
              </c:extLst>
            </c:dLbl>
            <c:dLbl>
              <c:idx val="1"/>
              <c:tx>
                <c:strRef>
                  <c:f>Daten_Diagramme!$E$15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{7734E5F9-EC6B-4064-8D0D-8F9B53F42690}</c15:txfldGUID>
                      <c15:f>Daten_Diagramme!$E$15</c15:f>
                      <c15:dlblFieldTableCache>
                        <c:ptCount val="1"/>
                        <c:pt idx="0">
                          <c:v>0.8</c:v>
                        </c:pt>
                      </c15:dlblFieldTableCache>
                    </c15:dlblFTEntry>
                  </c15:dlblFieldTable>
                  <c15:showDataLabelsRange val="0"/>
                </c:ext>
                <c:ext xmlns:c16="http://schemas.microsoft.com/office/drawing/2014/chart" uri="{C3380CC4-5D6E-409C-BE32-E72D297353CC}">
                  <c16:uniqueId val="{00000001-6D85-4CA6-9167-96D062DD15F6}"/>
                </c:ext>
              </c:extLst>
            </c:dLbl>
            <c:dLbl>
              <c:idx val="2"/>
              <c:tx>
                <c:strRef>
                  <c:f>Daten_Diagramme!$E$16</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{6590744E-F768-4E32-95DF-123E44E9474E}</c15:txfldGUID>
                      <c15:f>Daten_Diagramme!$E$16</c15:f>
                      <c15:dlblFieldTableCache>
                        <c:ptCount val="1"/>
                        <c:pt idx="0">
                          <c:v>-13.0</c:v>
                        </c:pt>
                      </c15:dlblFieldTableCache>
                    </c15:dlblFTEntry>
                  </c15:dlblFieldTable>
                  <c15:showDataLabelsRange val="0"/>
                </c:ext>
                <c:ext xmlns:c16="http://schemas.microsoft.com/office/drawing/2014/chart" uri="{C3380CC4-5D6E-409C-BE32-E72D297353CC}">
                  <c16:uniqueId val="{00000002-6D85-4CA6-9167-96D062DD15F6}"/>
                </c:ext>
              </c:extLst>
            </c:dLbl>
            <c:dLbl>
              <c:idx val="3"/>
              <c:tx>
                <c:strRef>
                  <c:f>Daten_Diagramme!$E$17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{6B4212DA-94D0-410F-82B9-00BC95041894}</c15:txfldGUID>
                      <c15:f>Daten_Diagramme!$E$17</c15:f>
                      <c15:dlblFieldTableCache>
                        <c:ptCount val="1"/>
                        <c:pt idx="0">
                          <c:v>-0.8</c:v>
                        </c:pt>
                      </c15:dlblFieldTableCache>
                    </c15:dlblFTEntry>
                  </c15:dlblFieldTable>
                  <c15:showDataLabelsRange val="0"/>
                </c:ext>
                <c:ext xmlns:c16="http://schemas.microsoft.com/office/drawing/2014/chart" uri="{C3380CC4-5D6E-409C-BE32-E72D297353CC}">
                  <c16:uniqueId val="{00000003-6D85-4CA6-9167-96D062DD15F6}"/>
                </c:ext>
              </c:extLst>
            </c:dLbl>
            <c:dLbl>
              <c:idx val="4"/>
              <c:tx>
                <c:strRef>
                  <c:f>Daten_Diagramme!$E$18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{5135FBE5-ACB9-4104-BC4F-208AC785B581}</c15:txfldGUID>
                      <c15:f>Daten_Diagramme!$E$18</c15:f>
                      <c15:dlblFieldTableCache>
                        <c:ptCount val="1"/>
                        <c:pt idx="0">
                          <c:v>2.9</c:v>
                        </c:pt>
                      </c15:dlblFieldTableCache>
                    </c15:dlblFTEntry>
                  </c15:dlblFieldTable>
                  <c15:showDataLabelsRange val="0"/>
                </c:ext>
                <c:ext xmlns:c16="http://schemas.microsoft.com/office/drawing/2014/chart" uri="{C3380CC4-5D6E-409C-BE32-E72D297353CC}">
                  <c16:uniqueId val="{00000004-6D85-4CA6-9167-96D062DD15F6}"/>
                </c:ext>
              </c:extLst>
            </c:dLbl>
            <c:dLbl>
              <c:idx val="5"/>
              <c:tx>
                <c:strRef>
                  <c:f>Daten_Diagramme!$E$19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{43D135AB-C317-4030-AEF6-65810AA52780}</c15:txfldGUID>
                      <c15:f>Daten_Diagramme!$E$19</c15:f>
                      <c15:dlblFieldTableCache>
                        <c:ptCount val="1"/>
                        <c:pt idx="0">
                          <c:v>-2.6</c:v>
                        </c:pt>
                      </c15:dlblFieldTableCache>
                    </c15:dlblFTEntry>
                  </c15:dlblFieldTable>
                  <c15:showDataLabelsRange val="0"/>
                </c:ext>
                <c:ext xmlns:c16="http://schemas.microsoft.com/office/drawing/2014/chart" uri="{C3380CC4-5D6E-409C-BE32-E72D297353CC}">
                  <c16:uniqueId val="{00000005-6D85-4CA6-9167-96D062DD15F6}"/>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{49D77BBE-4CB4-4260-A85D-073859F168A4}</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6D85-4CA6-9167-96D062DD15F6}"/>
                </c:ext>
              </c:extLst>
            </c:dLbl>
            <c:dLbl>
              <c:idx val="7"/>
              <c:tx>
                <c:strRef>
                  <c:f>Daten_Diagramme!$E$21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{7D69AB1A-DC26-43BA-BAF8-A68FAA779A59}</c15:txfldGUID>
                      <c15:f>Daten_Diagramme!$E$21</c15:f>
                      <c15:dlblFieldTableCache>
                        <c:ptCount val="1"/>
                        <c:pt idx="0">
                          <c:v>5.5</c:v>
                        </c:pt>
                      </c15:dlblFieldTableCache>
                    </c15:dlblFTEntry>
                  </c15:dlblFieldTable>
                  <c15:showDataLabelsRange val="0"/>
                </c:ext>
                <c:ext xmlns:c16="http://schemas.microsoft.com/office/drawing/2014/chart" uri="{C3380CC4-5D6E-409C-BE32-E72D297353CC}">
                  <c16:uniqueId val="{00000007-6D85-4CA6-9167-96D062DD15F6}"/>
                </c:ext>
              </c:extLst>
            </c:dLbl>
            <c:dLbl>
              <c:idx val="8"/>
              <c:tx>
                <c:strRef>
                  <c:f>Daten_Diagramme!$E$22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{6891F51A-D038-4D61-832E-21F6318E0683}</c15:txfldGUID>
                      <c15:f>Daten_Diagramme!$E$22</c15:f>
                      <c15:dlblFieldTableCache>
                        <c:ptCount val="1"/>
                        <c:pt idx="0">
                          <c:v>-3.8</c:v>
                        </c:pt>
                      </c15:dlblFieldTableCache>
                    </c15:dlblFTEntry>
                  </c15:dlblFieldTable>
                  <c15:showDataLabelsRange val="0"/>
                </c:ext>
                <c:ext xmlns:c16="http://schemas.microsoft.com/office/drawing/2014/chart" uri="{C3380CC4-5D6E-409C-BE32-E72D297353CC}">
                  <c16:uniqueId val="{00000008-6D85-4CA6-9167-96D062DD15F6}"/>
                </c:ext>
              </c:extLst>
            </c:dLbl>
            <c:dLbl>
              <c:idx val="9"/>
              <c:tx>
                <c:strRef>
                  <c:f>Daten_Diagramme!$E$23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{8F133CFC-D342-45BC-BB34-1DC843E4694C}</c15:txfldGUID>
                      <c15:f>Daten_Diagramme!$E$23</c15:f>
                      <c15:dlblFieldTableCache>
                        <c:ptCount val="1"/>
                        <c:pt idx="0">
                          <c:v>-1.4</c:v>
                        </c:pt>
                      </c15:dlblFieldTableCache>
                    </c15:dlblFTEntry>
                  </c15:dlblFieldTable>
                  <c15:showDataLabelsRange val="0"/>
                </c:ext>
                <c:ext xmlns:c16="http://schemas.microsoft.com/office/drawing/2014/chart" uri="{C3380CC4-5D6E-409C-BE32-E72D297353CC}">
                  <c16:uniqueId val="{00000009-6D85-4CA6-9167-96D062DD15F6}"/>
                </c:ext>
              </c:extLst>
            </c:dLbl>
            <c:dLbl>
              <c:idx val="10"/>
              <c:tx>
                <c:strRef>
                  <c:f>Daten_Diagramme!$E$24</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{6E5C3379-7E3B-461E-8913-4EC11C5CEBE0}</c15:txfldGUID>
                      <c15:f>Daten_Diagramme!$E$24</c15:f>
                      <c15:dlblFieldTableCache>
                        <c:ptCount val="1"/>
                        <c:pt idx="0">
                          <c:v>-13.1</c:v>
                        </c:pt>
                      </c15:dlblFieldTableCache>
                    </c15:dlblFTEntry>
                  </c15:dlblFieldTable>
                  <c15:showDataLabelsRange val="0"/>
                </c:ext>
                <c:ext xmlns:c16="http://schemas.microsoft.com/office/drawing/2014/chart" uri="{C3380CC4-5D6E-409C-BE32-E72D297353CC}">
                  <c16:uniqueId val="{0000000A-6D85-4CA6-9167-96D062DD15F6}"/>
                </c:ext>
              </c:extLst>
            </c:dLbl>
            <c:dLbl>
              <c:idx val="11"/>
              <c:tx>
                <c:strRef>
                  <c:f>Daten_Diagramme!$E$25</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{C623DBD0-A590-4A8A-BB30-B3C5792EF90A}</c15:txfldGUID>
                      <c15:f>Daten_Diagramme!$E$25</c15:f>
                      <c15:dlblFieldTableCache>
                        <c:ptCount val="1"/>
                        <c:pt idx="0">
                          <c:v>-20.0</c:v>
                        </c:pt>
                      </c15:dlblFieldTableCache>
                    </c15:dlblFTEntry>
                  </c15:dlblFieldTable>
                  <c15:showDataLabelsRange val="0"/>
                </c:ext>
                <c:ext xmlns:c16="http://schemas.microsoft.com/office/drawing/2014/chart" uri="{C3380CC4-5D6E-409C-BE32-E72D297353CC}">
                  <c16:uniqueId val="{0000000B-6D85-4CA6-9167-96D062DD15F6}"/>
                </c:ext>
              </c:extLst>
            </c:dLbl>
            <c:dLbl>
              <c:idx val="12"/>
              <c:tx>
                <c:strRef>
                  <c:f>Daten_Diagramme!$E$26</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{A4881351-1ED0-4ADC-BCCF-FA7E23FB075C}</c15:txfldGUID>
                      <c15:f>Daten_Diagramme!$E$26</c15:f>
                      <c15:dlblFieldTableCache>
                        <c:ptCount val="1"/>
                        <c:pt idx="0">
                          <c:v>6.9</c:v>
                        </c:pt>
                      </c15:dlblFieldTableCache>
                    </c15:dlblFTEntry>
                  </c15:dlblFieldTable>
                  <c15:showDataLabelsRange val="0"/>
                </c:ext>
                <c:ext xmlns:c16="http://schemas.microsoft.com/office/drawing/2014/chart" uri="{C3380CC4-5D6E-409C-BE32-E72D297353CC}">
                  <c16:uniqueId val="{0000000C-6D85-4CA6-9167-96D062DD15F6}"/>
                </c:ext>
              </c:extLst>
            </c:dLbl>
            <c:dLbl>
              <c:idx val="13"/>
              <c:tx>
                <c:strRef>
                  <c:f>Daten_Diagramme!$E$27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{66838A72-B49B-4EC9-9FDB-0C054038A944}</c15:txfldGUID>
                      <c15:f>Daten_Diagramme!$E$27</c15:f>
                      <c15:dlblFieldTableCache>
                        <c:ptCount val="1"/>
                        <c:pt idx="0">
                          <c:v>-2.5</c:v>
                        </c:pt>
                      </c15:dlblFieldTableCache>
                    </c15:dlblFTEntry>
                  </c15:dlblFieldTable>
                  <c15:showDataLabelsRange val="0"/>
                </c:ext>
                <c:ext xmlns:c16="http://schemas.microsoft.com/office/drawing/2014/chart" uri="{C3380CC4-5D6E-409C-BE32-E72D297353CC}">
                  <c16:uniqueId val="{0000000D-6D85-4CA6-9167-96D062DD15F6}"/>
                </c:ext>
              </c:extLst>
            </c:dLbl>
            <c:dLbl>
              <c:idx val="14"/>
              <c:tx>
                <c:strRef>
                  <c:f>Daten_Diagramme!$E$28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{8CB33689-27F0-4D9F-9698-59347DAACFB9}</c15:txfldGUID>
                      <c15:f>Daten_Diagramme!$E$28</c15:f>
                      <c15:dlblFieldTableCache>
                        <c:ptCount val="1"/>
                        <c:pt idx="0">
                          <c:v>-1.0</c:v>
                        </c:pt>
                      </c15:dlblFieldTableCache>
                    </c15:dlblFTEntry>
                  </c15:dlblFieldTable>
                  <c15:showDataLabelsRange val="0"/>
                </c:ext>
                <c:ext xmlns:c16="http://schemas.microsoft.com/office/drawing/2014/chart" uri="{C3380CC4-5D6E-409C-BE32-E72D297353CC}">
                  <c16:uniqueId val="{0000000E-6D85-4CA6-9167-96D062DD15F6}"/>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{415548A4-A09F-4142-8A7B-FEFD26B91472}</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6D85-4CA6-9167-96D062DD15F6}"/>
                </c:ext>
              </c:extLst>
            </c:dLbl>
            <c:dLbl>
              <c:idx val="16"/>
              <c:tx>
                <c:strRef>
                  <c:f>Daten_Diagramme!$E$30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{DEDC5F1F-C934-41F7-9796-BDAD573170A1}</c15:txfldGUID>
                      <c15:f>Daten_Diagramme!$E$30</c15:f>
                      <c15:dlblFieldTableCache>
                        <c:ptCount val="1"/>
                        <c:pt idx="0">
                          <c:v>4.2</c:v>
                        </c:pt>
                      </c15:dlblFieldTableCache>
                    </c15:dlblFTEntry>
                  </c15:dlblFieldTable>
                  <c15:showDataLabelsRange val="0"/>
                </c:ext>
                <c:ext xmlns:c16="http://schemas.microsoft.com/office/drawing/2014/chart" uri="{C3380CC4-5D6E-409C-BE32-E72D297353CC}">
                  <c16:uniqueId val="{00000010-6D85-4CA6-9167-96D062DD15F6}"/>
                </c:ext>
              </c:extLst>
            </c:dLbl>
            <c:dLbl>
              <c:idx val="17"/>
              <c:tx>
                <c:strRef>
                  <c:f>Daten_Diagramme!$E$31</c:f>
                  <c:strCache>
                    <c:ptCount val="1"/>
                    <c:pt idx="0">
                      <c:v>-18.5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{8255CD09-967E-4C8F-8580-BAE34268E0A8}</c15:txfldGUID>
                      <c15:f>Daten_Diagramme!$E$31</c15:f>
                      <c15:dlblFieldTableCache>
                        <c:ptCount val="1"/>
                        <c:pt idx="0">
                          <c:v>-18.5</c:v>
                        </c:pt>
                      </c15:dlblFieldTableCache>
                    </c15:dlblFTEntry>
                  </c15:dlblFieldTable>
                  <c15:showDataLabelsRange val="0"/>
                </c:ext>
                <c:ext xmlns:c16="http://schemas.microsoft.com/office/drawing/2014/chart" uri="{C3380CC4-5D6E-409C-BE32-E72D297353CC}">
                  <c16:uniqueId val="{00000011-6D85-4CA6-9167-96D062DD15F6}"/>
                </c:ext>
              </c:extLst>
            </c:dLbl>
            <c:dLbl>
              <c:idx val="18"/>
              <c:tx>
                <c:strRef>
                  <c:f>Daten_Diagramme!$E$32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{5C2D3172-DCCA-443E-A820-A175B5D8B7EC}</c15:txfldGUID>
                      <c15:f>Daten_Diagramme!$E$32</c15:f>
                      <c15:dlblFieldTableCache>
                        <c:ptCount val="1"/>
                        <c:pt idx="0">
                          <c:v>-0.5</c:v>
                        </c:pt>
                      </c15:dlblFieldTableCache>
                    </c15:dlblFTEntry>
                  </c15:dlblFieldTable>
                  <c15:showDataLabelsRange val="0"/>
                </c:ext>
                <c:ext xmlns:c16="http://schemas.microsoft.com/office/drawing/2014/chart" uri="{C3380CC4-5D6E-409C-BE32-E72D297353CC}">
                  <c16:uniqueId val="{00000012-6D85-4CA6-9167-96D062DD15F6}"/>
                </c:ext>
              </c:extLst>
            </c:dLbl>
            <c:dLbl>
              <c:idx val="19"/>
              <c:tx>
                <c:strRef>
                  <c:f>Daten_Diagramme!$E$33</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{A26E6CF9-ABE2-49A4-9310-58237C2168E8}</c15:txfldGUID>
                      <c15:f>Daten_Diagramme!$E$33</c15:f>
                      <c15:dlblFieldTableCache>
                        <c:ptCount val="1"/>
                        <c:pt idx="0">
                          <c:v>-9.8</c:v>
                        </c:pt>
                      </c15:dlblFieldTableCache>
                    </c15:dlblFTEntry>
                  </c15:dlblFieldTable>
                  <c15:showDataLabelsRange val="0"/>
                </c:ext>
                <c:ext xmlns:c16="http://schemas.microsoft.com/office/drawing/2014/chart" uri="{C3380CC4-5D6E-409C-BE32-E72D297353CC}">
                  <c16:uniqueId val="{00000013-6D85-4CA6-9167-96D062DD15F6}"/>
                </c:ext>
              </c:extLst>
            </c:dLbl>
            <c:dLbl>
              <c:idx val="20"/>
              <c:tx>
                <c:strRef>
                  <c:f>Daten_Diagramme!$E$34</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{532C63B7-1C39-43DF-A5CB-5303332A2F9D}</c15:txfldGUID>
                      <c15:f>Daten_Diagramme!$E$34</c15:f>
                      <c15:dlblFieldTableCache>
                        <c:ptCount val="1"/>
                        <c:pt idx="0">
                          <c:v>-5.2</c:v>
                        </c:pt>
                      </c15:dlblFieldTableCache>
                    </c15:dlblFTEntry>
                  </c15:dlblFieldTable>
                  <c15:showDataLabelsRange val="0"/>
                </c:ext>
                <c:ext xmlns:c16="http://schemas.microsoft.com/office/drawing/2014/chart" uri="{C3380CC4-5D6E-409C-BE32-E72D297353CC}">
                  <c16:uniqueId val="{00000014-6D85-4CA6-9167-96D062DD15F6}"/>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{FD8E2E83-386E-4CE9-A9FB-774000144C30}</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6D85-4CA6-9167-96D062DD15F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{369EB21F-DE5A-413B-AF87-F3E1827DA39B}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D85-4CA6-9167-96D062DD15F6}"/>
                </c:ext>
              </c:extLst>
            </c:dLbl>
            <c:dLbl>
              <c:idx val="23"/>
              <c:tx>
                <c:strRef>
                  <c:f>Daten_Diagramme!$E$37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{BAD97CD4-EF49-48EA-9CB5-A8182A05DCFE}</c15:txfldGUID>
                      <c15:f>Daten_Diagramme!$E$37</c15:f>
                      <c15:dlblFieldTableCache>
                        <c:ptCount val="1"/>
                        <c:pt idx="0">
                          <c:v>0.8</c:v>
                        </c:pt>
                      </c15:dlblFieldTableCache>
                    </c15:dlblFTEntry>
                  </c15:dlblFieldTable>
                  <c15:showDataLabelsRange val="0"/>
                </c:ext>
                <c:ext xmlns:c16="http://schemas.microsoft.com/office/drawing/2014/chart" uri="{C3380CC4-5D6E-409C-BE32-E72D297353CC}">
                  <c16:uniqueId val="{00000017-6D85-4CA6-9167-96D062DD15F6}"/>
                </c:ext>
              </c:extLst>
            </c:dLbl>
            <c:dLbl>
              <c:idx val="24"/>
              <c:tx>
                <c:strRef>
                  <c:f>Daten_Diagramme!$E$38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{7C3E6959-AED1-472B-8A63-33860E924310}</c15:txfldGUID>
                      <c15:f>Daten_Diagramme!$E$38</c15:f>
                      <c15:dlblFieldTableCache>
                        <c:ptCount val="1"/>
                        <c:pt idx="0">
                          <c:v>1.3</c:v>
                        </c:pt>
                      </c15:dlblFieldTableCache>
                    </c15:dlblFTEntry>
                  </c15:dlblFieldTable>
                  <c15:showDataLabelsRange val="0"/>
                </c:ext>
                <c:ext xmlns:c16="http://schemas.microsoft.com/office/drawing/2014/chart" uri="{C3380CC4-5D6E-409C-BE32-E72D297353CC}">
                  <c16:uniqueId val="{00000018-6D85-4CA6-9167-96D062DD15F6}"/>
                </c:ext>
              </c:extLst>
            </c:dLbl>
            <c:dLbl>
              <c:idx val="25"/>
              <c:tx>
                <c:strRef>
                  <c:f>Daten_Diagramme!$E$39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{8EE46468-EA66-4864-99FA-E7B553582CA9}</c15:txfldGUID>
                      <c15:f>Daten_Diagramme!$E$39</c15:f>
                      <c15:dlblFieldTableCache>
                        <c:ptCount val="1"/>
                        <c:pt idx="0">
                          <c:v>-4.4</c:v>
                        </c:pt>
                      </c15:dlblFieldTableCache>
                    </c15:dlblFTEntry>
                  </c15:dlblFieldTable>
                  <c15:showDataLabelsRange val="0"/>
                </c:ext>
                <c:ext xmlns:c16="http://schemas.microsoft.com/office/drawing/2014/chart" uri="{C3380CC4-5D6E-409C-BE32-E72D297353CC}">
                  <c16:uniqueId val="{00000019-6D85-4CA6-9167-96D062DD15F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{27D3545E-AFED-4029-8FF4-32D76B9318B1}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D85-4CA6-9167-96D062DD15F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{70C6A1A0-E8E1-44F5-8D9B-E6A4322797AC}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D85-4CA6-9167-96D062DD15F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{EE035606-535A-4B58-8D55-DD05E7DB1DA1}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D85-4CA6-9167-96D062DD15F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{FC915D8F-9519-4D6D-9D45-CC78509A7269}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D85-4CA6-9167-96D062DD15F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{A6008A43-A8B7-40A8-B70B-AF6846852644}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D85-4CA6-9167-96D062DD15F6}"/>
                </c:ext>
              </c:extLst>
            </c:dLbl>
            <c:dLbl>
              <c:idx val="31"/>
              <c:tx>
                <c:strRef>
                  <c:f>Daten_Diagramme!$E$45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{FF8FC21A-5561-4286-A3B2-2B443BE0FDEE}</c15:txfldGUID>
                      <c15:f>Daten_Diagramme!$E$45</c15:f>
                      <c15:dlblFieldTableCache>
                        <c:ptCount val="1"/>
                        <c:pt idx="0">
                          <c:v>-4.4</c:v>
                        </c:pt>
                      </c15:dlblFieldTableCache>
                    </c15:dlblFTEntry>
                  </c15:dlblFieldTable>
                  <c15:showDataLabelsRange val="0"/>
                </c:ext>
                <c:ext xmlns:c16="http://schemas.microsoft.com/office/drawing/2014/chart" uri="{C3380CC4-5D6E-409C-BE32-E72D297353CC}">
                  <c16:uniqueId val="{0000001F-6D85-4CA6-9167-96D062DD15F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-3.1697054698457223</c:v>
                </c:pt>
                <c:pt idx="1">
                  <c:v>0.81967213114754101</c:v>
                </c:pt>
                <c:pt idx="2">
                  <c:v>-13.043478260869565</c:v>
                </c:pt>
                <c:pt idx="3">
                  <c:v>-0.80428954423592491</c:v>
                </c:pt>
                <c:pt idx="4">
                  <c:v>2.9411764705882355</c:v>
                </c:pt>
                <c:pt idx="5">
                  <c:v>-2.5906735751295336</c:v>
                </c:pt>
                <c:pt idx="6">
                  <c:v>0</c:v>
                </c:pt>
                <c:pt idx="7">
                  <c:v>5.4945054945054945</c:v>
                </c:pt>
                <c:pt idx="8">
                  <c:v>-3.8034865293185418</c:v>
                </c:pt>
                <c:pt idx="9">
                  <c:v>-1.3698630136986301</c:v>
                </c:pt>
                <c:pt idx="10">
                  <c:v>-13.082039911308204</c:v>
                </c:pt>
                <c:pt idx="11">
                  <c:v>-20</c:v>
                </c:pt>
                <c:pt idx="12">
                  <c:v>6.8965517241379306</c:v>
                </c:pt>
                <c:pt idx="13">
                  <c:v>-2.459016393442623</c:v>
                </c:pt>
                <c:pt idx="14">
                  <c:v>-0.98360655737704916</c:v>
                </c:pt>
                <c:pt idx="15">
                  <c:v>0</c:v>
                </c:pt>
                <c:pt idx="16">
                  <c:v>4.166666666666667</c:v>
                </c:pt>
                <c:pt idx="17">
                  <c:v>-18.518518518518519</c:v>
                </c:pt>
                <c:pt idx="18">
                  <c:v>-0.47619047619047616</c:v>
                </c:pt>
                <c:pt idx="19">
                  <c:v>-9.8484848484848477</c:v>
                </c:pt>
                <c:pt idx="20">
                  <c:v>-5.2434456928838955</c:v>
                </c:pt>
                <c:pt idx="21">
                  <c:v>0</c:v>
                </c:pt>
                <c:pt idx="23">
                  <c:v>0.81967213114754101</c:v>
                </c:pt>
                <c:pt idx="24">
                  <c:v>1.3452914798206279</c:v>
                </c:pt>
                <c:pt idx="25">
                  <c:v>-4.4340302811824079</c:v>
                </c:pt>
              </c:numCache>
            </c:numRef>
          </c:val>
          <c:extLst>
            <c:ext xmlns:c16="http://schemas.microsoft.com/office/drawing/2014/chart" uri="{C3380CC4-5D6E-409C-BE32-E72D297353CC}">
              <c16:uniqueId val="{00000020-6D85-4CA6-9167-96D062DD15F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{2184E520-525D-4736-BE42-33CAB7FB0E84}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D85-4CA6-9167-96D062DD15F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{C342657E-0008-465A-B5A8-E08808F59721}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D85-4CA6-9167-96D062DD15F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{470A1AC1-09DE-4D74-8B14-029C968609C1}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D85-4CA6-9167-96D062DD15F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{C13A9DE5-36B6-47E3-A9EB-642759BE829D}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D85-4CA6-9167-96D062DD15F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{8A5633D4-7240-42BC-A3C5-05ED958E3690}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D85-4CA6-9167-96D062DD15F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{78FEB55F-A673-483F-BABF-51676E1EFB35}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D85-4CA6-9167-96D062DD15F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{0E9F0654-34A2-4EF1-9E02-5EBF152F360C}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D85-4CA6-9167-96D062DD15F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{884254D3-2F12-41E2-A923-9BEC3809A936}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D85-4CA6-9167-96D062DD15F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{D493A4ED-831C-4B98-B69E-DCB069766FFE}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D85-4CA6-9167-96D062DD15F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{5C405DEE-EF04-41BD-8626-61219412AEA9}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D85-4CA6-9167-96D062DD15F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{4A900D4E-F1A5-45AB-B46D-D2523723F925}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D85-4CA6-9167-96D062DD15F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{A2563658-6026-4194-A5FD-C52A3BFE851F}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D85-4CA6-9167-96D062DD15F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{D457F304-9C9B-41C2-8C2B-3D2A51B38C29}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D85-4CA6-9167-96D062DD15F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{9CC9D92D-44B7-498E-ABF9-FD280F5EB0F4}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D85-4CA6-9167-96D062DD15F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{4DA85CC0-76DF-4917-A33E-915F9E25A67C}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D85-4CA6-9167-96D062DD15F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{88B5700E-41DF-4DB7-92A6-2325C94C5106}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D85-4CA6-9167-96D062DD15F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{35644CB0-F886-45C7-B028-85A008DFFDA0}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D85-4CA6-9167-96D062DD15F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{B081B46B-F7B4-40E0-BF06-D8583B16DE6F}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D85-4CA6-9167-96D062DD15F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{E3683F64-BFA8-443B-BAA8-33FF75FD32CD}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D85-4CA6-9167-96D062DD15F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{CCE40B09-2C8D-4524-AD75-2E3B0D66380F}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D85-4CA6-9167-96D062DD15F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{3E46E388-36C5-4A44-A489-83399C5C3A29}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D85-4CA6-9167-96D062DD15F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{801E4163-AE54-4EA2-97E6-4AC389493F56}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D85-4CA6-9167-96D062DD15F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{A9615615-947F-448D-B126-19A34369A02A}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D85-4CA6-9167-96D062DD15F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{B9383384-4F0A-400F-B745-450AADA67415}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D85-4CA6-9167-96D062DD15F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{EE9C9CFB-E314-4057-9B64-46F76F323274}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D85-4CA6-9167-96D062DD15F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{EBC3E6B1-28B2-4AF7-9FC8-2EF84B2E2189}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D85-4CA6-9167-96D062DD15F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{20EE0289-010E-43FE-BE60-6B6B4B2B031B}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D85-4CA6-9167-96D062DD15F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{1EFE8D1E-3304-4BD5-ACED-743ED71F1B88}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D85-4CA6-9167-96D062DD15F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{2C0FE392-F267-4916-AC9C-D9D2D7D1AE3A}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D85-4CA6-9167-96D062DD15F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{FFD9EA5D-F3B2-4503-8FF1-D49D061B8B4A}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D85-4CA6-9167-96D062DD15F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{388994C7-3382-4502-B55D-5E22433BFAC5}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D85-4CA6-9167-96D062DD15F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{F0FE456F-0F2C-4A61-9E91-8ADDC9643ACE}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D85-4CA6-9167-96D062DD15F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D85-4CA6-9167-96D062DD15F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D85-4CA6-9167-96D062DD15F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{FACF4C58-B36F-459A-950F-1097FB1FF292}</c15:txfldGUID>
                      <c15:f>Diagramm!$I$46</c15:f>
                      <c15:dlblFieldTableCache>
                        <c:ptCount val="1"/>
                      </c15:dlblFieldTableCache>
                    </c15:dlblFTEntry>
                  </c15:dlblFieldTable>
                  <c15:showDataLabelsRange val="0"/>
                </c:ext>
                <c:ext xmlns:c16="http://schemas.microsoft.com/office/drawing/2014/chart" uri="{C3380CC4-5D6E-409C-BE32-E72D297353CC}">
                  <c16:uniqueId val="{00000000-464F-41AB-9920-3EBA2F2097F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{43250450-A43B-4E9E-A6F0-691F182F2A01}</c15:txfldGUID>
                      <c15:f>Diagramm!$I$47</c15:f>
                      <c15:dlblFieldTableCache>
                        <c:ptCount val="1"/>
                      </c15:dlblFieldTableCache>
                    </c15:dlblFTEntry>
                  </c15:dlblFieldTable>
                  <c15:showDataLabelsRange val="0"/>
                </c:ext>
                <c:ext xmlns:c16="http://schemas.microsoft.com/office/drawing/2014/chart" uri="{C3380CC4-5D6E-409C-BE32-E72D297353CC}">
                  <c16:uniqueId val="{00000001-464F-41AB-9920-3EBA2F2097F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{2DF991EC-363F-4DB5-BBF9-C643EABCF6C1}</c15:txfldGUID>
                      <c15:f>Diagramm!$I$48</c15:f>
                      <c15:dlblFieldTableCache>
                        <c:ptCount val="1"/>
                      </c15:dlblFieldTableCache>
                    </c15:dlblFTEntry>
                  </c15:dlblFieldTable>
                  <c15:showDataLabelsRange val="0"/>
                </c:ext>
                <c:ext xmlns:c16="http://schemas.microsoft.com/office/drawing/2014/chart" uri="{C3380CC4-5D6E-409C-BE32-E72D297353CC}">
                  <c16:uniqueId val="{00000002-464F-41AB-9920-3EBA2F2097F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{33125984-CF7B-4A71-B599-A0FA670C2329}</c15:txfldGUID>
                      <c15:f>Diagramm!$I$49</c15:f>
                      <c15:dlblFieldTableCache>
                        <c:ptCount val="1"/>
                      </c15:dlblFieldTableCache>
                    </c15:dlblFTEntry>
                  </c15:dlblFieldTable>
                  <c15:showDataLabelsRange val="0"/>
                </c:ext>
                <c:ext xmlns:c16="http://schemas.microsoft.com/office/drawing/2014/chart" uri="{C3380CC4-5D6E-409C-BE32-E72D297353CC}">
                  <c16:uniqueId val="{00000003-464F-41AB-9920-3EBA2F2097F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{128862A2-16C7-47DC-920F-B4BD702C87E2}</c15:txfldGUID>
                      <c15:f>Diagramm!$I$50</c15:f>
                      <c15:dlblFieldTableCache>
                        <c:ptCount val="1"/>
                      </c15:dlblFieldTableCache>
                    </c15:dlblFTEntry>
                  </c15:dlblFieldTable>
                  <c15:showDataLabelsRange val="0"/>
                </c:ext>
                <c:ext xmlns:c16="http://schemas.microsoft.com/office/drawing/2014/chart" uri="{C3380CC4-5D6E-409C-BE32-E72D297353CC}">
                  <c16:uniqueId val="{00000004-464F-41AB-9920-3EBA2F2097F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{884B1234-89AC-43B1-A29D-21E2EA99A87B}</c15:txfldGUID>
                      <c15:f>Diagramm!$I$51</c15:f>
                      <c15:dlblFieldTableCache>
                        <c:ptCount val="1"/>
                      </c15:dlblFieldTableCache>
                    </c15:dlblFTEntry>
                  </c15:dlblFieldTable>
                  <c15:showDataLabelsRange val="0"/>
                </c:ext>
                <c:ext xmlns:c16="http://schemas.microsoft.com/office/drawing/2014/chart" uri="{C3380CC4-5D6E-409C-BE32-E72D297353CC}">
                  <c16:uniqueId val="{00000005-464F-41AB-9920-3EBA2F2097F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{9DEE46EB-6F5E-46F0-AFD8-84E1AF184093}</c15:txfldGUID>
                      <c15:f>Diagramm!$I$52</c15:f>
                      <c15:dlblFieldTableCache>
                        <c:ptCount val="1"/>
                      </c15:dlblFieldTableCache>
                    </c15:dlblFTEntry>
                  </c15:dlblFieldTable>
                  <c15:showDataLabelsRange val="0"/>
                </c:ext>
                <c:ext xmlns:c16="http://schemas.microsoft.com/office/drawing/2014/chart" uri="{C3380CC4-5D6E-409C-BE32-E72D297353CC}">
                  <c16:uniqueId val="{00000006-464F-41AB-9920-3EBA2F2097F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{D1694F3F-CBF9-4AC9-AEBD-14E9E5D9CB64}</c15:txfldGUID>
                      <c15:f>Diagramm!$I$53</c15:f>
                      <c15:dlblFieldTableCache>
                        <c:ptCount val="1"/>
                      </c15:dlblFieldTableCache>
                    </c15:dlblFTEntry>
                  </c15:dlblFieldTable>
                  <c15:showDataLabelsRange val="0"/>
                </c:ext>
                <c:ext xmlns:c16="http://schemas.microsoft.com/office/drawing/2014/chart" uri="{C3380CC4-5D6E-409C-BE32-E72D297353CC}">
                  <c16:uniqueId val="{00000007-464F-41AB-9920-3EBA2F2097F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{150385EA-7959-4E8F-A854-0E00D9DDFA9E}</c15:txfldGUID>
                      <c15:f>Diagramm!$I$54</c15:f>
                      <c15:dlblFieldTableCache>
                        <c:ptCount val="1"/>
                      </c15:dlblFieldTableCache>
                    </c15:dlblFTEntry>
                  </c15:dlblFieldTable>
                  <c15:showDataLabelsRange val="0"/>
                </c:ext>
                <c:ext xmlns:c16="http://schemas.microsoft.com/office/drawing/2014/chart" uri="{C3380CC4-5D6E-409C-BE32-E72D297353CC}">
                  <c16:uniqueId val="{00000008-464F-41AB-9920-3EBA2F2097F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{AB02ADEB-7074-45A0-82AF-166A8DEA7075}</c15:txfldGUID>
                      <c15:f>Diagramm!$I$55</c15:f>
                      <c15:dlblFieldTableCache>
                        <c:ptCount val="1"/>
                      </c15:dlblFieldTableCache>
                    </c15:dlblFTEntry>
                  </c15:dlblFieldTable>
                  <c15:showDataLabelsRange val="0"/>
                </c:ext>
                <c:ext xmlns:c16="http://schemas.microsoft.com/office/drawing/2014/chart" uri="{C3380CC4-5D6E-409C-BE32-E72D297353CC}">
                  <c16:uniqueId val="{00000009-464F-41AB-9920-3EBA2F2097F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{99901945-1142-4ED6-ABD1-B5082DC66D45}</c15:txfldGUID>
                      <c15:f>Diagramm!$I$56</c15:f>
                      <c15:dlblFieldTableCache>
                        <c:ptCount val="1"/>
                      </c15:dlblFieldTableCache>
                    </c15:dlblFTEntry>
                  </c15:dlblFieldTable>
                  <c15:showDataLabelsRange val="0"/>
                </c:ext>
                <c:ext xmlns:c16="http://schemas.microsoft.com/office/drawing/2014/chart" uri="{C3380CC4-5D6E-409C-BE32-E72D297353CC}">
                  <c16:uniqueId val="{0000000A-464F-41AB-9920-3EBA2F2097F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{69766A80-2081-420B-8558-5E4093E70BD9}</c15:txfldGUID>
                      <c15:f>Diagramm!$I$57</c15:f>
                      <c15:dlblFieldTableCache>
                        <c:ptCount val="1"/>
                      </c15:dlblFieldTableCache>
                    </c15:dlblFTEntry>
                  </c15:dlblFieldTable>
                  <c15:showDataLabelsRange val="0"/>
                </c:ext>
                <c:ext xmlns:c16="http://schemas.microsoft.com/office/drawing/2014/chart" uri="{C3380CC4-5D6E-409C-BE32-E72D297353CC}">
                  <c16:uniqueId val="{0000000B-464F-41AB-9920-3EBA2F2097F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{D4E48695-C4B7-46C3-BA0E-C6ED6DC5B5E2}</c15:txfldGUID>
                      <c15:f>Diagramm!$I$58</c15:f>
                      <c15:dlblFieldTableCache>
                        <c:ptCount val="1"/>
                      </c15:dlblFieldTableCache>
                    </c15:dlblFTEntry>
                  </c15:dlblFieldTable>
                  <c15:showDataLabelsRange val="0"/>
                </c:ext>
                <c:ext xmlns:c16="http://schemas.microsoft.com/office/drawing/2014/chart" uri="{C3380CC4-5D6E-409C-BE32-E72D297353CC}">
                  <c16:uniqueId val="{0000000C-464F-41AB-9920-3EBA2F2097F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{0B03D357-B319-4F15-A94A-A817432C8624}</c15:txfldGUID>
                      <c15:f>Diagramm!$I$59</c15:f>
                      <c15:dlblFieldTableCache>
                        <c:ptCount val="1"/>
                      </c15:dlblFieldTableCache>
                    </c15:dlblFTEntry>
                  </c15:dlblFieldTable>
                  <c15:showDataLabelsRange val="0"/>
                </c:ext>
                <c:ext xmlns:c16="http://schemas.microsoft.com/office/drawing/2014/chart" uri="{C3380CC4-5D6E-409C-BE32-E72D297353CC}">
                  <c16:uniqueId val="{0000000D-464F-41AB-9920-3EBA2F2097F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{4417B706-CE97-4EB5-BCA1-73E0F354B798}</c15:txfldGUID>
                      <c15:f>Diagramm!$I$60</c15:f>
                      <c15:dlblFieldTableCache>
                        <c:ptCount val="1"/>
                      </c15:dlblFieldTableCache>
                    </c15:dlblFTEntry>
                  </c15:dlblFieldTable>
                  <c15:showDataLabelsRange val="0"/>
                </c:ext>
                <c:ext xmlns:c16="http://schemas.microsoft.com/office/drawing/2014/chart" uri="{C3380CC4-5D6E-409C-BE32-E72D297353CC}">
                  <c16:uniqueId val="{0000000E-464F-41AB-9920-3EBA2F2097F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{0A0FE361-7D5D-4C07-B614-3C9CFF08E3F7}</c15:txfldGUID>
                      <c15:f>Diagramm!$I$61</c15:f>
                      <c15:dlblFieldTableCache>
                        <c:ptCount val="1"/>
                      </c15:dlblFieldTableCache>
                    </c15:dlblFTEntry>
                  </c15:dlblFieldTable>
                  <c15:showDataLabelsRange val="0"/>
                </c:ext>
                <c:ext xmlns:c16="http://schemas.microsoft.com/office/drawing/2014/chart" uri="{C3380CC4-5D6E-409C-BE32-E72D297353CC}">
                  <c16:uniqueId val="{0000000F-464F-41AB-9920-3EBA2F2097F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{83C62B3D-79B8-4D7D-A119-BA9F4BD51F20}</c15:txfldGUID>
                      <c15:f>Diagramm!$I$62</c15:f>
                      <c15:dlblFieldTableCache>
                        <c:ptCount val="1"/>
                      </c15:dlblFieldTableCache>
                    </c15:dlblFTEntry>
                  </c15:dlblFieldTable>
                  <c15:showDataLabelsRange val="0"/>
                </c:ext>
                <c:ext xmlns:c16="http://schemas.microsoft.com/office/drawing/2014/chart" uri="{C3380CC4-5D6E-409C-BE32-E72D297353CC}">
                  <c16:uniqueId val="{00000010-464F-41AB-9920-3EBA2F2097F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{87EAFDB6-AF98-4E70-8331-B3D95077945C}</c15:txfldGUID>
                      <c15:f>Diagramm!$I$63</c15:f>
                      <c15:dlblFieldTableCache>
                        <c:ptCount val="1"/>
                      </c15:dlblFieldTableCache>
                    </c15:dlblFTEntry>
                  </c15:dlblFieldTable>
                  <c15:showDataLabelsRange val="0"/>
                </c:ext>
                <c:ext xmlns:c16="http://schemas.microsoft.com/office/drawing/2014/chart" uri="{C3380CC4-5D6E-409C-BE32-E72D297353CC}">
                  <c16:uniqueId val="{00000011-464F-41AB-9920-3EBA2F2097F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{9B48153A-D162-4006-AF78-01E2276CBD49}</c15:txfldGUID>
                      <c15:f>Diagramm!$I$64</c15:f>
                      <c15:dlblFieldTableCache>
                        <c:ptCount val="1"/>
                      </c15:dlblFieldTableCache>
                    </c15:dlblFTEntry>
                  </c15:dlblFieldTable>
                  <c15:showDataLabelsRange val="0"/>
                </c:ext>
                <c:ext xmlns:c16="http://schemas.microsoft.com/office/drawing/2014/chart" uri="{C3380CC4-5D6E-409C-BE32-E72D297353CC}">
                  <c16:uniqueId val="{00000012-464F-41AB-9920-3EBA2F2097F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{062047D2-0D7B-42C0-8958-5D5EB342DA4C}</c15:txfldGUID>
                      <c15:f>Diagramm!$I$65</c15:f>
                      <c15:dlblFieldTableCache>
                        <c:ptCount val="1"/>
                      </c15:dlblFieldTableCache>
                    </c15:dlblFTEntry>
                  </c15:dlblFieldTable>
                  <c15:showDataLabelsRange val="0"/>
                </c:ext>
                <c:ext xmlns:c16="http://schemas.microsoft.com/office/drawing/2014/chart" uri="{C3380CC4-5D6E-409C-BE32-E72D297353CC}">
                  <c16:uniqueId val="{00000013-464F-41AB-9920-3EBA2F2097F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{510BEFE3-0131-4FCB-B8DE-B387BFAD0865}</c15:txfldGUID>
                      <c15:f>Diagramm!$I$66</c15:f>
                      <c15:dlblFieldTableCache>
                        <c:ptCount val="1"/>
                      </c15:dlblFieldTableCache>
                    </c15:dlblFTEntry>
                  </c15:dlblFieldTable>
                  <c15:showDataLabelsRange val="0"/>
                </c:ext>
                <c:ext xmlns:c16="http://schemas.microsoft.com/office/drawing/2014/chart" uri="{C3380CC4-5D6E-409C-BE32-E72D297353CC}">
                  <c16:uniqueId val="{00000014-464F-41AB-9920-3EBA2F2097F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{1C79D0F8-B173-4A53-AF90-E517FA534BCF}</c15:txfldGUID>
                      <c15:f>Diagramm!$I$67</c15:f>
                      <c15:dlblFieldTableCache>
                        <c:ptCount val="1"/>
                      </c15:dlblFieldTableCache>
                    </c15:dlblFTEntry>
                  </c15:dlblFieldTable>
                  <c15:showDataLabelsRange val="0"/>
                </c:ext>
                <c:ext xmlns:c16="http://schemas.microsoft.com/office/drawing/2014/chart" uri="{C3380CC4-5D6E-409C-BE32-E72D297353CC}">
                  <c16:uniqueId val="{00000015-464F-41AB-9920-3EBA2F2097F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64F-41AB-9920-3EBA2F2097F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{221B5BE4-CEB7-43E6-9F9F-081067CC4A71}</c15:txfldGUID>
                      <c15:f>Diagramm!$K$46</c15:f>
                      <c15:dlblFieldTableCache>
                        <c:ptCount val="1"/>
                      </c15:dlblFieldTableCache>
                    </c15:dlblFTEntry>
                  </c15:dlblFieldTable>
                  <c15:showDataLabelsRange val="0"/>
                </c:ext>
                <c:ext xmlns:c16="http://schemas.microsoft.com/office/drawing/2014/chart" uri="{C3380CC4-5D6E-409C-BE32-E72D297353CC}">
                  <c16:uniqueId val="{00000017-464F-41AB-9920-3EBA2F2097F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{BBCAD63F-2267-4806-A86D-764AE521A0EB}</c15:txfldGUID>
                      <c15:f>Diagramm!$K$47</c15:f>
                      <c15:dlblFieldTableCache>
                        <c:ptCount val="1"/>
                      </c15:dlblFieldTableCache>
                    </c15:dlblFTEntry>
                  </c15:dlblFieldTable>
                  <c15:showDataLabelsRange val="0"/>
                </c:ext>
                <c:ext xmlns:c16="http://schemas.microsoft.com/office/drawing/2014/chart" uri="{C3380CC4-5D6E-409C-BE32-E72D297353CC}">
                  <c16:uniqueId val="{00000018-464F-41AB-9920-3EBA2F2097F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{E21F068B-D7BD-45CA-B4F3-7AA4E6A05C5C}</c15:txfldGUID>
                      <c15:f>Diagramm!$K$48</c15:f>
                      <c15:dlblFieldTableCache>
                        <c:ptCount val="1"/>
                      </c15:dlblFieldTableCache>
                    </c15:dlblFTEntry>
                  </c15:dlblFieldTable>
                  <c15:showDataLabelsRange val="0"/>
                </c:ext>
                <c:ext xmlns:c16="http://schemas.microsoft.com/office/drawing/2014/chart" uri="{C3380CC4-5D6E-409C-BE32-E72D297353CC}">
                  <c16:uniqueId val="{00000019-464F-41AB-9920-3EBA2F2097F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{A04CF310-D8B3-4E76-9C03-B73224CB3128}</c15:txfldGUID>
                      <c15:f>Diagramm!$K$49</c15:f>
                      <c15:dlblFieldTableCache>
                        <c:ptCount val="1"/>
                      </c15:dlblFieldTableCache>
                    </c15:dlblFTEntry>
                  </c15:dlblFieldTable>
                  <c15:showDataLabelsRange val="0"/>
                </c:ext>
                <c:ext xmlns:c16="http://schemas.microsoft.com/office/drawing/2014/chart" uri="{C3380CC4-5D6E-409C-BE32-E72D297353CC}">
                  <c16:uniqueId val="{0000001A-464F-41AB-9920-3EBA2F2097F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{46C126BF-5F8A-4C14-AD4C-E7B6FDB327F6}</c15:txfldGUID>
                      <c15:f>Diagramm!$K$50</c15:f>
                      <c15:dlblFieldTableCache>
                        <c:ptCount val="1"/>
                      </c15:dlblFieldTableCache>
                    </c15:dlblFTEntry>
                  </c15:dlblFieldTable>
                  <c15:showDataLabelsRange val="0"/>
                </c:ext>
                <c:ext xmlns:c16="http://schemas.microsoft.com/office/drawing/2014/chart" uri="{C3380CC4-5D6E-409C-BE32-E72D297353CC}">
                  <c16:uniqueId val="{0000001B-464F-41AB-9920-3EBA2F2097F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{5FFB98C4-9DDD-426C-8493-02B99B50BF11}</c15:txfldGUID>
                      <c15:f>Diagramm!$K$51</c15:f>
                      <c15:dlblFieldTableCache>
                        <c:ptCount val="1"/>
                      </c15:dlblFieldTableCache>
                    </c15:dlblFTEntry>
                  </c15:dlblFieldTable>
                  <c15:showDataLabelsRange val="0"/>
                </c:ext>
                <c:ext xmlns:c16="http://schemas.microsoft.com/office/drawing/2014/chart" uri="{C3380CC4-5D6E-409C-BE32-E72D297353CC}">
                  <c16:uniqueId val="{0000001C-464F-41AB-9920-3EBA2F2097F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{307CE7FC-A516-43F1-8FA7-8ED2C01B09A6}</c15:txfldGUID>
                      <c15:f>Diagramm!$K$52</c15:f>
                      <c15:dlblFieldTableCache>
                        <c:ptCount val="1"/>
                      </c15:dlblFieldTableCache>
                    </c15:dlblFTEntry>
                  </c15:dlblFieldTable>
                  <c15:showDataLabelsRange val="0"/>
                </c:ext>
                <c:ext xmlns:c16="http://schemas.microsoft.com/office/drawing/2014/chart" uri="{C3380CC4-5D6E-409C-BE32-E72D297353CC}">
                  <c16:uniqueId val="{0000001D-464F-41AB-9920-3EBA2F2097F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{4B07634D-3B6C-48C9-998E-802849199CC6}</c15:txfldGUID>
                      <c15:f>Diagramm!$K$53</c15:f>
                      <c15:dlblFieldTableCache>
                        <c:ptCount val="1"/>
                      </c15:dlblFieldTableCache>
                    </c15:dlblFTEntry>
                  </c15:dlblFieldTable>
                  <c15:showDataLabelsRange val="0"/>
                </c:ext>
                <c:ext xmlns:c16="http://schemas.microsoft.com/office/drawing/2014/chart" uri="{C3380CC4-5D6E-409C-BE32-E72D297353CC}">
                  <c16:uniqueId val="{0000001E-464F-41AB-9920-3EBA2F2097F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{BA48ED46-B451-4FC6-9699-35ACC87C4C27}</c15:txfldGUID>
                      <c15:f>Diagramm!$K$54</c15:f>
                      <c15:dlblFieldTableCache>
                        <c:ptCount val="1"/>
                      </c15:dlblFieldTableCache>
                    </c15:dlblFTEntry>
                  </c15:dlblFieldTable>
                  <c15:showDataLabelsRange val="0"/>
                </c:ext>
                <c:ext xmlns:c16="http://schemas.microsoft.com/office/drawing/2014/chart" uri="{C3380CC4-5D6E-409C-BE32-E72D297353CC}">
                  <c16:uniqueId val="{0000001F-464F-41AB-9920-3EBA2F2097F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{E676AFF8-35C5-4FF4-91BA-5F7689F54605}</c15:txfldGUID>
                      <c15:f>Diagramm!$K$55</c15:f>
                      <c15:dlblFieldTableCache>
                        <c:ptCount val="1"/>
                      </c15:dlblFieldTableCache>
                    </c15:dlblFTEntry>
                  </c15:dlblFieldTable>
                  <c15:showDataLabelsRange val="0"/>
                </c:ext>
                <c:ext xmlns:c16="http://schemas.microsoft.com/office/drawing/2014/chart" uri="{C3380CC4-5D6E-409C-BE32-E72D297353CC}">
                  <c16:uniqueId val="{00000020-464F-41AB-9920-3EBA2F2097F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{9BF50219-FFEF-4CEB-ADED-917F863AD110}</c15:txfldGUID>
                      <c15:f>Diagramm!$K$56</c15:f>
                      <c15:dlblFieldTableCache>
                        <c:ptCount val="1"/>
                      </c15:dlblFieldTableCache>
                    </c15:dlblFTEntry>
                  </c15:dlblFieldTable>
                  <c15:showDataLabelsRange val="0"/>
                </c:ext>
                <c:ext xmlns:c16="http://schemas.microsoft.com/office/drawing/2014/chart" uri="{C3380CC4-5D6E-409C-BE32-E72D297353CC}">
                  <c16:uniqueId val="{00000021-464F-41AB-9920-3EBA2F2097F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{D2C7B1BC-1162-468D-A103-0A588C87096A}</c15:txfldGUID>
                      <c15:f>Diagramm!$K$57</c15:f>
                      <c15:dlblFieldTableCache>
                        <c:ptCount val="1"/>
                      </c15:dlblFieldTableCache>
                    </c15:dlblFTEntry>
                  </c15:dlblFieldTable>
                  <c15:showDataLabelsRange val="0"/>
                </c:ext>
                <c:ext xmlns:c16="http://schemas.microsoft.com/office/drawing/2014/chart" uri="{C3380CC4-5D6E-409C-BE32-E72D297353CC}">
                  <c16:uniqueId val="{00000022-464F-41AB-9920-3EBA2F2097F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{B3EFE7C6-E077-43D8-BB85-E4797E15CAAC}</c15:txfldGUID>
                      <c15:f>Diagramm!$K$58</c15:f>
                      <c15:dlblFieldTableCache>
                        <c:ptCount val="1"/>
                      </c15:dlblFieldTableCache>
                    </c15:dlblFTEntry>
                  </c15:dlblFieldTable>
                  <c15:showDataLabelsRange val="0"/>
                </c:ext>
                <c:ext xmlns:c16="http://schemas.microsoft.com/office/drawing/2014/chart" uri="{C3380CC4-5D6E-409C-BE32-E72D297353CC}">
                  <c16:uniqueId val="{00000023-464F-41AB-9920-3EBA2F2097F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{E26F0955-2BA9-4AA7-BB78-0E62D6F939F9}</c15:txfldGUID>
                      <c15:f>Diagramm!$K$59</c15:f>
                      <c15:dlblFieldTableCache>
                        <c:ptCount val="1"/>
                      </c15:dlblFieldTableCache>
                    </c15:dlblFTEntry>
                  </c15:dlblFieldTable>
                  <c15:showDataLabelsRange val="0"/>
                </c:ext>
                <c:ext xmlns:c16="http://schemas.microsoft.com/office/drawing/2014/chart" uri="{C3380CC4-5D6E-409C-BE32-E72D297353CC}">
                  <c16:uniqueId val="{00000024-464F-41AB-9920-3EBA2F2097F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{4B3E78D5-C2CB-4B7B-8641-D2C4DD39D259}</c15:txfldGUID>
                      <c15:f>Diagramm!$K$60</c15:f>
                      <c15:dlblFieldTableCache>
                        <c:ptCount val="1"/>
                      </c15:dlblFieldTableCache>
                    </c15:dlblFTEntry>
                  </c15:dlblFieldTable>
                  <c15:showDataLabelsRange val="0"/>
                </c:ext>
                <c:ext xmlns:c16="http://schemas.microsoft.com/office/drawing/2014/chart" uri="{C3380CC4-5D6E-409C-BE32-E72D297353CC}">
                  <c16:uniqueId val="{00000025-464F-41AB-9920-3EBA2F2097F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{F89BC910-DF4B-494E-B86E-A910747F482C}</c15:txfldGUID>
                      <c15:f>Diagramm!$K$61</c15:f>
                      <c15:dlblFieldTableCache>
                        <c:ptCount val="1"/>
                      </c15:dlblFieldTableCache>
                    </c15:dlblFTEntry>
                  </c15:dlblFieldTable>
                  <c15:showDataLabelsRange val="0"/>
                </c:ext>
                <c:ext xmlns:c16="http://schemas.microsoft.com/office/drawing/2014/chart" uri="{C3380CC4-5D6E-409C-BE32-E72D297353CC}">
                  <c16:uniqueId val="{00000026-464F-41AB-9920-3EBA2F2097F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{96543B47-3DBE-4037-99EC-9319204E21C5}</c15:txfldGUID>
                      <c15:f>Diagramm!$K$62</c15:f>
                      <c15:dlblFieldTableCache>
                        <c:ptCount val="1"/>
                      </c15:dlblFieldTableCache>
                    </c15:dlblFTEntry>
                  </c15:dlblFieldTable>
                  <c15:showDataLabelsRange val="0"/>
                </c:ext>
                <c:ext xmlns:c16="http://schemas.microsoft.com/office/drawing/2014/chart" uri="{C3380CC4-5D6E-409C-BE32-E72D297353CC}">
                  <c16:uniqueId val="{00000027-464F-41AB-9920-3EBA2F2097F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{EC571B10-33D9-452D-893D-AE0C39287F4A}</c15:txfldGUID>
                      <c15:f>Diagramm!$K$63</c15:f>
                      <c15:dlblFieldTableCache>
                        <c:ptCount val="1"/>
                      </c15:dlblFieldTableCache>
                    </c15:dlblFTEntry>
                  </c15:dlblFieldTable>
                  <c15:showDataLabelsRange val="0"/>
                </c:ext>
                <c:ext xmlns:c16="http://schemas.microsoft.com/office/drawing/2014/chart" uri="{C3380CC4-5D6E-409C-BE32-E72D297353CC}">
                  <c16:uniqueId val="{00000028-464F-41AB-9920-3EBA2F2097F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{6EF55684-4B55-46AB-9A48-5084B095AE88}</c15:txfldGUID>
                      <c15:f>Diagramm!$K$64</c15:f>
                      <c15:dlblFieldTableCache>
                        <c:ptCount val="1"/>
                      </c15:dlblFieldTableCache>
                    </c15:dlblFTEntry>
                  </c15:dlblFieldTable>
                  <c15:showDataLabelsRange val="0"/>
                </c:ext>
                <c:ext xmlns:c16="http://schemas.microsoft.com/office/drawing/2014/chart" uri="{C3380CC4-5D6E-409C-BE32-E72D297353CC}">
                  <c16:uniqueId val="{00000029-464F-41AB-9920-3EBA2F2097F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{9810D9CB-1E4B-4EB2-8562-B763391DBB57}</c15:txfldGUID>
                      <c15:f>Diagramm!$K$65</c15:f>
                      <c15:dlblFieldTableCache>
                        <c:ptCount val="1"/>
                      </c15:dlblFieldTableCache>
                    </c15:dlblFTEntry>
                  </c15:dlblFieldTable>
                  <c15:showDataLabelsRange val="0"/>
                </c:ext>
                <c:ext xmlns:c16="http://schemas.microsoft.com/office/drawing/2014/chart" uri="{C3380CC4-5D6E-409C-BE32-E72D297353CC}">
                  <c16:uniqueId val="{0000002A-464F-41AB-9920-3EBA2F2097F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{A72AF83B-4629-43F1-A402-4A553B671DCF}</c15:txfldGUID>
                      <c15:f>Diagramm!$K$66</c15:f>
                      <c15:dlblFieldTableCache>
                        <c:ptCount val="1"/>
                      </c15:dlblFieldTableCache>
                    </c15:dlblFTEntry>
                  </c15:dlblFieldTable>
                  <c15:showDataLabelsRange val="0"/>
                </c:ext>
                <c:ext xmlns:c16="http://schemas.microsoft.com/office/drawing/2014/chart" uri="{C3380CC4-5D6E-409C-BE32-E72D297353CC}">
                  <c16:uniqueId val="{0000002B-464F-41AB-9920-3EBA2F2097F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{48206536-A61C-4676-AC12-C0051B3AA43A}</c15:txfldGUID>
                      <c15:f>Diagramm!$K$67</c15:f>
                      <c15:dlblFieldTableCache>
                        <c:ptCount val="1"/>
                      </c15:dlblFieldTableCache>
                    </c15:dlblFTEntry>
                  </c15:dlblFieldTable>
                  <c15:showDataLabelsRange val="0"/>
                </c:ext>
                <c:ext xmlns:c16="http://schemas.microsoft.com/office/drawing/2014/chart" uri="{C3380CC4-5D6E-409C-BE32-E72D297353CC}">
                  <c16:uniqueId val="{0000002C-464F-41AB-9920-3EBA2F2097F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64F-41AB-9920-3EBA2F2097F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{901CEDB8-8184-4A9B-B57C-549ED372E85A}</c15:txfldGUID>
                      <c15:f>Diagramm!$J$46</c15:f>
                      <c15:dlblFieldTableCache>
                        <c:ptCount val="1"/>
                      </c15:dlblFieldTableCache>
                    </c15:dlblFTEntry>
                  </c15:dlblFieldTable>
                  <c15:showDataLabelsRange val="0"/>
                </c:ext>
                <c:ext xmlns:c16="http://schemas.microsoft.com/office/drawing/2014/chart" uri="{C3380CC4-5D6E-409C-BE32-E72D297353CC}">
                  <c16:uniqueId val="{0000002E-464F-41AB-9920-3EBA2F2097F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{83574A35-5691-4C3B-994D-B480E3614B5F}</c15:txfldGUID>
                      <c15:f>Diagramm!$J$47</c15:f>
                      <c15:dlblFieldTableCache>
                        <c:ptCount val="1"/>
                      </c15:dlblFieldTableCache>
                    </c15:dlblFTEntry>
                  </c15:dlblFieldTable>
                  <c15:showDataLabelsRange val="0"/>
                </c:ext>
                <c:ext xmlns:c16="http://schemas.microsoft.com/office/drawing/2014/chart" uri="{C3380CC4-5D6E-409C-BE32-E72D297353CC}">
                  <c16:uniqueId val="{0000002F-464F-41AB-9920-3EBA2F2097F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{A8B707F5-67E4-4C9D-9D3A-8F3CE45D6409}</c15:txfldGUID>
                      <c15:f>Diagramm!$J$48</c15:f>
                      <c15:dlblFieldTableCache>
                        <c:ptCount val="1"/>
                      </c15:dlblFieldTableCache>
                    </c15:dlblFTEntry>
                  </c15:dlblFieldTable>
                  <c15:showDataLabelsRange val="0"/>
                </c:ext>
                <c:ext xmlns:c16="http://schemas.microsoft.com/office/drawing/2014/chart" uri="{C3380CC4-5D6E-409C-BE32-E72D297353CC}">
                  <c16:uniqueId val="{00000030-464F-41AB-9920-3EBA2F2097F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{DD2F1E42-72E3-4579-9FA5-C0409E3DD95F}</c15:txfldGUID>
                      <c15:f>Diagramm!$J$49</c15:f>
                      <c15:dlblFieldTableCache>
                        <c:ptCount val="1"/>
                      </c15:dlblFieldTableCache>
                    </c15:dlblFTEntry>
                  </c15:dlblFieldTable>
                  <c15:showDataLabelsRange val="0"/>
                </c:ext>
                <c:ext xmlns:c16="http://schemas.microsoft.com/office/drawing/2014/chart" uri="{C3380CC4-5D6E-409C-BE32-E72D297353CC}">
                  <c16:uniqueId val="{00000031-464F-41AB-9920-3EBA2F2097F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{A8B28260-BCF6-4EC0-984E-A7776CA38D10}</c15:txfldGUID>
                      <c15:f>Diagramm!$J$50</c15:f>
                      <c15:dlblFieldTableCache>
                        <c:ptCount val="1"/>
                      </c15:dlblFieldTableCache>
                    </c15:dlblFTEntry>
                  </c15:dlblFieldTable>
                  <c15:showDataLabelsRange val="0"/>
                </c:ext>
                <c:ext xmlns:c16="http://schemas.microsoft.com/office/drawing/2014/chart" uri="{C3380CC4-5D6E-409C-BE32-E72D297353CC}">
                  <c16:uniqueId val="{00000032-464F-41AB-9920-3EBA2F2097F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{7313F064-A953-46E1-BF1C-73A6048A7902}</c15:txfldGUID>
                      <c15:f>Diagramm!$J$51</c15:f>
                      <c15:dlblFieldTableCache>
                        <c:ptCount val="1"/>
                      </c15:dlblFieldTableCache>
                    </c15:dlblFTEntry>
                  </c15:dlblFieldTable>
                  <c15:showDataLabelsRange val="0"/>
                </c:ext>
                <c:ext xmlns:c16="http://schemas.microsoft.com/office/drawing/2014/chart" uri="{C3380CC4-5D6E-409C-BE32-E72D297353CC}">
                  <c16:uniqueId val="{00000033-464F-41AB-9920-3EBA2F2097F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{9C0C2D09-9EFD-4946-9D76-0C3078443CFE}</c15:txfldGUID>
                      <c15:f>Diagramm!$J$52</c15:f>
                      <c15:dlblFieldTableCache>
                        <c:ptCount val="1"/>
                      </c15:dlblFieldTableCache>
                    </c15:dlblFTEntry>
                  </c15:dlblFieldTable>
                  <c15:showDataLabelsRange val="0"/>
                </c:ext>
                <c:ext xmlns:c16="http://schemas.microsoft.com/office/drawing/2014/chart" uri="{C3380CC4-5D6E-409C-BE32-E72D297353CC}">
                  <c16:uniqueId val="{00000034-464F-41AB-9920-3EBA2F2097F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{6058FED0-BB1B-488F-9A12-B263D992C8B0}</c15:txfldGUID>
                      <c15:f>Diagramm!$J$53</c15:f>
                      <c15:dlblFieldTableCache>
                        <c:ptCount val="1"/>
                      </c15:dlblFieldTableCache>
                    </c15:dlblFTEntry>
                  </c15:dlblFieldTable>
                  <c15:showDataLabelsRange val="0"/>
                </c:ext>
                <c:ext xmlns:c16="http://schemas.microsoft.com/office/drawing/2014/chart" uri="{C3380CC4-5D6E-409C-BE32-E72D297353CC}">
                  <c16:uniqueId val="{00000035-464F-41AB-9920-3EBA2F2097F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{FA84195A-0A6B-447B-B3BD-84628F2006E4}</c15:txfldGUID>
                      <c15:f>Diagramm!$J$54</c15:f>
                      <c15:dlblFieldTableCache>
                        <c:ptCount val="1"/>
                      </c15:dlblFieldTableCache>
                    </c15:dlblFTEntry>
                  </c15:dlblFieldTable>
                  <c15:showDataLabelsRange val="0"/>
                </c:ext>
                <c:ext xmlns:c16="http://schemas.microsoft.com/office/drawing/2014/chart" uri="{C3380CC4-5D6E-409C-BE32-E72D297353CC}">
                  <c16:uniqueId val="{00000036-464F-41AB-9920-3EBA2F2097F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{5CADC77B-C1CA-4CAA-8DFA-D52F9720FA81}</c15:txfldGUID>
                      <c15:f>Diagramm!$J$55</c15:f>
                      <c15:dlblFieldTableCache>
                        <c:ptCount val="1"/>
                      </c15:dlblFieldTableCache>
                    </c15:dlblFTEntry>
                  </c15:dlblFieldTable>
                  <c15:showDataLabelsRange val="0"/>
                </c:ext>
                <c:ext xmlns:c16="http://schemas.microsoft.com/office/drawing/2014/chart" uri="{C3380CC4-5D6E-409C-BE32-E72D297353CC}">
                  <c16:uniqueId val="{00000037-464F-41AB-9920-3EBA2F2097F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{3F8891B7-F059-42C1-8C60-35C56AEB001A}</c15:txfldGUID>
                      <c15:f>Diagramm!$J$56</c15:f>
                      <c15:dlblFieldTableCache>
                        <c:ptCount val="1"/>
                      </c15:dlblFieldTableCache>
                    </c15:dlblFTEntry>
                  </c15:dlblFieldTable>
                  <c15:showDataLabelsRange val="0"/>
                </c:ext>
                <c:ext xmlns:c16="http://schemas.microsoft.com/office/drawing/2014/chart" uri="{C3380CC4-5D6E-409C-BE32-E72D297353CC}">
                  <c16:uniqueId val="{00000038-464F-41AB-9920-3EBA2F2097F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{59F5D56B-F0E6-4637-A7A0-2BC3C73B3B38}</c15:txfldGUID>
                      <c15:f>Diagramm!$J$57</c15:f>
                      <c15:dlblFieldTableCache>
                        <c:ptCount val="1"/>
                      </c15:dlblFieldTableCache>
                    </c15:dlblFTEntry>
                  </c15:dlblFieldTable>
                  <c15:showDataLabelsRange val="0"/>
                </c:ext>
                <c:ext xmlns:c16="http://schemas.microsoft.com/office/drawing/2014/chart" uri="{C3380CC4-5D6E-409C-BE32-E72D297353CC}">
                  <c16:uniqueId val="{00000039-464F-41AB-9920-3EBA2F2097F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{6EC4E4CC-81B5-4FBD-8478-70118675E955}</c15:txfldGUID>
                      <c15:f>Diagramm!$J$58</c15:f>
                      <c15:dlblFieldTableCache>
                        <c:ptCount val="1"/>
                      </c15:dlblFieldTableCache>
                    </c15:dlblFTEntry>
                  </c15:dlblFieldTable>
                  <c15:showDataLabelsRange val="0"/>
                </c:ext>
                <c:ext xmlns:c16="http://schemas.microsoft.com/office/drawing/2014/chart" uri="{C3380CC4-5D6E-409C-BE32-E72D297353CC}">
                  <c16:uniqueId val="{0000003A-464F-41AB-9920-3EBA2F2097F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{AFB4DF5B-1785-4E61-8B7D-0CE6AF868283}</c15:txfldGUID>
                      <c15:f>Diagramm!$J$59</c15:f>
                      <c15:dlblFieldTableCache>
                        <c:ptCount val="1"/>
                      </c15:dlblFieldTableCache>
                    </c15:dlblFTEntry>
                  </c15:dlblFieldTable>
                  <c15:showDataLabelsRange val="0"/>
                </c:ext>
                <c:ext xmlns:c16="http://schemas.microsoft.com/office/drawing/2014/chart" uri="{C3380CC4-5D6E-409C-BE32-E72D297353CC}">
                  <c16:uniqueId val="{0000003B-464F-41AB-9920-3EBA2F2097F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{035E60B1-6183-4FC6-9E52-D7C28984E35D}</c15:txfldGUID>
                      <c15:f>Diagramm!$J$60</c15:f>
                      <c15:dlblFieldTableCache>
                        <c:ptCount val="1"/>
                      </c15:dlblFieldTableCache>
                    </c15:dlblFTEntry>
                  </c15:dlblFieldTable>
                  <c15:showDataLabelsRange val="0"/>
                </c:ext>
                <c:ext xmlns:c16="http://schemas.microsoft.com/office/drawing/2014/chart" uri="{C3380CC4-5D6E-409C-BE32-E72D297353CC}">
                  <c16:uniqueId val="{0000003C-464F-41AB-9920-3EBA2F2097F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{1DED6E10-7BAF-4656-A703-7D0837356A22}</c15:txfldGUID>
                      <c15:f>Diagramm!$J$61</c15:f>
                      <c15:dlblFieldTableCache>
                        <c:ptCount val="1"/>
                      </c15:dlblFieldTableCache>
                    </c15:dlblFTEntry>
                  </c15:dlblFieldTable>
                  <c15:showDataLabelsRange val="0"/>
                </c:ext>
                <c:ext xmlns:c16="http://schemas.microsoft.com/office/drawing/2014/chart" uri="{C3380CC4-5D6E-409C-BE32-E72D297353CC}">
                  <c16:uniqueId val="{0000003D-464F-41AB-9920-3EBA2F2097F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{452FE7D7-0330-4AEC-87BE-B5CCDB557D3C}</c15:txfldGUID>
                      <c15:f>Diagramm!$J$62</c15:f>
                      <c15:dlblFieldTableCache>
                        <c:ptCount val="1"/>
                      </c15:dlblFieldTableCache>
                    </c15:dlblFTEntry>
                  </c15:dlblFieldTable>
                  <c15:showDataLabelsRange val="0"/>
                </c:ext>
                <c:ext xmlns:c16="http://schemas.microsoft.com/office/drawing/2014/chart" uri="{C3380CC4-5D6E-409C-BE32-E72D297353CC}">
                  <c16:uniqueId val="{0000003E-464F-41AB-9920-3EBA2F2097F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{EA98E0B8-A3E3-497D-95E5-9B0FDB84517A}</c15:txfldGUID>
                      <c15:f>Diagramm!$J$63</c15:f>
                      <c15:dlblFieldTableCache>
                        <c:ptCount val="1"/>
                      </c15:dlblFieldTableCache>
                    </c15:dlblFTEntry>
                  </c15:dlblFieldTable>
                  <c15:showDataLabelsRange val="0"/>
                </c:ext>
                <c:ext xmlns:c16="http://schemas.microsoft.com/office/drawing/2014/chart" uri="{C3380CC4-5D6E-409C-BE32-E72D297353CC}">
                  <c16:uniqueId val="{0000003F-464F-41AB-9920-3EBA2F2097F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{AD92B7AC-A5E6-4355-8EDD-EA42D449F4BB}</c15:txfldGUID>
                      <c15:f>Diagramm!$J$64</c15:f>
                      <c15:dlblFieldTableCache>
                        <c:ptCount val="1"/>
                      </c15:dlblFieldTableCache>
                    </c15:dlblFTEntry>
                  </c15:dlblFieldTable>
                  <c15:showDataLabelsRange val="0"/>
                </c:ext>
                <c:ext xmlns:c16="http://schemas.microsoft.com/office/drawing/2014/chart" uri="{C3380CC4-5D6E-409C-BE32-E72D297353CC}">
                  <c16:uniqueId val="{00000040-464F-41AB-9920-3EBA2F2097F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{A16F9C41-B3A5-4265-B7B8-466892E5811B}</c15:txfldGUID>
                      <c15:f>Diagramm!$J$65</c15:f>
                      <c15:dlblFieldTableCache>
                        <c:ptCount val="1"/>
                      </c15:dlblFieldTableCache>
                    </c15:dlblFTEntry>
                  </c15:dlblFieldTable>
                  <c15:showDataLabelsRange val="0"/>
                </c:ext>
                <c:ext xmlns:c16="http://schemas.microsoft.com/office/drawing/2014/chart" uri="{C3380CC4-5D6E-409C-BE32-E72D297353CC}">
                  <c16:uniqueId val="{00000041-464F-41AB-9920-3EBA2F2097F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{9AE71660-3151-425A-BA7F-E0B1A04C68E3}</c15:txfldGUID>
                      <c15:f>Diagramm!$J$66</c15:f>
                      <c15:dlblFieldTableCache>
                        <c:ptCount val="1"/>
                      </c15:dlblFieldTableCache>
                    </c15:dlblFTEntry>
                  </c15:dlblFieldTable>
                  <c15:showDataLabelsRange val="0"/>
                </c:ext>
                <c:ext xmlns:c16="http://schemas.microsoft.com/office/drawing/2014/chart" uri="{C3380CC4-5D6E-409C-BE32-E72D297353CC}">
                  <c16:uniqueId val="{00000042-464F-41AB-9920-3EBA2F2097F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{DB07B452-2A61-4C3C-B2FE-B2C9689ED7B8}</c15:txfldGUID>
                      <c15:f>Diagramm!$J$67</c15:f>
                      <c15:dlblFieldTableCache>
                        <c:ptCount val="1"/>
                      </c15:dlblFieldTableCache>
                    </c15:dlblFTEntry>
                  </c15:dlblFieldTable>
                  <c15:showDataLabelsRange val="0"/>
                </c:ext>
                <c:ext xmlns:c16="http://schemas.microsoft.com/office/drawing/2014/chart" uri="{C3380CC4-5D6E-409C-BE32-E72D297353CC}">
                  <c16:uniqueId val="{00000043-464F-41AB-9920-3EBA2F2097F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64F-41AB-9920-3EBA2F2097F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31-476A-A97A-6319DD9A783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31-476A-A97A-6319DD9A783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31-476A-A97A-6319DD9A783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31-476A-A97A-6319DD9A783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31-476A-A97A-6319DD9A783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31-476A-A97A-6319DD9A783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A31-476A-A97A-6319DD9A783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A31-476A-A97A-6319DD9A783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A31-476A-A97A-6319DD9A783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A31-476A-A97A-6319DD9A783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A31-476A-A97A-6319DD9A783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A31-476A-A97A-6319DD9A783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A31-476A-A97A-6319DD9A783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A31-476A-A97A-6319DD9A783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A31-476A-A97A-6319DD9A783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A31-476A-A97A-6319DD9A783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A31-476A-A97A-6319DD9A783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A31-476A-A97A-6319DD9A783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A31-476A-A97A-6319DD9A783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A31-476A-A97A-6319DD9A783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A31-476A-A97A-6319DD9A783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A31-476A-A97A-6319DD9A783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A31-476A-A97A-6319DD9A783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A31-476A-A97A-6319DD9A783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A31-476A-A97A-6319DD9A783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A31-476A-A97A-6319DD9A783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A31-476A-A97A-6319DD9A783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A31-476A-A97A-6319DD9A783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A31-476A-A97A-6319DD9A783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A31-476A-A97A-6319DD9A783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A31-476A-A97A-6319DD9A783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A31-476A-A97A-6319DD9A783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A31-476A-A97A-6319DD9A783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A31-476A-A97A-6319DD9A783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A31-476A-A97A-6319DD9A783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A31-476A-A97A-6319DD9A783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A31-476A-A97A-6319DD9A783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A31-476A-A97A-6319DD9A783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A31-476A-A97A-6319DD9A783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A31-476A-A97A-6319DD9A783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A31-476A-A97A-6319DD9A783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A31-476A-A97A-6319DD9A783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A31-476A-A97A-6319DD9A783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A31-476A-A97A-6319DD9A783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A31-476A-A97A-6319DD9A783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A31-476A-A97A-6319DD9A783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A31-476A-A97A-6319DD9A783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A31-476A-A97A-6319DD9A783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A31-476A-A97A-6319DD9A783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A31-476A-A97A-6319DD9A783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A31-476A-A97A-6319DD9A783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A31-476A-A97A-6319DD9A783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A31-476A-A97A-6319DD9A783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A31-476A-A97A-6319DD9A783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A31-476A-A97A-6319DD9A783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A31-476A-A97A-6319DD9A783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A31-476A-A97A-6319DD9A783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A31-476A-A97A-6319DD9A783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A31-476A-A97A-6319DD9A783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A31-476A-A97A-6319DD9A783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A31-476A-A97A-6319DD9A783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A31-476A-A97A-6319DD9A783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A31-476A-A97A-6319DD9A783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A31-476A-A97A-6319DD9A783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A31-476A-A97A-6319DD9A783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A31-476A-A97A-6319DD9A783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A31-476A-A97A-6319DD9A783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A31-476A-A97A-6319DD9A783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A31-476A-A97A-6319DD9A783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101.21617512921861</c:v>
                </c:pt>
                <c:pt idx="2">
                  <c:v>102.20431742170872</c:v>
                </c:pt>
                <c:pt idx="3">
                  <c:v>98.996655518394647</c:v>
                </c:pt>
                <c:pt idx="4">
                  <c:v>98.6508057160231</c:v>
                </c:pt>
                <c:pt idx="5">
                  <c:v>99.851778656126484</c:v>
                </c:pt>
                <c:pt idx="6">
                  <c:v>99.69215567041654</c:v>
                </c:pt>
                <c:pt idx="7">
                  <c:v>98.012313773183337</c:v>
                </c:pt>
                <c:pt idx="8">
                  <c:v>99.27409546974765</c:v>
                </c:pt>
                <c:pt idx="9">
                  <c:v>101.01854667072058</c:v>
                </c:pt>
                <c:pt idx="10">
                  <c:v>102.4665551839465</c:v>
                </c:pt>
                <c:pt idx="11">
                  <c:v>100.43326238978413</c:v>
                </c:pt>
                <c:pt idx="12">
                  <c:v>100.88932806324111</c:v>
                </c:pt>
                <c:pt idx="13">
                  <c:v>101.97248403770143</c:v>
                </c:pt>
                <c:pt idx="14">
                  <c:v>103.51170568561874</c:v>
                </c:pt>
                <c:pt idx="15">
                  <c:v>101.53162055335969</c:v>
                </c:pt>
                <c:pt idx="16">
                  <c:v>100.59668592277289</c:v>
                </c:pt>
                <c:pt idx="17">
                  <c:v>101.34159318941927</c:v>
                </c:pt>
                <c:pt idx="18">
                  <c:v>103.20006080875646</c:v>
                </c:pt>
                <c:pt idx="19">
                  <c:v>101.95348130130739</c:v>
                </c:pt>
                <c:pt idx="20">
                  <c:v>101.8166615992703</c:v>
                </c:pt>
                <c:pt idx="21">
                  <c:v>102.45515354211005</c:v>
                </c:pt>
                <c:pt idx="22">
                  <c:v>104.06278504104591</c:v>
                </c:pt>
                <c:pt idx="23">
                  <c:v>102.34113712374582</c:v>
                </c:pt>
                <c:pt idx="24">
                  <c:v>102.17011249619945</c:v>
                </c:pt>
              </c:numCache>
            </c:numRef>
          </c:val>
          <c:smooth val="0"/>
          <c:extLst>
            <c:ext xmlns:c16="http://schemas.microsoft.com/office/drawing/2014/chart" uri="{C3380CC4-5D6E-409C-BE32-E72D297353CC}">
              <c16:uniqueId val="{00000000-C598-4606-9135-603F58E03DE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103.37552742616035</c:v>
                </c:pt>
                <c:pt idx="2">
                  <c:v>106.64556962025316</c:v>
                </c:pt>
                <c:pt idx="3">
                  <c:v>104.64135021097047</c:v>
                </c:pt>
                <c:pt idx="4">
                  <c:v>99.789029535864984</c:v>
                </c:pt>
                <c:pt idx="5">
                  <c:v>103.16455696202532</c:v>
                </c:pt>
                <c:pt idx="6">
                  <c:v>105.80168776371308</c:v>
                </c:pt>
                <c:pt idx="7">
                  <c:v>104.85232067510549</c:v>
                </c:pt>
                <c:pt idx="8">
                  <c:v>101.26582278481013</c:v>
                </c:pt>
                <c:pt idx="9">
                  <c:v>103.69198312236287</c:v>
                </c:pt>
                <c:pt idx="10">
                  <c:v>109.28270042194093</c:v>
                </c:pt>
                <c:pt idx="11">
                  <c:v>106.11814345991561</c:v>
                </c:pt>
                <c:pt idx="12">
                  <c:v>108.75527426160339</c:v>
                </c:pt>
                <c:pt idx="13">
                  <c:v>111.49789029535866</c:v>
                </c:pt>
                <c:pt idx="14">
                  <c:v>113.39662447257383</c:v>
                </c:pt>
                <c:pt idx="15">
                  <c:v>112.34177215189874</c:v>
                </c:pt>
                <c:pt idx="16">
                  <c:v>111.18143459915612</c:v>
                </c:pt>
                <c:pt idx="17">
                  <c:v>116.13924050632912</c:v>
                </c:pt>
                <c:pt idx="18">
                  <c:v>121.41350210970465</c:v>
                </c:pt>
                <c:pt idx="19">
                  <c:v>119.30379746835442</c:v>
                </c:pt>
                <c:pt idx="20">
                  <c:v>126.05485232067511</c:v>
                </c:pt>
                <c:pt idx="21">
                  <c:v>128.05907172995779</c:v>
                </c:pt>
                <c:pt idx="22">
                  <c:v>134.38818565400842</c:v>
                </c:pt>
                <c:pt idx="23">
                  <c:v>131.43459915611814</c:v>
                </c:pt>
                <c:pt idx="24">
                  <c:v>122.67932489451476</c:v>
                </c:pt>
              </c:numCache>
            </c:numRef>
          </c:val>
          <c:smooth val="0"/>
          <c:extLst>
            <c:ext xmlns:c16="http://schemas.microsoft.com/office/drawing/2014/chart" uri="{C3380CC4-5D6E-409C-BE32-E72D297353CC}">
              <c16:uniqueId val="{00000001-C598-4606-9135-603F58E03DE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99.627143922445939</c:v>
                </c:pt>
                <c:pt idx="2">
                  <c:v>100.18642803877704</c:v>
                </c:pt>
                <c:pt idx="3">
                  <c:v>100.78299776286353</c:v>
                </c:pt>
                <c:pt idx="4">
                  <c:v>95.637583892617457</c:v>
                </c:pt>
                <c:pt idx="5">
                  <c:v>95.339299030574196</c:v>
                </c:pt>
                <c:pt idx="6">
                  <c:v>94.705443698732296</c:v>
                </c:pt>
                <c:pt idx="7">
                  <c:v>93.922445935868765</c:v>
                </c:pt>
                <c:pt idx="8">
                  <c:v>94.630872483221466</c:v>
                </c:pt>
                <c:pt idx="9">
                  <c:v>96.196868008948542</c:v>
                </c:pt>
                <c:pt idx="10">
                  <c:v>94.705443698732296</c:v>
                </c:pt>
                <c:pt idx="11">
                  <c:v>92.654735272184936</c:v>
                </c:pt>
                <c:pt idx="12">
                  <c:v>91.57345264727816</c:v>
                </c:pt>
                <c:pt idx="13">
                  <c:v>93.586875466070097</c:v>
                </c:pt>
                <c:pt idx="14">
                  <c:v>91.312453392990307</c:v>
                </c:pt>
                <c:pt idx="15">
                  <c:v>91.424310216256515</c:v>
                </c:pt>
                <c:pt idx="16">
                  <c:v>87.919463087248317</c:v>
                </c:pt>
                <c:pt idx="17">
                  <c:v>89.858314690529454</c:v>
                </c:pt>
                <c:pt idx="18">
                  <c:v>88.777032065622677</c:v>
                </c:pt>
                <c:pt idx="19">
                  <c:v>89.000745712155108</c:v>
                </c:pt>
                <c:pt idx="20">
                  <c:v>88.366890380313208</c:v>
                </c:pt>
                <c:pt idx="21">
                  <c:v>90.939597315436231</c:v>
                </c:pt>
                <c:pt idx="22">
                  <c:v>90.343027591349738</c:v>
                </c:pt>
                <c:pt idx="23">
                  <c:v>88.590604026845639</c:v>
                </c:pt>
                <c:pt idx="24">
                  <c:v>85.34675615212528</c:v>
                </c:pt>
              </c:numCache>
            </c:numRef>
          </c:val>
          <c:smooth val="0"/>
          <c:extLst>
            <c:ext xmlns:c16="http://schemas.microsoft.com/office/drawing/2014/chart" uri="{C3380CC4-5D6E-409C-BE32-E72D297353CC}">
              <c16:uniqueId val="{00000002-C598-4606-9135-603F58E03DE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598-4606-9135-603F58E03DEC}"/>
                </c:ext>
              </c:extLst>
            </c:dLbl>
            <c:dLbl>
              <c:idx val="1"/>
              <c:delete val="1"/>
              <c:extLst>
                <c:ext xmlns:c15="http://schemas.microsoft.com/office/drawing/2012/chart" uri="{CE6537A1-D6FC-4f65-9D91-7224C49458BB}"/>
                <c:ext xmlns:c16="http://schemas.microsoft.com/office/drawing/2014/chart" uri="{C3380CC4-5D6E-409C-BE32-E72D297353CC}">
                  <c16:uniqueId val="{00000004-C598-4606-9135-603F58E03DEC}"/>
                </c:ext>
              </c:extLst>
            </c:dLbl>
            <c:dLbl>
              <c:idx val="2"/>
              <c:delete val="1"/>
              <c:extLst>
                <c:ext xmlns:c15="http://schemas.microsoft.com/office/drawing/2012/chart" uri="{CE6537A1-D6FC-4f65-9D91-7224C49458BB}"/>
                <c:ext xmlns:c16="http://schemas.microsoft.com/office/drawing/2014/chart" uri="{C3380CC4-5D6E-409C-BE32-E72D297353CC}">
                  <c16:uniqueId val="{00000005-C598-4606-9135-603F58E03DEC}"/>
                </c:ext>
              </c:extLst>
            </c:dLbl>
            <c:dLbl>
              <c:idx val="3"/>
              <c:delete val="1"/>
              <c:extLst>
                <c:ext xmlns:c15="http://schemas.microsoft.com/office/drawing/2012/chart" uri="{CE6537A1-D6FC-4f65-9D91-7224C49458BB}"/>
                <c:ext xmlns:c16="http://schemas.microsoft.com/office/drawing/2014/chart" uri="{C3380CC4-5D6E-409C-BE32-E72D297353CC}">
                  <c16:uniqueId val="{00000006-C598-4606-9135-603F58E03DEC}"/>
                </c:ext>
              </c:extLst>
            </c:dLbl>
            <c:dLbl>
              <c:idx val="4"/>
              <c:delete val="1"/>
              <c:extLst>
                <c:ext xmlns:c15="http://schemas.microsoft.com/office/drawing/2012/chart" uri="{CE6537A1-D6FC-4f65-9D91-7224C49458BB}"/>
                <c:ext xmlns:c16="http://schemas.microsoft.com/office/drawing/2014/chart" uri="{C3380CC4-5D6E-409C-BE32-E72D297353CC}">
                  <c16:uniqueId val="{00000007-C598-4606-9135-603F58E03DEC}"/>
                </c:ext>
              </c:extLst>
            </c:dLbl>
            <c:dLbl>
              <c:idx val="5"/>
              <c:delete val="1"/>
              <c:extLst>
                <c:ext xmlns:c15="http://schemas.microsoft.com/office/drawing/2012/chart" uri="{CE6537A1-D6FC-4f65-9D91-7224C49458BB}"/>
                <c:ext xmlns:c16="http://schemas.microsoft.com/office/drawing/2014/chart" uri="{C3380CC4-5D6E-409C-BE32-E72D297353CC}">
                  <c16:uniqueId val="{00000008-C598-4606-9135-603F58E03DEC}"/>
                </c:ext>
              </c:extLst>
            </c:dLbl>
            <c:dLbl>
              <c:idx val="6"/>
              <c:delete val="1"/>
              <c:extLst>
                <c:ext xmlns:c15="http://schemas.microsoft.com/office/drawing/2012/chart" uri="{CE6537A1-D6FC-4f65-9D91-7224C49458BB}"/>
                <c:ext xmlns:c16="http://schemas.microsoft.com/office/drawing/2014/chart" uri="{C3380CC4-5D6E-409C-BE32-E72D297353CC}">
                  <c16:uniqueId val="{00000009-C598-4606-9135-603F58E03DEC}"/>
                </c:ext>
              </c:extLst>
            </c:dLbl>
            <c:dLbl>
              <c:idx val="7"/>
              <c:delete val="1"/>
              <c:extLst>
                <c:ext xmlns:c15="http://schemas.microsoft.com/office/drawing/2012/chart" uri="{CE6537A1-D6FC-4f65-9D91-7224C49458BB}"/>
                <c:ext xmlns:c16="http://schemas.microsoft.com/office/drawing/2014/chart" uri="{C3380CC4-5D6E-409C-BE32-E72D297353CC}">
                  <c16:uniqueId val="{0000000A-C598-4606-9135-603F58E03DEC}"/>
                </c:ext>
              </c:extLst>
            </c:dLbl>
            <c:dLbl>
              <c:idx val="8"/>
              <c:delete val="1"/>
              <c:extLst>
                <c:ext xmlns:c15="http://schemas.microsoft.com/office/drawing/2012/chart" uri="{CE6537A1-D6FC-4f65-9D91-7224C49458BB}"/>
                <c:ext xmlns:c16="http://schemas.microsoft.com/office/drawing/2014/chart" uri="{C3380CC4-5D6E-409C-BE32-E72D297353CC}">
                  <c16:uniqueId val="{0000000B-C598-4606-9135-603F58E03DEC}"/>
                </c:ext>
              </c:extLst>
            </c:dLbl>
            <c:dLbl>
              <c:idx val="9"/>
              <c:delete val="1"/>
              <c:extLst>
                <c:ext xmlns:c15="http://schemas.microsoft.com/office/drawing/2012/chart" uri="{CE6537A1-D6FC-4f65-9D91-7224C49458BB}"/>
                <c:ext xmlns:c16="http://schemas.microsoft.com/office/drawing/2014/chart" uri="{C3380CC4-5D6E-409C-BE32-E72D297353CC}">
                  <c16:uniqueId val="{0000000C-C598-4606-9135-603F58E03DEC}"/>
                </c:ext>
              </c:extLst>
            </c:dLbl>
            <c:dLbl>
              <c:idx val="10"/>
              <c:delete val="1"/>
              <c:extLst>
                <c:ext xmlns:c15="http://schemas.microsoft.com/office/drawing/2012/chart" uri="{CE6537A1-D6FC-4f65-9D91-7224C49458BB}"/>
                <c:ext xmlns:c16="http://schemas.microsoft.com/office/drawing/2014/chart" uri="{C3380CC4-5D6E-409C-BE32-E72D297353CC}">
                  <c16:uniqueId val="{0000000D-C598-4606-9135-603F58E03DEC}"/>
                </c:ext>
              </c:extLst>
            </c:dLbl>
            <c:dLbl>
              <c:idx val="11"/>
              <c:delete val="1"/>
              <c:extLst>
                <c:ext xmlns:c15="http://schemas.microsoft.com/office/drawing/2012/chart" uri="{CE6537A1-D6FC-4f65-9D91-7224C49458BB}"/>
                <c:ext xmlns:c16="http://schemas.microsoft.com/office/drawing/2014/chart" uri="{C3380CC4-5D6E-409C-BE32-E72D297353CC}">
                  <c16:uniqueId val="{0000000E-C598-4606-9135-603F58E03DEC}"/>
                </c:ext>
              </c:extLst>
            </c:dLbl>
            <c:dLbl>
              <c:idx val="12"/>
              <c:delete val="1"/>
              <c:extLst>
                <c:ext xmlns:c15="http://schemas.microsoft.com/office/drawing/2012/chart" uri="{CE6537A1-D6FC-4f65-9D91-7224C49458BB}"/>
                <c:ext xmlns:c16="http://schemas.microsoft.com/office/drawing/2014/chart" uri="{C3380CC4-5D6E-409C-BE32-E72D297353CC}">
                  <c16:uniqueId val="{0000000F-C598-4606-9135-603F58E03DE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598-4606-9135-603F58E03DEC}"/>
                </c:ext>
              </c:extLst>
            </c:dLbl>
            <c:dLbl>
              <c:idx val="14"/>
              <c:delete val="1"/>
              <c:extLst>
                <c:ext xmlns:c15="http://schemas.microsoft.com/office/drawing/2012/chart" uri="{CE6537A1-D6FC-4f65-9D91-7224C49458BB}"/>
                <c:ext xmlns:c16="http://schemas.microsoft.com/office/drawing/2014/chart" uri="{C3380CC4-5D6E-409C-BE32-E72D297353CC}">
                  <c16:uniqueId val="{00000011-C598-4606-9135-603F58E03DEC}"/>
                </c:ext>
              </c:extLst>
            </c:dLbl>
            <c:dLbl>
              <c:idx val="15"/>
              <c:delete val="1"/>
              <c:extLst>
                <c:ext xmlns:c15="http://schemas.microsoft.com/office/drawing/2012/chart" uri="{CE6537A1-D6FC-4f65-9D91-7224C49458BB}"/>
                <c:ext xmlns:c16="http://schemas.microsoft.com/office/drawing/2014/chart" uri="{C3380CC4-5D6E-409C-BE32-E72D297353CC}">
                  <c16:uniqueId val="{00000012-C598-4606-9135-603F58E03DEC}"/>
                </c:ext>
              </c:extLst>
            </c:dLbl>
            <c:dLbl>
              <c:idx val="16"/>
              <c:delete val="1"/>
              <c:extLst>
                <c:ext xmlns:c15="http://schemas.microsoft.com/office/drawing/2012/chart" uri="{CE6537A1-D6FC-4f65-9D91-7224C49458BB}"/>
                <c:ext xmlns:c16="http://schemas.microsoft.com/office/drawing/2014/chart" uri="{C3380CC4-5D6E-409C-BE32-E72D297353CC}">
                  <c16:uniqueId val="{00000013-C598-4606-9135-603F58E03DEC}"/>
                </c:ext>
              </c:extLst>
            </c:dLbl>
            <c:dLbl>
              <c:idx val="17"/>
              <c:delete val="1"/>
              <c:extLst>
                <c:ext xmlns:c15="http://schemas.microsoft.com/office/drawing/2012/chart" uri="{CE6537A1-D6FC-4f65-9D91-7224C49458BB}"/>
                <c:ext xmlns:c16="http://schemas.microsoft.com/office/drawing/2014/chart" uri="{C3380CC4-5D6E-409C-BE32-E72D297353CC}">
                  <c16:uniqueId val="{00000014-C598-4606-9135-603F58E03DEC}"/>
                </c:ext>
              </c:extLst>
            </c:dLbl>
            <c:dLbl>
              <c:idx val="18"/>
              <c:delete val="1"/>
              <c:extLst>
                <c:ext xmlns:c15="http://schemas.microsoft.com/office/drawing/2012/chart" uri="{CE6537A1-D6FC-4f65-9D91-7224C49458BB}"/>
                <c:ext xmlns:c16="http://schemas.microsoft.com/office/drawing/2014/chart" uri="{C3380CC4-5D6E-409C-BE32-E72D297353CC}">
                  <c16:uniqueId val="{00000015-C598-4606-9135-603F58E03DEC}"/>
                </c:ext>
              </c:extLst>
            </c:dLbl>
            <c:dLbl>
              <c:idx val="19"/>
              <c:delete val="1"/>
              <c:extLst>
                <c:ext xmlns:c15="http://schemas.microsoft.com/office/drawing/2012/chart" uri="{CE6537A1-D6FC-4f65-9D91-7224C49458BB}"/>
                <c:ext xmlns:c16="http://schemas.microsoft.com/office/drawing/2014/chart" uri="{C3380CC4-5D6E-409C-BE32-E72D297353CC}">
                  <c16:uniqueId val="{00000016-C598-4606-9135-603F58E03DEC}"/>
                </c:ext>
              </c:extLst>
            </c:dLbl>
            <c:dLbl>
              <c:idx val="20"/>
              <c:delete val="1"/>
              <c:extLst>
                <c:ext xmlns:c15="http://schemas.microsoft.com/office/drawing/2012/chart" uri="{CE6537A1-D6FC-4f65-9D91-7224C49458BB}"/>
                <c:ext xmlns:c16="http://schemas.microsoft.com/office/drawing/2014/chart" uri="{C3380CC4-5D6E-409C-BE32-E72D297353CC}">
                  <c16:uniqueId val="{00000017-C598-4606-9135-603F58E03DEC}"/>
                </c:ext>
              </c:extLst>
            </c:dLbl>
            <c:dLbl>
              <c:idx val="21"/>
              <c:delete val="1"/>
              <c:extLst>
                <c:ext xmlns:c15="http://schemas.microsoft.com/office/drawing/2012/chart" uri="{CE6537A1-D6FC-4f65-9D91-7224C49458BB}"/>
                <c:ext xmlns:c16="http://schemas.microsoft.com/office/drawing/2014/chart" uri="{C3380CC4-5D6E-409C-BE32-E72D297353CC}">
                  <c16:uniqueId val="{00000018-C598-4606-9135-603F58E03DEC}"/>
                </c:ext>
              </c:extLst>
            </c:dLbl>
            <c:dLbl>
              <c:idx val="22"/>
              <c:delete val="1"/>
              <c:extLst>
                <c:ext xmlns:c15="http://schemas.microsoft.com/office/drawing/2012/chart" uri="{CE6537A1-D6FC-4f65-9D91-7224C49458BB}"/>
                <c:ext xmlns:c16="http://schemas.microsoft.com/office/drawing/2014/chart" uri="{C3380CC4-5D6E-409C-BE32-E72D297353CC}">
                  <c16:uniqueId val="{00000019-C598-4606-9135-603F58E03DEC}"/>
                </c:ext>
              </c:extLst>
            </c:dLbl>
            <c:dLbl>
              <c:idx val="23"/>
              <c:delete val="1"/>
              <c:extLst>
                <c:ext xmlns:c15="http://schemas.microsoft.com/office/drawing/2012/chart" uri="{CE6537A1-D6FC-4f65-9D91-7224C49458BB}"/>
                <c:ext xmlns:c16="http://schemas.microsoft.com/office/drawing/2014/chart" uri="{C3380CC4-5D6E-409C-BE32-E72D297353CC}">
                  <c16:uniqueId val="{0000001A-C598-4606-9135-603F58E03DEC}"/>
                </c:ext>
              </c:extLst>
            </c:dLbl>
            <c:dLbl>
              <c:idx val="24"/>
              <c:delete val="1"/>
              <c:extLst>
                <c:ext xmlns:c15="http://schemas.microsoft.com/office/drawing/2012/chart" uri="{CE6537A1-D6FC-4f65-9D91-7224C49458BB}"/>
                <c:ext xmlns:c16="http://schemas.microsoft.com/office/drawing/2014/chart" uri="{C3380CC4-5D6E-409C-BE32-E72D297353CC}">
                  <c16:uniqueId val="{0000001B-C598-4606-9135-603F58E03DE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598-4606-9135-603F58E03DE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Saale-Holzland-Kreis (16074)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26883</v>
      </c>
      <c r="F11" s="238">
        <v>26928</v>
      </c>
      <c r="G11" s="238">
        <v>27381</v>
      </c>
      <c r="H11" s="238">
        <v>26958</v>
      </c>
      <c r="I11" s="265">
        <v>26790</v>
      </c>
      <c r="J11" s="263">
        <v>93</v>
      </c>
      <c r="K11" s="266">
        <v>0.3471444568868981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15.716251906409255</v>
      </c>
      <c r="E13" s="115">
        <v>4225</v>
      </c>
      <c r="F13" s="114">
        <v>4198</v>
      </c>
      <c r="G13" s="114">
        <v>4369</v>
      </c>
      <c r="H13" s="114">
        <v>4260</v>
      </c>
      <c r="I13" s="140">
        <v>4084</v>
      </c>
      <c r="J13" s="115">
        <v>141</v>
      </c>
      <c r="K13" s="116">
        <v>3.4524975514201763</v>
      </c>
    </row>
    <row r="14" spans="1:255" ht="14.1" customHeight="1" x14ac:dyDescent="0.2">
      <c r="A14" s="306" t="s">
        <v>230</v>
      </c>
      <c r="B14" s="307"/>
      <c r="C14" s="308"/>
      <c r="D14" s="113">
        <v>64.702600156232563</v>
      </c>
      <c r="E14" s="115">
        <v>17394</v>
      </c>
      <c r="F14" s="114">
        <v>17501</v>
      </c>
      <c r="G14" s="114">
        <v>17774</v>
      </c>
      <c r="H14" s="114">
        <v>17467</v>
      </c>
      <c r="I14" s="140">
        <v>17446</v>
      </c>
      <c r="J14" s="115">
        <v>-52</v>
      </c>
      <c r="K14" s="116">
        <v>-0.29806259314456035</v>
      </c>
    </row>
    <row r="15" spans="1:255" ht="14.1" customHeight="1" x14ac:dyDescent="0.2">
      <c r="A15" s="306" t="s">
        <v>231</v>
      </c>
      <c r="B15" s="307"/>
      <c r="C15" s="308"/>
      <c r="D15" s="113">
        <v>10.638693598184727</v>
      </c>
      <c r="E15" s="115">
        <v>2860</v>
      </c>
      <c r="F15" s="114">
        <v>2851</v>
      </c>
      <c r="G15" s="114">
        <v>2865</v>
      </c>
      <c r="H15" s="114">
        <v>2859</v>
      </c>
      <c r="I15" s="140">
        <v>2879</v>
      </c>
      <c r="J15" s="115">
        <v>-19</v>
      </c>
      <c r="K15" s="116">
        <v>-0.65995137200416809</v>
      </c>
    </row>
    <row r="16" spans="1:255" ht="14.1" customHeight="1" x14ac:dyDescent="0.2">
      <c r="A16" s="306" t="s">
        <v>232</v>
      </c>
      <c r="B16" s="307"/>
      <c r="C16" s="308"/>
      <c r="D16" s="113">
        <v>8.9424543391734552</v>
      </c>
      <c r="E16" s="115">
        <v>2404</v>
      </c>
      <c r="F16" s="114">
        <v>2378</v>
      </c>
      <c r="G16" s="114">
        <v>2373</v>
      </c>
      <c r="H16" s="114">
        <v>2372</v>
      </c>
      <c r="I16" s="140">
        <v>2381</v>
      </c>
      <c r="J16" s="115">
        <v>23</v>
      </c>
      <c r="K16" s="116">
        <v>0.96598068038639229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2.6782725142283228</v>
      </c>
      <c r="E18" s="115">
        <v>720</v>
      </c>
      <c r="F18" s="114">
        <v>713</v>
      </c>
      <c r="G18" s="114">
        <v>764</v>
      </c>
      <c r="H18" s="114">
        <v>743</v>
      </c>
      <c r="I18" s="140">
        <v>726</v>
      </c>
      <c r="J18" s="115">
        <v>-6</v>
      </c>
      <c r="K18" s="116">
        <v>-0.82644628099173556</v>
      </c>
    </row>
    <row r="19" spans="1:255" ht="14.1" customHeight="1" x14ac:dyDescent="0.2">
      <c r="A19" s="306" t="s">
        <v>235</v>
      </c>
      <c r="B19" s="307" t="s">
        <v>236</v>
      </c>
      <c r="C19" s="308"/>
      <c r="D19" s="113">
        <v>1.513967935126288</v>
      </c>
      <c r="E19" s="115">
        <v>407</v>
      </c>
      <c r="F19" s="114">
        <v>396</v>
      </c>
      <c r="G19" s="114">
        <v>433</v>
      </c>
      <c r="H19" s="114">
        <v>412</v>
      </c>
      <c r="I19" s="140">
        <v>400</v>
      </c>
      <c r="J19" s="115">
        <v>7</v>
      </c>
      <c r="K19" s="116">
        <v>1.75</v>
      </c>
    </row>
    <row r="20" spans="1:255" ht="14.1" customHeight="1" x14ac:dyDescent="0.2">
      <c r="A20" s="306">
        <v>12</v>
      </c>
      <c r="B20" s="307" t="s">
        <v>237</v>
      </c>
      <c r="C20" s="308"/>
      <c r="D20" s="113">
        <v>0.77372317077707098</v>
      </c>
      <c r="E20" s="115">
        <v>208</v>
      </c>
      <c r="F20" s="114">
        <v>181</v>
      </c>
      <c r="G20" s="114">
        <v>258</v>
      </c>
      <c r="H20" s="114">
        <v>263</v>
      </c>
      <c r="I20" s="140">
        <v>239</v>
      </c>
      <c r="J20" s="115">
        <v>-31</v>
      </c>
      <c r="K20" s="116">
        <v>-12.97071129707113</v>
      </c>
    </row>
    <row r="21" spans="1:255" ht="14.1" customHeight="1" x14ac:dyDescent="0.2">
      <c r="A21" s="306">
        <v>21</v>
      </c>
      <c r="B21" s="307" t="s">
        <v>238</v>
      </c>
      <c r="C21" s="308"/>
      <c r="D21" s="113">
        <v>1.8599114682141129</v>
      </c>
      <c r="E21" s="115">
        <v>500</v>
      </c>
      <c r="F21" s="114">
        <v>515</v>
      </c>
      <c r="G21" s="114">
        <v>519</v>
      </c>
      <c r="H21" s="114">
        <v>515</v>
      </c>
      <c r="I21" s="140">
        <v>511</v>
      </c>
      <c r="J21" s="115">
        <v>-11</v>
      </c>
      <c r="K21" s="116">
        <v>-2.152641878669276</v>
      </c>
    </row>
    <row r="22" spans="1:255" ht="14.1" customHeight="1" x14ac:dyDescent="0.2">
      <c r="A22" s="306">
        <v>22</v>
      </c>
      <c r="B22" s="307" t="s">
        <v>239</v>
      </c>
      <c r="C22" s="308"/>
      <c r="D22" s="113">
        <v>2.6931518059740358</v>
      </c>
      <c r="E22" s="115">
        <v>724</v>
      </c>
      <c r="F22" s="114">
        <v>727</v>
      </c>
      <c r="G22" s="114">
        <v>746</v>
      </c>
      <c r="H22" s="114">
        <v>748</v>
      </c>
      <c r="I22" s="140">
        <v>740</v>
      </c>
      <c r="J22" s="115">
        <v>-16</v>
      </c>
      <c r="K22" s="116">
        <v>-2.1621621621621623</v>
      </c>
    </row>
    <row r="23" spans="1:255" ht="14.1" customHeight="1" x14ac:dyDescent="0.2">
      <c r="A23" s="306">
        <v>23</v>
      </c>
      <c r="B23" s="307" t="s">
        <v>240</v>
      </c>
      <c r="C23" s="308"/>
      <c r="D23" s="113">
        <v>0.3422237101513968</v>
      </c>
      <c r="E23" s="115">
        <v>92</v>
      </c>
      <c r="F23" s="114">
        <v>90</v>
      </c>
      <c r="G23" s="114">
        <v>88</v>
      </c>
      <c r="H23" s="114">
        <v>86</v>
      </c>
      <c r="I23" s="140">
        <v>90</v>
      </c>
      <c r="J23" s="115">
        <v>2</v>
      </c>
      <c r="K23" s="116">
        <v>2.2222222222222223</v>
      </c>
    </row>
    <row r="24" spans="1:255" ht="14.1" customHeight="1" x14ac:dyDescent="0.2">
      <c r="A24" s="306">
        <v>24</v>
      </c>
      <c r="B24" s="307" t="s">
        <v>241</v>
      </c>
      <c r="C24" s="308"/>
      <c r="D24" s="113">
        <v>4.6163002641074282</v>
      </c>
      <c r="E24" s="115">
        <v>1241</v>
      </c>
      <c r="F24" s="114">
        <v>1268</v>
      </c>
      <c r="G24" s="114">
        <v>1280</v>
      </c>
      <c r="H24" s="114">
        <v>1269</v>
      </c>
      <c r="I24" s="140">
        <v>1281</v>
      </c>
      <c r="J24" s="115">
        <v>-40</v>
      </c>
      <c r="K24" s="116">
        <v>-3.1225604996096799</v>
      </c>
    </row>
    <row r="25" spans="1:255" ht="14.1" customHeight="1" x14ac:dyDescent="0.2">
      <c r="A25" s="306">
        <v>25</v>
      </c>
      <c r="B25" s="307" t="s">
        <v>242</v>
      </c>
      <c r="C25" s="308"/>
      <c r="D25" s="113">
        <v>6.9821076516757801</v>
      </c>
      <c r="E25" s="115">
        <v>1877</v>
      </c>
      <c r="F25" s="114">
        <v>1848</v>
      </c>
      <c r="G25" s="114">
        <v>1881</v>
      </c>
      <c r="H25" s="114">
        <v>1781</v>
      </c>
      <c r="I25" s="140">
        <v>1770</v>
      </c>
      <c r="J25" s="115">
        <v>107</v>
      </c>
      <c r="K25" s="116">
        <v>6.0451977401129939</v>
      </c>
    </row>
    <row r="26" spans="1:255" ht="14.1" customHeight="1" x14ac:dyDescent="0.2">
      <c r="A26" s="306">
        <v>26</v>
      </c>
      <c r="B26" s="307" t="s">
        <v>243</v>
      </c>
      <c r="C26" s="308"/>
      <c r="D26" s="113">
        <v>3.4891939143696762</v>
      </c>
      <c r="E26" s="115">
        <v>938</v>
      </c>
      <c r="F26" s="114">
        <v>959</v>
      </c>
      <c r="G26" s="114">
        <v>984</v>
      </c>
      <c r="H26" s="114">
        <v>1039</v>
      </c>
      <c r="I26" s="140">
        <v>1061</v>
      </c>
      <c r="J26" s="115">
        <v>-123</v>
      </c>
      <c r="K26" s="116">
        <v>-11.592836946277098</v>
      </c>
    </row>
    <row r="27" spans="1:255" ht="14.1" customHeight="1" x14ac:dyDescent="0.2">
      <c r="A27" s="306">
        <v>27</v>
      </c>
      <c r="B27" s="307" t="s">
        <v>244</v>
      </c>
      <c r="C27" s="308"/>
      <c r="D27" s="113">
        <v>3.4073578097682549</v>
      </c>
      <c r="E27" s="115">
        <v>916</v>
      </c>
      <c r="F27" s="114">
        <v>923</v>
      </c>
      <c r="G27" s="114">
        <v>923</v>
      </c>
      <c r="H27" s="114">
        <v>918</v>
      </c>
      <c r="I27" s="140">
        <v>919</v>
      </c>
      <c r="J27" s="115">
        <v>-3</v>
      </c>
      <c r="K27" s="116">
        <v>-0.32644178454842221</v>
      </c>
    </row>
    <row r="28" spans="1:255" ht="14.1" customHeight="1" x14ac:dyDescent="0.2">
      <c r="A28" s="306">
        <v>28</v>
      </c>
      <c r="B28" s="307" t="s">
        <v>245</v>
      </c>
      <c r="C28" s="308"/>
      <c r="D28" s="113">
        <v>0.18971096975783952</v>
      </c>
      <c r="E28" s="115">
        <v>51</v>
      </c>
      <c r="F28" s="114">
        <v>54</v>
      </c>
      <c r="G28" s="114">
        <v>55</v>
      </c>
      <c r="H28" s="114">
        <v>53</v>
      </c>
      <c r="I28" s="140">
        <v>56</v>
      </c>
      <c r="J28" s="115">
        <v>-5</v>
      </c>
      <c r="K28" s="116">
        <v>-8.9285714285714288</v>
      </c>
    </row>
    <row r="29" spans="1:255" ht="14.1" customHeight="1" x14ac:dyDescent="0.2">
      <c r="A29" s="306">
        <v>29</v>
      </c>
      <c r="B29" s="307" t="s">
        <v>246</v>
      </c>
      <c r="C29" s="308"/>
      <c r="D29" s="113">
        <v>3.6900643529368002</v>
      </c>
      <c r="E29" s="115">
        <v>992</v>
      </c>
      <c r="F29" s="114">
        <v>1030</v>
      </c>
      <c r="G29" s="114">
        <v>1014</v>
      </c>
      <c r="H29" s="114">
        <v>997</v>
      </c>
      <c r="I29" s="140">
        <v>979</v>
      </c>
      <c r="J29" s="115">
        <v>13</v>
      </c>
      <c r="K29" s="116">
        <v>1.3278855975485189</v>
      </c>
    </row>
    <row r="30" spans="1:255" ht="14.1" customHeight="1" x14ac:dyDescent="0.2">
      <c r="A30" s="306" t="s">
        <v>247</v>
      </c>
      <c r="B30" s="307" t="s">
        <v>248</v>
      </c>
      <c r="C30" s="308"/>
      <c r="D30" s="113">
        <v>2.1128594278912325</v>
      </c>
      <c r="E30" s="115">
        <v>568</v>
      </c>
      <c r="F30" s="114">
        <v>581</v>
      </c>
      <c r="G30" s="114">
        <v>579</v>
      </c>
      <c r="H30" s="114">
        <v>552</v>
      </c>
      <c r="I30" s="140">
        <v>537</v>
      </c>
      <c r="J30" s="115">
        <v>31</v>
      </c>
      <c r="K30" s="116">
        <v>5.7728119180633151</v>
      </c>
    </row>
    <row r="31" spans="1:255" ht="14.1" customHeight="1" x14ac:dyDescent="0.2">
      <c r="A31" s="306" t="s">
        <v>249</v>
      </c>
      <c r="B31" s="307" t="s">
        <v>250</v>
      </c>
      <c r="C31" s="308"/>
      <c r="D31" s="113">
        <v>1.5548859874269985</v>
      </c>
      <c r="E31" s="115">
        <v>418</v>
      </c>
      <c r="F31" s="114">
        <v>441</v>
      </c>
      <c r="G31" s="114">
        <v>427</v>
      </c>
      <c r="H31" s="114">
        <v>438</v>
      </c>
      <c r="I31" s="140">
        <v>434</v>
      </c>
      <c r="J31" s="115">
        <v>-16</v>
      </c>
      <c r="K31" s="116">
        <v>-3.6866359447004609</v>
      </c>
    </row>
    <row r="32" spans="1:255" ht="14.1" customHeight="1" x14ac:dyDescent="0.2">
      <c r="A32" s="306">
        <v>31</v>
      </c>
      <c r="B32" s="307" t="s">
        <v>251</v>
      </c>
      <c r="C32" s="308"/>
      <c r="D32" s="113">
        <v>0.59145184689208796</v>
      </c>
      <c r="E32" s="115">
        <v>159</v>
      </c>
      <c r="F32" s="114">
        <v>154</v>
      </c>
      <c r="G32" s="114">
        <v>159</v>
      </c>
      <c r="H32" s="114">
        <v>165</v>
      </c>
      <c r="I32" s="140">
        <v>163</v>
      </c>
      <c r="J32" s="115">
        <v>-4</v>
      </c>
      <c r="K32" s="116">
        <v>-2.4539877300613497</v>
      </c>
    </row>
    <row r="33" spans="1:11" ht="14.1" customHeight="1" x14ac:dyDescent="0.2">
      <c r="A33" s="306">
        <v>32</v>
      </c>
      <c r="B33" s="307" t="s">
        <v>252</v>
      </c>
      <c r="C33" s="308"/>
      <c r="D33" s="113">
        <v>2.8159059628761671</v>
      </c>
      <c r="E33" s="115">
        <v>757</v>
      </c>
      <c r="F33" s="114">
        <v>755</v>
      </c>
      <c r="G33" s="114">
        <v>813</v>
      </c>
      <c r="H33" s="114">
        <v>799</v>
      </c>
      <c r="I33" s="140">
        <v>766</v>
      </c>
      <c r="J33" s="115">
        <v>-9</v>
      </c>
      <c r="K33" s="116">
        <v>-1.1749347258485641</v>
      </c>
    </row>
    <row r="34" spans="1:11" ht="14.1" customHeight="1" x14ac:dyDescent="0.2">
      <c r="A34" s="306">
        <v>33</v>
      </c>
      <c r="B34" s="307" t="s">
        <v>253</v>
      </c>
      <c r="C34" s="308"/>
      <c r="D34" s="113">
        <v>1.9566268645612468</v>
      </c>
      <c r="E34" s="115">
        <v>526</v>
      </c>
      <c r="F34" s="114">
        <v>524</v>
      </c>
      <c r="G34" s="114">
        <v>570</v>
      </c>
      <c r="H34" s="114">
        <v>552</v>
      </c>
      <c r="I34" s="140">
        <v>543</v>
      </c>
      <c r="J34" s="115">
        <v>-17</v>
      </c>
      <c r="K34" s="116">
        <v>-3.1307550644567219</v>
      </c>
    </row>
    <row r="35" spans="1:11" ht="14.1" customHeight="1" x14ac:dyDescent="0.2">
      <c r="A35" s="306">
        <v>34</v>
      </c>
      <c r="B35" s="307" t="s">
        <v>254</v>
      </c>
      <c r="C35" s="308"/>
      <c r="D35" s="113">
        <v>2.8419447234311646</v>
      </c>
      <c r="E35" s="115">
        <v>764</v>
      </c>
      <c r="F35" s="114">
        <v>775</v>
      </c>
      <c r="G35" s="114">
        <v>786</v>
      </c>
      <c r="H35" s="114">
        <v>768</v>
      </c>
      <c r="I35" s="140">
        <v>765</v>
      </c>
      <c r="J35" s="115">
        <v>-1</v>
      </c>
      <c r="K35" s="116">
        <v>-0.13071895424836602</v>
      </c>
    </row>
    <row r="36" spans="1:11" ht="14.1" customHeight="1" x14ac:dyDescent="0.2">
      <c r="A36" s="306">
        <v>41</v>
      </c>
      <c r="B36" s="307" t="s">
        <v>255</v>
      </c>
      <c r="C36" s="308"/>
      <c r="D36" s="113">
        <v>0.88903768180634601</v>
      </c>
      <c r="E36" s="115">
        <v>239</v>
      </c>
      <c r="F36" s="114">
        <v>245</v>
      </c>
      <c r="G36" s="114">
        <v>246</v>
      </c>
      <c r="H36" s="114">
        <v>248</v>
      </c>
      <c r="I36" s="140">
        <v>246</v>
      </c>
      <c r="J36" s="115">
        <v>-7</v>
      </c>
      <c r="K36" s="116">
        <v>-2.845528455284553</v>
      </c>
    </row>
    <row r="37" spans="1:11" ht="14.1" customHeight="1" x14ac:dyDescent="0.2">
      <c r="A37" s="306">
        <v>42</v>
      </c>
      <c r="B37" s="307" t="s">
        <v>256</v>
      </c>
      <c r="C37" s="308"/>
      <c r="D37" s="113">
        <v>6.323698991927984E-2</v>
      </c>
      <c r="E37" s="115">
        <v>17</v>
      </c>
      <c r="F37" s="114">
        <v>17</v>
      </c>
      <c r="G37" s="114">
        <v>16</v>
      </c>
      <c r="H37" s="114">
        <v>15</v>
      </c>
      <c r="I37" s="140">
        <v>16</v>
      </c>
      <c r="J37" s="115">
        <v>1</v>
      </c>
      <c r="K37" s="116">
        <v>6.25</v>
      </c>
    </row>
    <row r="38" spans="1:11" ht="14.1" customHeight="1" x14ac:dyDescent="0.2">
      <c r="A38" s="306">
        <v>43</v>
      </c>
      <c r="B38" s="307" t="s">
        <v>257</v>
      </c>
      <c r="C38" s="308"/>
      <c r="D38" s="113">
        <v>0.59145184689208796</v>
      </c>
      <c r="E38" s="115">
        <v>159</v>
      </c>
      <c r="F38" s="114">
        <v>162</v>
      </c>
      <c r="G38" s="114">
        <v>158</v>
      </c>
      <c r="H38" s="114">
        <v>157</v>
      </c>
      <c r="I38" s="140">
        <v>166</v>
      </c>
      <c r="J38" s="115">
        <v>-7</v>
      </c>
      <c r="K38" s="116">
        <v>-4.2168674698795181</v>
      </c>
    </row>
    <row r="39" spans="1:11" ht="14.1" customHeight="1" x14ac:dyDescent="0.2">
      <c r="A39" s="306">
        <v>51</v>
      </c>
      <c r="B39" s="307" t="s">
        <v>258</v>
      </c>
      <c r="C39" s="308"/>
      <c r="D39" s="113">
        <v>8.5183945244206374</v>
      </c>
      <c r="E39" s="115">
        <v>2290</v>
      </c>
      <c r="F39" s="114">
        <v>2367</v>
      </c>
      <c r="G39" s="114">
        <v>2402</v>
      </c>
      <c r="H39" s="114">
        <v>2281</v>
      </c>
      <c r="I39" s="140">
        <v>2231</v>
      </c>
      <c r="J39" s="115">
        <v>59</v>
      </c>
      <c r="K39" s="116">
        <v>2.644554011653967</v>
      </c>
    </row>
    <row r="40" spans="1:11" ht="14.1" customHeight="1" x14ac:dyDescent="0.2">
      <c r="A40" s="306" t="s">
        <v>259</v>
      </c>
      <c r="B40" s="307" t="s">
        <v>260</v>
      </c>
      <c r="C40" s="308"/>
      <c r="D40" s="113">
        <v>7.7558308224528512</v>
      </c>
      <c r="E40" s="115">
        <v>2085</v>
      </c>
      <c r="F40" s="114">
        <v>2170</v>
      </c>
      <c r="G40" s="114">
        <v>2207</v>
      </c>
      <c r="H40" s="114">
        <v>2095</v>
      </c>
      <c r="I40" s="140">
        <v>2042</v>
      </c>
      <c r="J40" s="115">
        <v>43</v>
      </c>
      <c r="K40" s="116">
        <v>2.1057786483839371</v>
      </c>
    </row>
    <row r="41" spans="1:11" ht="14.1" customHeight="1" x14ac:dyDescent="0.2">
      <c r="A41" s="306"/>
      <c r="B41" s="307" t="s">
        <v>261</v>
      </c>
      <c r="C41" s="308"/>
      <c r="D41" s="113">
        <v>6.5171297846222522</v>
      </c>
      <c r="E41" s="115">
        <v>1752</v>
      </c>
      <c r="F41" s="114">
        <v>1819</v>
      </c>
      <c r="G41" s="114">
        <v>1867</v>
      </c>
      <c r="H41" s="114">
        <v>1753</v>
      </c>
      <c r="I41" s="140">
        <v>1699</v>
      </c>
      <c r="J41" s="115">
        <v>53</v>
      </c>
      <c r="K41" s="116">
        <v>3.1194820482636847</v>
      </c>
    </row>
    <row r="42" spans="1:11" ht="14.1" customHeight="1" x14ac:dyDescent="0.2">
      <c r="A42" s="306">
        <v>52</v>
      </c>
      <c r="B42" s="307" t="s">
        <v>262</v>
      </c>
      <c r="C42" s="308"/>
      <c r="D42" s="113">
        <v>5.3491053825837893</v>
      </c>
      <c r="E42" s="115">
        <v>1438</v>
      </c>
      <c r="F42" s="114">
        <v>1372</v>
      </c>
      <c r="G42" s="114">
        <v>1446</v>
      </c>
      <c r="H42" s="114">
        <v>1443</v>
      </c>
      <c r="I42" s="140">
        <v>1418</v>
      </c>
      <c r="J42" s="115">
        <v>20</v>
      </c>
      <c r="K42" s="116">
        <v>1.4104372355430184</v>
      </c>
    </row>
    <row r="43" spans="1:11" ht="14.1" customHeight="1" x14ac:dyDescent="0.2">
      <c r="A43" s="306" t="s">
        <v>263</v>
      </c>
      <c r="B43" s="307" t="s">
        <v>264</v>
      </c>
      <c r="C43" s="308"/>
      <c r="D43" s="113">
        <v>4.5381839824424359</v>
      </c>
      <c r="E43" s="115">
        <v>1220</v>
      </c>
      <c r="F43" s="114">
        <v>1152</v>
      </c>
      <c r="G43" s="114">
        <v>1207</v>
      </c>
      <c r="H43" s="114">
        <v>1205</v>
      </c>
      <c r="I43" s="140">
        <v>1191</v>
      </c>
      <c r="J43" s="115">
        <v>29</v>
      </c>
      <c r="K43" s="116">
        <v>2.4349286314021832</v>
      </c>
    </row>
    <row r="44" spans="1:11" ht="14.1" customHeight="1" x14ac:dyDescent="0.2">
      <c r="A44" s="306">
        <v>53</v>
      </c>
      <c r="B44" s="307" t="s">
        <v>265</v>
      </c>
      <c r="C44" s="308"/>
      <c r="D44" s="113">
        <v>0.65096901387493955</v>
      </c>
      <c r="E44" s="115">
        <v>175</v>
      </c>
      <c r="F44" s="114">
        <v>173</v>
      </c>
      <c r="G44" s="114">
        <v>175</v>
      </c>
      <c r="H44" s="114">
        <v>178</v>
      </c>
      <c r="I44" s="140">
        <v>166</v>
      </c>
      <c r="J44" s="115">
        <v>9</v>
      </c>
      <c r="K44" s="116">
        <v>5.4216867469879517</v>
      </c>
    </row>
    <row r="45" spans="1:11" ht="14.1" customHeight="1" x14ac:dyDescent="0.2">
      <c r="A45" s="306" t="s">
        <v>266</v>
      </c>
      <c r="B45" s="307" t="s">
        <v>267</v>
      </c>
      <c r="C45" s="308"/>
      <c r="D45" s="113">
        <v>0.54309414871852102</v>
      </c>
      <c r="E45" s="115">
        <v>146</v>
      </c>
      <c r="F45" s="114">
        <v>144</v>
      </c>
      <c r="G45" s="114">
        <v>146</v>
      </c>
      <c r="H45" s="114">
        <v>150</v>
      </c>
      <c r="I45" s="140">
        <v>137</v>
      </c>
      <c r="J45" s="115">
        <v>9</v>
      </c>
      <c r="K45" s="116">
        <v>6.5693430656934311</v>
      </c>
    </row>
    <row r="46" spans="1:11" ht="14.1" customHeight="1" x14ac:dyDescent="0.2">
      <c r="A46" s="306">
        <v>54</v>
      </c>
      <c r="B46" s="307" t="s">
        <v>268</v>
      </c>
      <c r="C46" s="308"/>
      <c r="D46" s="113">
        <v>1.8375925305955436</v>
      </c>
      <c r="E46" s="115">
        <v>494</v>
      </c>
      <c r="F46" s="114">
        <v>489</v>
      </c>
      <c r="G46" s="114">
        <v>471</v>
      </c>
      <c r="H46" s="114">
        <v>485</v>
      </c>
      <c r="I46" s="140">
        <v>478</v>
      </c>
      <c r="J46" s="115">
        <v>16</v>
      </c>
      <c r="K46" s="116">
        <v>3.3472803347280333</v>
      </c>
    </row>
    <row r="47" spans="1:11" ht="14.1" customHeight="1" x14ac:dyDescent="0.2">
      <c r="A47" s="306">
        <v>61</v>
      </c>
      <c r="B47" s="307" t="s">
        <v>269</v>
      </c>
      <c r="C47" s="308"/>
      <c r="D47" s="113">
        <v>2.6857121601011791</v>
      </c>
      <c r="E47" s="115">
        <v>722</v>
      </c>
      <c r="F47" s="114">
        <v>717</v>
      </c>
      <c r="G47" s="114">
        <v>720</v>
      </c>
      <c r="H47" s="114">
        <v>721</v>
      </c>
      <c r="I47" s="140">
        <v>722</v>
      </c>
      <c r="J47" s="115">
        <v>0</v>
      </c>
      <c r="K47" s="116">
        <v>0</v>
      </c>
    </row>
    <row r="48" spans="1:11" ht="14.1" customHeight="1" x14ac:dyDescent="0.2">
      <c r="A48" s="306">
        <v>62</v>
      </c>
      <c r="B48" s="307" t="s">
        <v>270</v>
      </c>
      <c r="C48" s="308"/>
      <c r="D48" s="113">
        <v>6.7737975672357997</v>
      </c>
      <c r="E48" s="115">
        <v>1821</v>
      </c>
      <c r="F48" s="114">
        <v>1831</v>
      </c>
      <c r="G48" s="114">
        <v>1831</v>
      </c>
      <c r="H48" s="114">
        <v>1813</v>
      </c>
      <c r="I48" s="140">
        <v>1827</v>
      </c>
      <c r="J48" s="115">
        <v>-6</v>
      </c>
      <c r="K48" s="116">
        <v>-0.32840722495894908</v>
      </c>
    </row>
    <row r="49" spans="1:11" ht="14.1" customHeight="1" x14ac:dyDescent="0.2">
      <c r="A49" s="306">
        <v>63</v>
      </c>
      <c r="B49" s="307" t="s">
        <v>271</v>
      </c>
      <c r="C49" s="308"/>
      <c r="D49" s="113">
        <v>1.4842093516348622</v>
      </c>
      <c r="E49" s="115">
        <v>399</v>
      </c>
      <c r="F49" s="114">
        <v>422</v>
      </c>
      <c r="G49" s="114">
        <v>440</v>
      </c>
      <c r="H49" s="114">
        <v>420</v>
      </c>
      <c r="I49" s="140">
        <v>407</v>
      </c>
      <c r="J49" s="115">
        <v>-8</v>
      </c>
      <c r="K49" s="116">
        <v>-1.9656019656019657</v>
      </c>
    </row>
    <row r="50" spans="1:11" ht="14.1" customHeight="1" x14ac:dyDescent="0.2">
      <c r="A50" s="306" t="s">
        <v>272</v>
      </c>
      <c r="B50" s="307" t="s">
        <v>273</v>
      </c>
      <c r="C50" s="308"/>
      <c r="D50" s="113">
        <v>0.20831008443998067</v>
      </c>
      <c r="E50" s="115">
        <v>56</v>
      </c>
      <c r="F50" s="114">
        <v>61</v>
      </c>
      <c r="G50" s="114">
        <v>62</v>
      </c>
      <c r="H50" s="114">
        <v>56</v>
      </c>
      <c r="I50" s="140">
        <v>51</v>
      </c>
      <c r="J50" s="115">
        <v>5</v>
      </c>
      <c r="K50" s="116">
        <v>9.8039215686274517</v>
      </c>
    </row>
    <row r="51" spans="1:11" ht="14.1" customHeight="1" x14ac:dyDescent="0.2">
      <c r="A51" s="306" t="s">
        <v>274</v>
      </c>
      <c r="B51" s="307" t="s">
        <v>275</v>
      </c>
      <c r="C51" s="308"/>
      <c r="D51" s="113">
        <v>1.1233865268013243</v>
      </c>
      <c r="E51" s="115">
        <v>302</v>
      </c>
      <c r="F51" s="114">
        <v>319</v>
      </c>
      <c r="G51" s="114">
        <v>336</v>
      </c>
      <c r="H51" s="114">
        <v>320</v>
      </c>
      <c r="I51" s="140">
        <v>311</v>
      </c>
      <c r="J51" s="115">
        <v>-9</v>
      </c>
      <c r="K51" s="116">
        <v>-2.8938906752411575</v>
      </c>
    </row>
    <row r="52" spans="1:11" ht="14.1" customHeight="1" x14ac:dyDescent="0.2">
      <c r="A52" s="306">
        <v>71</v>
      </c>
      <c r="B52" s="307" t="s">
        <v>276</v>
      </c>
      <c r="C52" s="308"/>
      <c r="D52" s="113">
        <v>8.8754975263177478</v>
      </c>
      <c r="E52" s="115">
        <v>2386</v>
      </c>
      <c r="F52" s="114">
        <v>2381</v>
      </c>
      <c r="G52" s="114">
        <v>2400</v>
      </c>
      <c r="H52" s="114">
        <v>2355</v>
      </c>
      <c r="I52" s="140">
        <v>2350</v>
      </c>
      <c r="J52" s="115">
        <v>36</v>
      </c>
      <c r="K52" s="116">
        <v>1.5319148936170213</v>
      </c>
    </row>
    <row r="53" spans="1:11" ht="14.1" customHeight="1" x14ac:dyDescent="0.2">
      <c r="A53" s="306" t="s">
        <v>277</v>
      </c>
      <c r="B53" s="307" t="s">
        <v>278</v>
      </c>
      <c r="C53" s="308"/>
      <c r="D53" s="113">
        <v>3.5263921437339585</v>
      </c>
      <c r="E53" s="115">
        <v>948</v>
      </c>
      <c r="F53" s="114">
        <v>953</v>
      </c>
      <c r="G53" s="114">
        <v>949</v>
      </c>
      <c r="H53" s="114">
        <v>934</v>
      </c>
      <c r="I53" s="140">
        <v>945</v>
      </c>
      <c r="J53" s="115">
        <v>3</v>
      </c>
      <c r="K53" s="116">
        <v>0.31746031746031744</v>
      </c>
    </row>
    <row r="54" spans="1:11" ht="14.1" customHeight="1" x14ac:dyDescent="0.2">
      <c r="A54" s="306" t="s">
        <v>279</v>
      </c>
      <c r="B54" s="307" t="s">
        <v>280</v>
      </c>
      <c r="C54" s="308"/>
      <c r="D54" s="113">
        <v>4.296395491574601</v>
      </c>
      <c r="E54" s="115">
        <v>1155</v>
      </c>
      <c r="F54" s="114">
        <v>1153</v>
      </c>
      <c r="G54" s="114">
        <v>1172</v>
      </c>
      <c r="H54" s="114">
        <v>1150</v>
      </c>
      <c r="I54" s="140">
        <v>1141</v>
      </c>
      <c r="J54" s="115">
        <v>14</v>
      </c>
      <c r="K54" s="116">
        <v>1.2269938650306749</v>
      </c>
    </row>
    <row r="55" spans="1:11" ht="14.1" customHeight="1" x14ac:dyDescent="0.2">
      <c r="A55" s="306">
        <v>72</v>
      </c>
      <c r="B55" s="307" t="s">
        <v>281</v>
      </c>
      <c r="C55" s="308"/>
      <c r="D55" s="113">
        <v>2.1351783655098018</v>
      </c>
      <c r="E55" s="115">
        <v>574</v>
      </c>
      <c r="F55" s="114">
        <v>571</v>
      </c>
      <c r="G55" s="114">
        <v>576</v>
      </c>
      <c r="H55" s="114">
        <v>572</v>
      </c>
      <c r="I55" s="140">
        <v>576</v>
      </c>
      <c r="J55" s="115">
        <v>-2</v>
      </c>
      <c r="K55" s="116">
        <v>-0.34722222222222221</v>
      </c>
    </row>
    <row r="56" spans="1:11" ht="14.1" customHeight="1" x14ac:dyDescent="0.2">
      <c r="A56" s="306" t="s">
        <v>282</v>
      </c>
      <c r="B56" s="307" t="s">
        <v>283</v>
      </c>
      <c r="C56" s="308"/>
      <c r="D56" s="113">
        <v>0.65096901387493955</v>
      </c>
      <c r="E56" s="115">
        <v>175</v>
      </c>
      <c r="F56" s="114">
        <v>176</v>
      </c>
      <c r="G56" s="114">
        <v>178</v>
      </c>
      <c r="H56" s="114">
        <v>172</v>
      </c>
      <c r="I56" s="140">
        <v>172</v>
      </c>
      <c r="J56" s="115">
        <v>3</v>
      </c>
      <c r="K56" s="116">
        <v>1.7441860465116279</v>
      </c>
    </row>
    <row r="57" spans="1:11" ht="14.1" customHeight="1" x14ac:dyDescent="0.2">
      <c r="A57" s="306" t="s">
        <v>284</v>
      </c>
      <c r="B57" s="307" t="s">
        <v>285</v>
      </c>
      <c r="C57" s="308"/>
      <c r="D57" s="113">
        <v>1.3391362571141614</v>
      </c>
      <c r="E57" s="115">
        <v>360</v>
      </c>
      <c r="F57" s="114">
        <v>354</v>
      </c>
      <c r="G57" s="114">
        <v>354</v>
      </c>
      <c r="H57" s="114">
        <v>356</v>
      </c>
      <c r="I57" s="140">
        <v>357</v>
      </c>
      <c r="J57" s="115">
        <v>3</v>
      </c>
      <c r="K57" s="116">
        <v>0.84033613445378152</v>
      </c>
    </row>
    <row r="58" spans="1:11" ht="14.1" customHeight="1" x14ac:dyDescent="0.2">
      <c r="A58" s="306">
        <v>73</v>
      </c>
      <c r="B58" s="307" t="s">
        <v>286</v>
      </c>
      <c r="C58" s="308"/>
      <c r="D58" s="113">
        <v>1.7073987278205558</v>
      </c>
      <c r="E58" s="115">
        <v>459</v>
      </c>
      <c r="F58" s="114">
        <v>460</v>
      </c>
      <c r="G58" s="114">
        <v>458</v>
      </c>
      <c r="H58" s="114">
        <v>448</v>
      </c>
      <c r="I58" s="140">
        <v>441</v>
      </c>
      <c r="J58" s="115">
        <v>18</v>
      </c>
      <c r="K58" s="116">
        <v>4.0816326530612246</v>
      </c>
    </row>
    <row r="59" spans="1:11" ht="14.1" customHeight="1" x14ac:dyDescent="0.2">
      <c r="A59" s="306" t="s">
        <v>287</v>
      </c>
      <c r="B59" s="307" t="s">
        <v>288</v>
      </c>
      <c r="C59" s="308"/>
      <c r="D59" s="113">
        <v>1.4246921846520106</v>
      </c>
      <c r="E59" s="115">
        <v>383</v>
      </c>
      <c r="F59" s="114">
        <v>385</v>
      </c>
      <c r="G59" s="114">
        <v>382</v>
      </c>
      <c r="H59" s="114">
        <v>373</v>
      </c>
      <c r="I59" s="140">
        <v>366</v>
      </c>
      <c r="J59" s="115">
        <v>17</v>
      </c>
      <c r="K59" s="116">
        <v>4.6448087431693992</v>
      </c>
    </row>
    <row r="60" spans="1:11" ht="14.1" customHeight="1" x14ac:dyDescent="0.2">
      <c r="A60" s="306">
        <v>81</v>
      </c>
      <c r="B60" s="307" t="s">
        <v>289</v>
      </c>
      <c r="C60" s="308"/>
      <c r="D60" s="113">
        <v>8.6151099207677717</v>
      </c>
      <c r="E60" s="115">
        <v>2316</v>
      </c>
      <c r="F60" s="114">
        <v>2320</v>
      </c>
      <c r="G60" s="114">
        <v>2324</v>
      </c>
      <c r="H60" s="114">
        <v>2268</v>
      </c>
      <c r="I60" s="140">
        <v>2291</v>
      </c>
      <c r="J60" s="115">
        <v>25</v>
      </c>
      <c r="K60" s="116">
        <v>1.0912265386294195</v>
      </c>
    </row>
    <row r="61" spans="1:11" ht="14.1" customHeight="1" x14ac:dyDescent="0.2">
      <c r="A61" s="306" t="s">
        <v>290</v>
      </c>
      <c r="B61" s="307" t="s">
        <v>291</v>
      </c>
      <c r="C61" s="308"/>
      <c r="D61" s="113">
        <v>1.7259978425026969</v>
      </c>
      <c r="E61" s="115">
        <v>464</v>
      </c>
      <c r="F61" s="114">
        <v>464</v>
      </c>
      <c r="G61" s="114">
        <v>466</v>
      </c>
      <c r="H61" s="114">
        <v>447</v>
      </c>
      <c r="I61" s="140">
        <v>456</v>
      </c>
      <c r="J61" s="115">
        <v>8</v>
      </c>
      <c r="K61" s="116">
        <v>1.7543859649122806</v>
      </c>
    </row>
    <row r="62" spans="1:11" ht="14.1" customHeight="1" x14ac:dyDescent="0.2">
      <c r="A62" s="306" t="s">
        <v>292</v>
      </c>
      <c r="B62" s="307" t="s">
        <v>293</v>
      </c>
      <c r="C62" s="308"/>
      <c r="D62" s="113">
        <v>3.667745415318231</v>
      </c>
      <c r="E62" s="115">
        <v>986</v>
      </c>
      <c r="F62" s="114">
        <v>1004</v>
      </c>
      <c r="G62" s="114">
        <v>1007</v>
      </c>
      <c r="H62" s="114">
        <v>973</v>
      </c>
      <c r="I62" s="140">
        <v>979</v>
      </c>
      <c r="J62" s="115">
        <v>7</v>
      </c>
      <c r="K62" s="116">
        <v>0.71501532175689475</v>
      </c>
    </row>
    <row r="63" spans="1:11" ht="14.1" customHeight="1" x14ac:dyDescent="0.2">
      <c r="A63" s="306"/>
      <c r="B63" s="307" t="s">
        <v>294</v>
      </c>
      <c r="C63" s="308"/>
      <c r="D63" s="113">
        <v>3.4036379868318267</v>
      </c>
      <c r="E63" s="115">
        <v>915</v>
      </c>
      <c r="F63" s="114">
        <v>928</v>
      </c>
      <c r="G63" s="114">
        <v>931</v>
      </c>
      <c r="H63" s="114">
        <v>900</v>
      </c>
      <c r="I63" s="140">
        <v>904</v>
      </c>
      <c r="J63" s="115">
        <v>11</v>
      </c>
      <c r="K63" s="116">
        <v>1.2168141592920354</v>
      </c>
    </row>
    <row r="64" spans="1:11" ht="14.1" customHeight="1" x14ac:dyDescent="0.2">
      <c r="A64" s="306" t="s">
        <v>295</v>
      </c>
      <c r="B64" s="307" t="s">
        <v>296</v>
      </c>
      <c r="C64" s="308"/>
      <c r="D64" s="113">
        <v>0.9857530781534799</v>
      </c>
      <c r="E64" s="115">
        <v>265</v>
      </c>
      <c r="F64" s="114">
        <v>254</v>
      </c>
      <c r="G64" s="114">
        <v>261</v>
      </c>
      <c r="H64" s="114">
        <v>259</v>
      </c>
      <c r="I64" s="140">
        <v>258</v>
      </c>
      <c r="J64" s="115">
        <v>7</v>
      </c>
      <c r="K64" s="116">
        <v>2.7131782945736433</v>
      </c>
    </row>
    <row r="65" spans="1:11" ht="14.1" customHeight="1" x14ac:dyDescent="0.2">
      <c r="A65" s="306" t="s">
        <v>297</v>
      </c>
      <c r="B65" s="307" t="s">
        <v>298</v>
      </c>
      <c r="C65" s="308"/>
      <c r="D65" s="113">
        <v>1.3242569653684484</v>
      </c>
      <c r="E65" s="115">
        <v>356</v>
      </c>
      <c r="F65" s="114">
        <v>348</v>
      </c>
      <c r="G65" s="114">
        <v>345</v>
      </c>
      <c r="H65" s="114">
        <v>343</v>
      </c>
      <c r="I65" s="140">
        <v>354</v>
      </c>
      <c r="J65" s="115">
        <v>2</v>
      </c>
      <c r="K65" s="116">
        <v>0.56497175141242939</v>
      </c>
    </row>
    <row r="66" spans="1:11" ht="14.1" customHeight="1" x14ac:dyDescent="0.2">
      <c r="A66" s="306">
        <v>82</v>
      </c>
      <c r="B66" s="307" t="s">
        <v>299</v>
      </c>
      <c r="C66" s="308"/>
      <c r="D66" s="113">
        <v>3.1767287877097052</v>
      </c>
      <c r="E66" s="115">
        <v>854</v>
      </c>
      <c r="F66" s="114">
        <v>851</v>
      </c>
      <c r="G66" s="114">
        <v>854</v>
      </c>
      <c r="H66" s="114">
        <v>843</v>
      </c>
      <c r="I66" s="140">
        <v>845</v>
      </c>
      <c r="J66" s="115">
        <v>9</v>
      </c>
      <c r="K66" s="116">
        <v>1.0650887573964498</v>
      </c>
    </row>
    <row r="67" spans="1:11" ht="14.1" customHeight="1" x14ac:dyDescent="0.2">
      <c r="A67" s="306" t="s">
        <v>300</v>
      </c>
      <c r="B67" s="307" t="s">
        <v>301</v>
      </c>
      <c r="C67" s="308"/>
      <c r="D67" s="113">
        <v>2.2356135847933638</v>
      </c>
      <c r="E67" s="115">
        <v>601</v>
      </c>
      <c r="F67" s="114">
        <v>597</v>
      </c>
      <c r="G67" s="114">
        <v>597</v>
      </c>
      <c r="H67" s="114">
        <v>585</v>
      </c>
      <c r="I67" s="140">
        <v>588</v>
      </c>
      <c r="J67" s="115">
        <v>13</v>
      </c>
      <c r="K67" s="116">
        <v>2.2108843537414966</v>
      </c>
    </row>
    <row r="68" spans="1:11" ht="14.1" customHeight="1" x14ac:dyDescent="0.2">
      <c r="A68" s="306" t="s">
        <v>302</v>
      </c>
      <c r="B68" s="307" t="s">
        <v>303</v>
      </c>
      <c r="C68" s="308"/>
      <c r="D68" s="113">
        <v>0.56913290927351856</v>
      </c>
      <c r="E68" s="115">
        <v>153</v>
      </c>
      <c r="F68" s="114">
        <v>155</v>
      </c>
      <c r="G68" s="114">
        <v>158</v>
      </c>
      <c r="H68" s="114">
        <v>157</v>
      </c>
      <c r="I68" s="140">
        <v>156</v>
      </c>
      <c r="J68" s="115">
        <v>-3</v>
      </c>
      <c r="K68" s="116">
        <v>-1.9230769230769231</v>
      </c>
    </row>
    <row r="69" spans="1:11" ht="14.1" customHeight="1" x14ac:dyDescent="0.2">
      <c r="A69" s="306">
        <v>83</v>
      </c>
      <c r="B69" s="307" t="s">
        <v>304</v>
      </c>
      <c r="C69" s="308"/>
      <c r="D69" s="113">
        <v>5.6504110404344754</v>
      </c>
      <c r="E69" s="115">
        <v>1519</v>
      </c>
      <c r="F69" s="114">
        <v>1487</v>
      </c>
      <c r="G69" s="114">
        <v>1471</v>
      </c>
      <c r="H69" s="114">
        <v>1467</v>
      </c>
      <c r="I69" s="140">
        <v>1450</v>
      </c>
      <c r="J69" s="115">
        <v>69</v>
      </c>
      <c r="K69" s="116">
        <v>4.7586206896551726</v>
      </c>
    </row>
    <row r="70" spans="1:11" ht="14.1" customHeight="1" x14ac:dyDescent="0.2">
      <c r="A70" s="306" t="s">
        <v>305</v>
      </c>
      <c r="B70" s="307" t="s">
        <v>306</v>
      </c>
      <c r="C70" s="308"/>
      <c r="D70" s="113">
        <v>5.1631142357623778</v>
      </c>
      <c r="E70" s="115">
        <v>1388</v>
      </c>
      <c r="F70" s="114">
        <v>1354</v>
      </c>
      <c r="G70" s="114">
        <v>1341</v>
      </c>
      <c r="H70" s="114">
        <v>1338</v>
      </c>
      <c r="I70" s="140">
        <v>1330</v>
      </c>
      <c r="J70" s="115">
        <v>58</v>
      </c>
      <c r="K70" s="116">
        <v>4.3609022556390977</v>
      </c>
    </row>
    <row r="71" spans="1:11" ht="14.1" customHeight="1" x14ac:dyDescent="0.2">
      <c r="A71" s="306"/>
      <c r="B71" s="307" t="s">
        <v>307</v>
      </c>
      <c r="C71" s="308"/>
      <c r="D71" s="113">
        <v>3.2660045381839824</v>
      </c>
      <c r="E71" s="115">
        <v>878</v>
      </c>
      <c r="F71" s="114">
        <v>859</v>
      </c>
      <c r="G71" s="114">
        <v>852</v>
      </c>
      <c r="H71" s="114">
        <v>838</v>
      </c>
      <c r="I71" s="140">
        <v>834</v>
      </c>
      <c r="J71" s="115">
        <v>44</v>
      </c>
      <c r="K71" s="116">
        <v>5.275779376498801</v>
      </c>
    </row>
    <row r="72" spans="1:11" ht="14.1" customHeight="1" x14ac:dyDescent="0.2">
      <c r="A72" s="306">
        <v>84</v>
      </c>
      <c r="B72" s="307" t="s">
        <v>308</v>
      </c>
      <c r="C72" s="308"/>
      <c r="D72" s="113">
        <v>1.2275415690213145</v>
      </c>
      <c r="E72" s="115">
        <v>330</v>
      </c>
      <c r="F72" s="114">
        <v>328</v>
      </c>
      <c r="G72" s="114">
        <v>326</v>
      </c>
      <c r="H72" s="114">
        <v>327</v>
      </c>
      <c r="I72" s="140">
        <v>328</v>
      </c>
      <c r="J72" s="115">
        <v>2</v>
      </c>
      <c r="K72" s="116">
        <v>0.6097560975609756</v>
      </c>
    </row>
    <row r="73" spans="1:11" ht="14.1" customHeight="1" x14ac:dyDescent="0.2">
      <c r="A73" s="306" t="s">
        <v>309</v>
      </c>
      <c r="B73" s="307" t="s">
        <v>310</v>
      </c>
      <c r="C73" s="308"/>
      <c r="D73" s="113">
        <v>0.74396458728564518</v>
      </c>
      <c r="E73" s="115">
        <v>200</v>
      </c>
      <c r="F73" s="114">
        <v>199</v>
      </c>
      <c r="G73" s="114">
        <v>197</v>
      </c>
      <c r="H73" s="114">
        <v>195</v>
      </c>
      <c r="I73" s="140">
        <v>199</v>
      </c>
      <c r="J73" s="115">
        <v>1</v>
      </c>
      <c r="K73" s="116">
        <v>0.50251256281407031</v>
      </c>
    </row>
    <row r="74" spans="1:11" ht="14.1" customHeight="1" x14ac:dyDescent="0.2">
      <c r="A74" s="306" t="s">
        <v>311</v>
      </c>
      <c r="B74" s="307" t="s">
        <v>312</v>
      </c>
      <c r="C74" s="308"/>
      <c r="D74" s="113">
        <v>0.20087043856712419</v>
      </c>
      <c r="E74" s="115">
        <v>54</v>
      </c>
      <c r="F74" s="114">
        <v>53</v>
      </c>
      <c r="G74" s="114">
        <v>53</v>
      </c>
      <c r="H74" s="114">
        <v>57</v>
      </c>
      <c r="I74" s="140">
        <v>57</v>
      </c>
      <c r="J74" s="115">
        <v>-3</v>
      </c>
      <c r="K74" s="116">
        <v>-5.2631578947368425</v>
      </c>
    </row>
    <row r="75" spans="1:11" ht="14.1" customHeight="1" x14ac:dyDescent="0.2">
      <c r="A75" s="306" t="s">
        <v>313</v>
      </c>
      <c r="B75" s="307" t="s">
        <v>314</v>
      </c>
      <c r="C75" s="308"/>
      <c r="D75" s="113">
        <v>0.1004352192835621</v>
      </c>
      <c r="E75" s="115">
        <v>27</v>
      </c>
      <c r="F75" s="114">
        <v>26</v>
      </c>
      <c r="G75" s="114">
        <v>25</v>
      </c>
      <c r="H75" s="114">
        <v>27</v>
      </c>
      <c r="I75" s="140">
        <v>25</v>
      </c>
      <c r="J75" s="115">
        <v>2</v>
      </c>
      <c r="K75" s="116">
        <v>8</v>
      </c>
    </row>
    <row r="76" spans="1:11" ht="14.1" customHeight="1" x14ac:dyDescent="0.2">
      <c r="A76" s="306">
        <v>91</v>
      </c>
      <c r="B76" s="307" t="s">
        <v>315</v>
      </c>
      <c r="C76" s="308"/>
      <c r="D76" s="113">
        <v>9.2995573410705648E-2</v>
      </c>
      <c r="E76" s="115">
        <v>25</v>
      </c>
      <c r="F76" s="114">
        <v>24</v>
      </c>
      <c r="G76" s="114">
        <v>24</v>
      </c>
      <c r="H76" s="114">
        <v>23</v>
      </c>
      <c r="I76" s="140">
        <v>24</v>
      </c>
      <c r="J76" s="115">
        <v>1</v>
      </c>
      <c r="K76" s="116">
        <v>4.166666666666667</v>
      </c>
    </row>
    <row r="77" spans="1:11" ht="14.1" customHeight="1" x14ac:dyDescent="0.2">
      <c r="A77" s="306">
        <v>92</v>
      </c>
      <c r="B77" s="307" t="s">
        <v>316</v>
      </c>
      <c r="C77" s="308"/>
      <c r="D77" s="113">
        <v>0.39058140832496374</v>
      </c>
      <c r="E77" s="115">
        <v>105</v>
      </c>
      <c r="F77" s="114">
        <v>96</v>
      </c>
      <c r="G77" s="114">
        <v>101</v>
      </c>
      <c r="H77" s="114">
        <v>98</v>
      </c>
      <c r="I77" s="140">
        <v>99</v>
      </c>
      <c r="J77" s="115">
        <v>6</v>
      </c>
      <c r="K77" s="116">
        <v>6.0606060606060606</v>
      </c>
    </row>
    <row r="78" spans="1:11" ht="14.1" customHeight="1" x14ac:dyDescent="0.2">
      <c r="A78" s="306">
        <v>93</v>
      </c>
      <c r="B78" s="307" t="s">
        <v>317</v>
      </c>
      <c r="C78" s="308"/>
      <c r="D78" s="113">
        <v>0.30502548078711456</v>
      </c>
      <c r="E78" s="115">
        <v>82</v>
      </c>
      <c r="F78" s="114">
        <v>86</v>
      </c>
      <c r="G78" s="114">
        <v>88</v>
      </c>
      <c r="H78" s="114">
        <v>87</v>
      </c>
      <c r="I78" s="140">
        <v>87</v>
      </c>
      <c r="J78" s="115">
        <v>-5</v>
      </c>
      <c r="K78" s="116">
        <v>-5.7471264367816088</v>
      </c>
    </row>
    <row r="79" spans="1:11" ht="14.1" customHeight="1" x14ac:dyDescent="0.2">
      <c r="A79" s="306">
        <v>94</v>
      </c>
      <c r="B79" s="307" t="s">
        <v>318</v>
      </c>
      <c r="C79" s="308"/>
      <c r="D79" s="113">
        <v>4.0918052300710488E-2</v>
      </c>
      <c r="E79" s="115">
        <v>11</v>
      </c>
      <c r="F79" s="114" t="s">
        <v>513</v>
      </c>
      <c r="G79" s="114" t="s">
        <v>513</v>
      </c>
      <c r="H79" s="114" t="s">
        <v>513</v>
      </c>
      <c r="I79" s="140" t="s">
        <v>513</v>
      </c>
      <c r="J79" s="115" t="s">
        <v>513</v>
      </c>
      <c r="K79" s="116" t="s">
        <v>513</v>
      </c>
    </row>
    <row r="80" spans="1:11" ht="14.1" customHeight="1" x14ac:dyDescent="0.2">
      <c r="A80" s="306" t="s">
        <v>319</v>
      </c>
      <c r="B80" s="307" t="s">
        <v>320</v>
      </c>
      <c r="C80" s="308"/>
      <c r="D80" s="113">
        <v>1.1159468809284678E-2</v>
      </c>
      <c r="E80" s="115">
        <v>3</v>
      </c>
      <c r="F80" s="114" t="s">
        <v>513</v>
      </c>
      <c r="G80" s="114" t="s">
        <v>513</v>
      </c>
      <c r="H80" s="114" t="s">
        <v>513</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3452</v>
      </c>
      <c r="E12" s="114">
        <v>3622</v>
      </c>
      <c r="F12" s="114">
        <v>3697</v>
      </c>
      <c r="G12" s="114">
        <v>3653</v>
      </c>
      <c r="H12" s="140">
        <v>3565</v>
      </c>
      <c r="I12" s="115">
        <v>-113</v>
      </c>
      <c r="J12" s="116">
        <v>-3.1697054698457223</v>
      </c>
      <c r="K12"/>
      <c r="L12"/>
      <c r="M12"/>
      <c r="N12"/>
      <c r="O12"/>
      <c r="P12"/>
    </row>
    <row r="13" spans="1:16" s="110" customFormat="1" ht="14.45" customHeight="1" x14ac:dyDescent="0.2">
      <c r="A13" s="120" t="s">
        <v>105</v>
      </c>
      <c r="B13" s="119" t="s">
        <v>106</v>
      </c>
      <c r="C13" s="113">
        <v>48.522595596755501</v>
      </c>
      <c r="D13" s="115">
        <v>1675</v>
      </c>
      <c r="E13" s="114">
        <v>1746</v>
      </c>
      <c r="F13" s="114">
        <v>1803</v>
      </c>
      <c r="G13" s="114">
        <v>1756</v>
      </c>
      <c r="H13" s="140">
        <v>1697</v>
      </c>
      <c r="I13" s="115">
        <v>-22</v>
      </c>
      <c r="J13" s="116">
        <v>-1.296405421331762</v>
      </c>
      <c r="K13"/>
      <c r="L13"/>
      <c r="M13"/>
      <c r="N13"/>
      <c r="O13"/>
      <c r="P13"/>
    </row>
    <row r="14" spans="1:16" s="110" customFormat="1" ht="14.45" customHeight="1" x14ac:dyDescent="0.2">
      <c r="A14" s="120"/>
      <c r="B14" s="119" t="s">
        <v>107</v>
      </c>
      <c r="C14" s="113">
        <v>51.477404403244499</v>
      </c>
      <c r="D14" s="115">
        <v>1777</v>
      </c>
      <c r="E14" s="114">
        <v>1876</v>
      </c>
      <c r="F14" s="114">
        <v>1894</v>
      </c>
      <c r="G14" s="114">
        <v>1897</v>
      </c>
      <c r="H14" s="140">
        <v>1868</v>
      </c>
      <c r="I14" s="115">
        <v>-91</v>
      </c>
      <c r="J14" s="116">
        <v>-4.8715203426124196</v>
      </c>
      <c r="K14"/>
      <c r="L14"/>
      <c r="M14"/>
      <c r="N14"/>
      <c r="O14"/>
      <c r="P14"/>
    </row>
    <row r="15" spans="1:16" s="110" customFormat="1" ht="14.45" customHeight="1" x14ac:dyDescent="0.2">
      <c r="A15" s="118" t="s">
        <v>105</v>
      </c>
      <c r="B15" s="121" t="s">
        <v>108</v>
      </c>
      <c r="C15" s="113">
        <v>12.224797219003475</v>
      </c>
      <c r="D15" s="115">
        <v>422</v>
      </c>
      <c r="E15" s="114">
        <v>451</v>
      </c>
      <c r="F15" s="114">
        <v>487</v>
      </c>
      <c r="G15" s="114">
        <v>489</v>
      </c>
      <c r="H15" s="140">
        <v>413</v>
      </c>
      <c r="I15" s="115">
        <v>9</v>
      </c>
      <c r="J15" s="116">
        <v>2.179176755447942</v>
      </c>
      <c r="K15"/>
      <c r="L15"/>
      <c r="M15"/>
      <c r="N15"/>
      <c r="O15"/>
      <c r="P15"/>
    </row>
    <row r="16" spans="1:16" s="110" customFormat="1" ht="14.45" customHeight="1" x14ac:dyDescent="0.2">
      <c r="A16" s="118"/>
      <c r="B16" s="121" t="s">
        <v>109</v>
      </c>
      <c r="C16" s="113">
        <v>36.964078794901503</v>
      </c>
      <c r="D16" s="115">
        <v>1276</v>
      </c>
      <c r="E16" s="114">
        <v>1359</v>
      </c>
      <c r="F16" s="114">
        <v>1382</v>
      </c>
      <c r="G16" s="114">
        <v>1353</v>
      </c>
      <c r="H16" s="140">
        <v>1378</v>
      </c>
      <c r="I16" s="115">
        <v>-102</v>
      </c>
      <c r="J16" s="116">
        <v>-7.4020319303338171</v>
      </c>
      <c r="K16"/>
      <c r="L16"/>
      <c r="M16"/>
      <c r="N16"/>
      <c r="O16"/>
      <c r="P16"/>
    </row>
    <row r="17" spans="1:16" s="110" customFormat="1" ht="14.45" customHeight="1" x14ac:dyDescent="0.2">
      <c r="A17" s="118"/>
      <c r="B17" s="121" t="s">
        <v>110</v>
      </c>
      <c r="C17" s="113">
        <v>22.595596755504054</v>
      </c>
      <c r="D17" s="115">
        <v>780</v>
      </c>
      <c r="E17" s="114">
        <v>804</v>
      </c>
      <c r="F17" s="114">
        <v>831</v>
      </c>
      <c r="G17" s="114">
        <v>839</v>
      </c>
      <c r="H17" s="140">
        <v>833</v>
      </c>
      <c r="I17" s="115">
        <v>-53</v>
      </c>
      <c r="J17" s="116">
        <v>-6.3625450180072027</v>
      </c>
      <c r="K17"/>
      <c r="L17"/>
      <c r="M17"/>
      <c r="N17"/>
      <c r="O17"/>
      <c r="P17"/>
    </row>
    <row r="18" spans="1:16" s="110" customFormat="1" ht="14.45" customHeight="1" x14ac:dyDescent="0.2">
      <c r="A18" s="120"/>
      <c r="B18" s="121" t="s">
        <v>111</v>
      </c>
      <c r="C18" s="113">
        <v>28.215527230590961</v>
      </c>
      <c r="D18" s="115">
        <v>974</v>
      </c>
      <c r="E18" s="114">
        <v>1008</v>
      </c>
      <c r="F18" s="114">
        <v>997</v>
      </c>
      <c r="G18" s="114">
        <v>972</v>
      </c>
      <c r="H18" s="140">
        <v>941</v>
      </c>
      <c r="I18" s="115">
        <v>33</v>
      </c>
      <c r="J18" s="116">
        <v>3.5069075451647183</v>
      </c>
      <c r="K18"/>
      <c r="L18"/>
      <c r="M18"/>
      <c r="N18"/>
      <c r="O18"/>
      <c r="P18"/>
    </row>
    <row r="19" spans="1:16" s="110" customFormat="1" ht="14.45" customHeight="1" x14ac:dyDescent="0.2">
      <c r="A19" s="120"/>
      <c r="B19" s="121" t="s">
        <v>112</v>
      </c>
      <c r="C19" s="113">
        <v>3.9107763615295479</v>
      </c>
      <c r="D19" s="115">
        <v>135</v>
      </c>
      <c r="E19" s="114">
        <v>128</v>
      </c>
      <c r="F19" s="114">
        <v>127</v>
      </c>
      <c r="G19" s="114">
        <v>104</v>
      </c>
      <c r="H19" s="140">
        <v>101</v>
      </c>
      <c r="I19" s="115">
        <v>34</v>
      </c>
      <c r="J19" s="116">
        <v>33.663366336633665</v>
      </c>
      <c r="K19"/>
      <c r="L19"/>
      <c r="M19"/>
      <c r="N19"/>
      <c r="O19"/>
      <c r="P19"/>
    </row>
    <row r="20" spans="1:16" s="110" customFormat="1" ht="14.45" customHeight="1" x14ac:dyDescent="0.2">
      <c r="A20" s="120" t="s">
        <v>113</v>
      </c>
      <c r="B20" s="119" t="s">
        <v>116</v>
      </c>
      <c r="C20" s="113">
        <v>96.90034762456547</v>
      </c>
      <c r="D20" s="115">
        <v>3345</v>
      </c>
      <c r="E20" s="114">
        <v>3523</v>
      </c>
      <c r="F20" s="114">
        <v>3573</v>
      </c>
      <c r="G20" s="114">
        <v>3535</v>
      </c>
      <c r="H20" s="140">
        <v>3465</v>
      </c>
      <c r="I20" s="115">
        <v>-120</v>
      </c>
      <c r="J20" s="116">
        <v>-3.4632034632034632</v>
      </c>
      <c r="K20"/>
      <c r="L20"/>
      <c r="M20"/>
      <c r="N20"/>
      <c r="O20"/>
      <c r="P20"/>
    </row>
    <row r="21" spans="1:16" s="110" customFormat="1" ht="14.45" customHeight="1" x14ac:dyDescent="0.2">
      <c r="A21" s="123"/>
      <c r="B21" s="124" t="s">
        <v>117</v>
      </c>
      <c r="C21" s="125">
        <v>3.041714947856315</v>
      </c>
      <c r="D21" s="143">
        <v>105</v>
      </c>
      <c r="E21" s="144">
        <v>98</v>
      </c>
      <c r="F21" s="144">
        <v>123</v>
      </c>
      <c r="G21" s="144">
        <v>117</v>
      </c>
      <c r="H21" s="145">
        <v>99</v>
      </c>
      <c r="I21" s="143">
        <v>6</v>
      </c>
      <c r="J21" s="146">
        <v>6.0606060606060606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4126</v>
      </c>
      <c r="E56" s="114">
        <v>4319</v>
      </c>
      <c r="F56" s="114">
        <v>4342</v>
      </c>
      <c r="G56" s="114">
        <v>4297</v>
      </c>
      <c r="H56" s="140">
        <v>4247</v>
      </c>
      <c r="I56" s="115">
        <v>-121</v>
      </c>
      <c r="J56" s="116">
        <v>-2.8490699317165058</v>
      </c>
      <c r="K56"/>
      <c r="L56"/>
      <c r="M56"/>
      <c r="N56"/>
      <c r="O56"/>
      <c r="P56"/>
    </row>
    <row r="57" spans="1:16" s="110" customFormat="1" ht="14.45" customHeight="1" x14ac:dyDescent="0.2">
      <c r="A57" s="120" t="s">
        <v>105</v>
      </c>
      <c r="B57" s="119" t="s">
        <v>106</v>
      </c>
      <c r="C57" s="113">
        <v>46.825012118274358</v>
      </c>
      <c r="D57" s="115">
        <v>1932</v>
      </c>
      <c r="E57" s="114">
        <v>1983</v>
      </c>
      <c r="F57" s="114">
        <v>2015</v>
      </c>
      <c r="G57" s="114">
        <v>1943</v>
      </c>
      <c r="H57" s="140">
        <v>1916</v>
      </c>
      <c r="I57" s="115">
        <v>16</v>
      </c>
      <c r="J57" s="116">
        <v>0.83507306889352817</v>
      </c>
    </row>
    <row r="58" spans="1:16" s="110" customFormat="1" ht="14.45" customHeight="1" x14ac:dyDescent="0.2">
      <c r="A58" s="120"/>
      <c r="B58" s="119" t="s">
        <v>107</v>
      </c>
      <c r="C58" s="113">
        <v>53.174987881725642</v>
      </c>
      <c r="D58" s="115">
        <v>2194</v>
      </c>
      <c r="E58" s="114">
        <v>2336</v>
      </c>
      <c r="F58" s="114">
        <v>2327</v>
      </c>
      <c r="G58" s="114">
        <v>2354</v>
      </c>
      <c r="H58" s="140">
        <v>2331</v>
      </c>
      <c r="I58" s="115">
        <v>-137</v>
      </c>
      <c r="J58" s="116">
        <v>-5.8773058773058775</v>
      </c>
    </row>
    <row r="59" spans="1:16" s="110" customFormat="1" ht="14.45" customHeight="1" x14ac:dyDescent="0.2">
      <c r="A59" s="118" t="s">
        <v>105</v>
      </c>
      <c r="B59" s="121" t="s">
        <v>108</v>
      </c>
      <c r="C59" s="113">
        <v>12.530295685894329</v>
      </c>
      <c r="D59" s="115">
        <v>517</v>
      </c>
      <c r="E59" s="114">
        <v>567</v>
      </c>
      <c r="F59" s="114">
        <v>570</v>
      </c>
      <c r="G59" s="114">
        <v>560</v>
      </c>
      <c r="H59" s="140">
        <v>496</v>
      </c>
      <c r="I59" s="115">
        <v>21</v>
      </c>
      <c r="J59" s="116">
        <v>4.2338709677419351</v>
      </c>
    </row>
    <row r="60" spans="1:16" s="110" customFormat="1" ht="14.45" customHeight="1" x14ac:dyDescent="0.2">
      <c r="A60" s="118"/>
      <c r="B60" s="121" t="s">
        <v>109</v>
      </c>
      <c r="C60" s="113">
        <v>36.160930683470674</v>
      </c>
      <c r="D60" s="115">
        <v>1492</v>
      </c>
      <c r="E60" s="114">
        <v>1587</v>
      </c>
      <c r="F60" s="114">
        <v>1597</v>
      </c>
      <c r="G60" s="114">
        <v>1568</v>
      </c>
      <c r="H60" s="140">
        <v>1578</v>
      </c>
      <c r="I60" s="115">
        <v>-86</v>
      </c>
      <c r="J60" s="116">
        <v>-5.4499366286438526</v>
      </c>
    </row>
    <row r="61" spans="1:16" s="110" customFormat="1" ht="14.45" customHeight="1" x14ac:dyDescent="0.2">
      <c r="A61" s="118"/>
      <c r="B61" s="121" t="s">
        <v>110</v>
      </c>
      <c r="C61" s="113">
        <v>23.582161900145419</v>
      </c>
      <c r="D61" s="115">
        <v>973</v>
      </c>
      <c r="E61" s="114">
        <v>976</v>
      </c>
      <c r="F61" s="114">
        <v>1004</v>
      </c>
      <c r="G61" s="114">
        <v>1027</v>
      </c>
      <c r="H61" s="140">
        <v>1049</v>
      </c>
      <c r="I61" s="115">
        <v>-76</v>
      </c>
      <c r="J61" s="116">
        <v>-7.244995233555767</v>
      </c>
    </row>
    <row r="62" spans="1:16" s="110" customFormat="1" ht="14.45" customHeight="1" x14ac:dyDescent="0.2">
      <c r="A62" s="120"/>
      <c r="B62" s="121" t="s">
        <v>111</v>
      </c>
      <c r="C62" s="113">
        <v>27.72661173048958</v>
      </c>
      <c r="D62" s="115">
        <v>1144</v>
      </c>
      <c r="E62" s="114">
        <v>1189</v>
      </c>
      <c r="F62" s="114">
        <v>1171</v>
      </c>
      <c r="G62" s="114">
        <v>1142</v>
      </c>
      <c r="H62" s="140">
        <v>1124</v>
      </c>
      <c r="I62" s="115">
        <v>20</v>
      </c>
      <c r="J62" s="116">
        <v>1.7793594306049823</v>
      </c>
    </row>
    <row r="63" spans="1:16" s="110" customFormat="1" ht="14.45" customHeight="1" x14ac:dyDescent="0.2">
      <c r="A63" s="120"/>
      <c r="B63" s="121" t="s">
        <v>112</v>
      </c>
      <c r="C63" s="113">
        <v>3.587009209888512</v>
      </c>
      <c r="D63" s="115">
        <v>148</v>
      </c>
      <c r="E63" s="114">
        <v>146</v>
      </c>
      <c r="F63" s="114">
        <v>147</v>
      </c>
      <c r="G63" s="114">
        <v>118</v>
      </c>
      <c r="H63" s="140">
        <v>112</v>
      </c>
      <c r="I63" s="115">
        <v>36</v>
      </c>
      <c r="J63" s="116">
        <v>32.142857142857146</v>
      </c>
    </row>
    <row r="64" spans="1:16" s="110" customFormat="1" ht="14.45" customHeight="1" x14ac:dyDescent="0.2">
      <c r="A64" s="120" t="s">
        <v>113</v>
      </c>
      <c r="B64" s="119" t="s">
        <v>116</v>
      </c>
      <c r="C64" s="113">
        <v>97.527872031022781</v>
      </c>
      <c r="D64" s="115">
        <v>4024</v>
      </c>
      <c r="E64" s="114">
        <v>4225</v>
      </c>
      <c r="F64" s="114">
        <v>4233</v>
      </c>
      <c r="G64" s="114">
        <v>4190</v>
      </c>
      <c r="H64" s="140">
        <v>4148</v>
      </c>
      <c r="I64" s="115">
        <v>-124</v>
      </c>
      <c r="J64" s="116">
        <v>-2.9893924783027965</v>
      </c>
    </row>
    <row r="65" spans="1:10" s="110" customFormat="1" ht="14.45" customHeight="1" x14ac:dyDescent="0.2">
      <c r="A65" s="123"/>
      <c r="B65" s="124" t="s">
        <v>117</v>
      </c>
      <c r="C65" s="125">
        <v>2.350945225399903</v>
      </c>
      <c r="D65" s="143">
        <v>97</v>
      </c>
      <c r="E65" s="144">
        <v>91</v>
      </c>
      <c r="F65" s="144">
        <v>106</v>
      </c>
      <c r="G65" s="144">
        <v>104</v>
      </c>
      <c r="H65" s="145">
        <v>96</v>
      </c>
      <c r="I65" s="143">
        <v>1</v>
      </c>
      <c r="J65" s="146">
        <v>1.0416666666666667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3452</v>
      </c>
      <c r="G11" s="114">
        <v>3622</v>
      </c>
      <c r="H11" s="114">
        <v>3697</v>
      </c>
      <c r="I11" s="114">
        <v>3653</v>
      </c>
      <c r="J11" s="140">
        <v>3565</v>
      </c>
      <c r="K11" s="114">
        <v>-113</v>
      </c>
      <c r="L11" s="116">
        <v>-3.1697054698457223</v>
      </c>
    </row>
    <row r="12" spans="1:17" s="110" customFormat="1" ht="24" customHeight="1" x14ac:dyDescent="0.2">
      <c r="A12" s="604" t="s">
        <v>185</v>
      </c>
      <c r="B12" s="605"/>
      <c r="C12" s="605"/>
      <c r="D12" s="606"/>
      <c r="E12" s="113">
        <v>48.522595596755501</v>
      </c>
      <c r="F12" s="115">
        <v>1675</v>
      </c>
      <c r="G12" s="114">
        <v>1746</v>
      </c>
      <c r="H12" s="114">
        <v>1803</v>
      </c>
      <c r="I12" s="114">
        <v>1756</v>
      </c>
      <c r="J12" s="140">
        <v>1697</v>
      </c>
      <c r="K12" s="114">
        <v>-22</v>
      </c>
      <c r="L12" s="116">
        <v>-1.296405421331762</v>
      </c>
    </row>
    <row r="13" spans="1:17" s="110" customFormat="1" ht="15" customHeight="1" x14ac:dyDescent="0.2">
      <c r="A13" s="120"/>
      <c r="B13" s="612" t="s">
        <v>107</v>
      </c>
      <c r="C13" s="612"/>
      <c r="E13" s="113">
        <v>51.477404403244499</v>
      </c>
      <c r="F13" s="115">
        <v>1777</v>
      </c>
      <c r="G13" s="114">
        <v>1876</v>
      </c>
      <c r="H13" s="114">
        <v>1894</v>
      </c>
      <c r="I13" s="114">
        <v>1897</v>
      </c>
      <c r="J13" s="140">
        <v>1868</v>
      </c>
      <c r="K13" s="114">
        <v>-91</v>
      </c>
      <c r="L13" s="116">
        <v>-4.8715203426124196</v>
      </c>
    </row>
    <row r="14" spans="1:17" s="110" customFormat="1" ht="22.5" customHeight="1" x14ac:dyDescent="0.2">
      <c r="A14" s="604" t="s">
        <v>186</v>
      </c>
      <c r="B14" s="605"/>
      <c r="C14" s="605"/>
      <c r="D14" s="606"/>
      <c r="E14" s="113">
        <v>12.224797219003475</v>
      </c>
      <c r="F14" s="115">
        <v>422</v>
      </c>
      <c r="G14" s="114">
        <v>451</v>
      </c>
      <c r="H14" s="114">
        <v>487</v>
      </c>
      <c r="I14" s="114">
        <v>489</v>
      </c>
      <c r="J14" s="140">
        <v>413</v>
      </c>
      <c r="K14" s="114">
        <v>9</v>
      </c>
      <c r="L14" s="116">
        <v>2.179176755447942</v>
      </c>
    </row>
    <row r="15" spans="1:17" s="110" customFormat="1" ht="15" customHeight="1" x14ac:dyDescent="0.2">
      <c r="A15" s="120"/>
      <c r="B15" s="119"/>
      <c r="C15" s="258" t="s">
        <v>106</v>
      </c>
      <c r="E15" s="113">
        <v>48.341232227488149</v>
      </c>
      <c r="F15" s="115">
        <v>204</v>
      </c>
      <c r="G15" s="114">
        <v>218</v>
      </c>
      <c r="H15" s="114">
        <v>241</v>
      </c>
      <c r="I15" s="114">
        <v>241</v>
      </c>
      <c r="J15" s="140">
        <v>199</v>
      </c>
      <c r="K15" s="114">
        <v>5</v>
      </c>
      <c r="L15" s="116">
        <v>2.512562814070352</v>
      </c>
    </row>
    <row r="16" spans="1:17" s="110" customFormat="1" ht="15" customHeight="1" x14ac:dyDescent="0.2">
      <c r="A16" s="120"/>
      <c r="B16" s="119"/>
      <c r="C16" s="258" t="s">
        <v>107</v>
      </c>
      <c r="E16" s="113">
        <v>51.658767772511851</v>
      </c>
      <c r="F16" s="115">
        <v>218</v>
      </c>
      <c r="G16" s="114">
        <v>233</v>
      </c>
      <c r="H16" s="114">
        <v>246</v>
      </c>
      <c r="I16" s="114">
        <v>248</v>
      </c>
      <c r="J16" s="140">
        <v>214</v>
      </c>
      <c r="K16" s="114">
        <v>4</v>
      </c>
      <c r="L16" s="116">
        <v>1.8691588785046729</v>
      </c>
    </row>
    <row r="17" spans="1:12" s="110" customFormat="1" ht="15" customHeight="1" x14ac:dyDescent="0.2">
      <c r="A17" s="120"/>
      <c r="B17" s="121" t="s">
        <v>109</v>
      </c>
      <c r="C17" s="258"/>
      <c r="E17" s="113">
        <v>36.964078794901503</v>
      </c>
      <c r="F17" s="115">
        <v>1276</v>
      </c>
      <c r="G17" s="114">
        <v>1359</v>
      </c>
      <c r="H17" s="114">
        <v>1382</v>
      </c>
      <c r="I17" s="114">
        <v>1353</v>
      </c>
      <c r="J17" s="140">
        <v>1378</v>
      </c>
      <c r="K17" s="114">
        <v>-102</v>
      </c>
      <c r="L17" s="116">
        <v>-7.4020319303338171</v>
      </c>
    </row>
    <row r="18" spans="1:12" s="110" customFormat="1" ht="15" customHeight="1" x14ac:dyDescent="0.2">
      <c r="A18" s="120"/>
      <c r="B18" s="119"/>
      <c r="C18" s="258" t="s">
        <v>106</v>
      </c>
      <c r="E18" s="113">
        <v>43.338557993730404</v>
      </c>
      <c r="F18" s="115">
        <v>553</v>
      </c>
      <c r="G18" s="114">
        <v>573</v>
      </c>
      <c r="H18" s="114">
        <v>584</v>
      </c>
      <c r="I18" s="114">
        <v>542</v>
      </c>
      <c r="J18" s="140">
        <v>554</v>
      </c>
      <c r="K18" s="114">
        <v>-1</v>
      </c>
      <c r="L18" s="116">
        <v>-0.18050541516245489</v>
      </c>
    </row>
    <row r="19" spans="1:12" s="110" customFormat="1" ht="15" customHeight="1" x14ac:dyDescent="0.2">
      <c r="A19" s="120"/>
      <c r="B19" s="119"/>
      <c r="C19" s="258" t="s">
        <v>107</v>
      </c>
      <c r="E19" s="113">
        <v>56.661442006269596</v>
      </c>
      <c r="F19" s="115">
        <v>723</v>
      </c>
      <c r="G19" s="114">
        <v>786</v>
      </c>
      <c r="H19" s="114">
        <v>798</v>
      </c>
      <c r="I19" s="114">
        <v>811</v>
      </c>
      <c r="J19" s="140">
        <v>824</v>
      </c>
      <c r="K19" s="114">
        <v>-101</v>
      </c>
      <c r="L19" s="116">
        <v>-12.257281553398059</v>
      </c>
    </row>
    <row r="20" spans="1:12" s="110" customFormat="1" ht="15" customHeight="1" x14ac:dyDescent="0.2">
      <c r="A20" s="120"/>
      <c r="B20" s="121" t="s">
        <v>110</v>
      </c>
      <c r="C20" s="258"/>
      <c r="E20" s="113">
        <v>22.595596755504054</v>
      </c>
      <c r="F20" s="115">
        <v>780</v>
      </c>
      <c r="G20" s="114">
        <v>804</v>
      </c>
      <c r="H20" s="114">
        <v>831</v>
      </c>
      <c r="I20" s="114">
        <v>839</v>
      </c>
      <c r="J20" s="140">
        <v>833</v>
      </c>
      <c r="K20" s="114">
        <v>-53</v>
      </c>
      <c r="L20" s="116">
        <v>-6.3625450180072027</v>
      </c>
    </row>
    <row r="21" spans="1:12" s="110" customFormat="1" ht="15" customHeight="1" x14ac:dyDescent="0.2">
      <c r="A21" s="120"/>
      <c r="B21" s="119"/>
      <c r="C21" s="258" t="s">
        <v>106</v>
      </c>
      <c r="E21" s="113">
        <v>44.487179487179489</v>
      </c>
      <c r="F21" s="115">
        <v>347</v>
      </c>
      <c r="G21" s="114">
        <v>360</v>
      </c>
      <c r="H21" s="114">
        <v>385</v>
      </c>
      <c r="I21" s="114">
        <v>390</v>
      </c>
      <c r="J21" s="140">
        <v>392</v>
      </c>
      <c r="K21" s="114">
        <v>-45</v>
      </c>
      <c r="L21" s="116">
        <v>-11.479591836734693</v>
      </c>
    </row>
    <row r="22" spans="1:12" s="110" customFormat="1" ht="15" customHeight="1" x14ac:dyDescent="0.2">
      <c r="A22" s="120"/>
      <c r="B22" s="119"/>
      <c r="C22" s="258" t="s">
        <v>107</v>
      </c>
      <c r="E22" s="113">
        <v>55.512820512820511</v>
      </c>
      <c r="F22" s="115">
        <v>433</v>
      </c>
      <c r="G22" s="114">
        <v>444</v>
      </c>
      <c r="H22" s="114">
        <v>446</v>
      </c>
      <c r="I22" s="114">
        <v>449</v>
      </c>
      <c r="J22" s="140">
        <v>441</v>
      </c>
      <c r="K22" s="114">
        <v>-8</v>
      </c>
      <c r="L22" s="116">
        <v>-1.8140589569160999</v>
      </c>
    </row>
    <row r="23" spans="1:12" s="110" customFormat="1" ht="15" customHeight="1" x14ac:dyDescent="0.2">
      <c r="A23" s="120"/>
      <c r="B23" s="121" t="s">
        <v>111</v>
      </c>
      <c r="C23" s="258"/>
      <c r="E23" s="113">
        <v>28.215527230590961</v>
      </c>
      <c r="F23" s="115">
        <v>974</v>
      </c>
      <c r="G23" s="114">
        <v>1008</v>
      </c>
      <c r="H23" s="114">
        <v>997</v>
      </c>
      <c r="I23" s="114">
        <v>972</v>
      </c>
      <c r="J23" s="140">
        <v>941</v>
      </c>
      <c r="K23" s="114">
        <v>33</v>
      </c>
      <c r="L23" s="116">
        <v>3.5069075451647183</v>
      </c>
    </row>
    <row r="24" spans="1:12" s="110" customFormat="1" ht="15" customHeight="1" x14ac:dyDescent="0.2">
      <c r="A24" s="120"/>
      <c r="B24" s="119"/>
      <c r="C24" s="258" t="s">
        <v>106</v>
      </c>
      <c r="E24" s="113">
        <v>58.624229979466122</v>
      </c>
      <c r="F24" s="115">
        <v>571</v>
      </c>
      <c r="G24" s="114">
        <v>595</v>
      </c>
      <c r="H24" s="114">
        <v>593</v>
      </c>
      <c r="I24" s="114">
        <v>583</v>
      </c>
      <c r="J24" s="140">
        <v>552</v>
      </c>
      <c r="K24" s="114">
        <v>19</v>
      </c>
      <c r="L24" s="116">
        <v>3.4420289855072466</v>
      </c>
    </row>
    <row r="25" spans="1:12" s="110" customFormat="1" ht="15" customHeight="1" x14ac:dyDescent="0.2">
      <c r="A25" s="120"/>
      <c r="B25" s="119"/>
      <c r="C25" s="258" t="s">
        <v>107</v>
      </c>
      <c r="E25" s="113">
        <v>41.375770020533878</v>
      </c>
      <c r="F25" s="115">
        <v>403</v>
      </c>
      <c r="G25" s="114">
        <v>413</v>
      </c>
      <c r="H25" s="114">
        <v>404</v>
      </c>
      <c r="I25" s="114">
        <v>389</v>
      </c>
      <c r="J25" s="140">
        <v>389</v>
      </c>
      <c r="K25" s="114">
        <v>14</v>
      </c>
      <c r="L25" s="116">
        <v>3.5989717223650386</v>
      </c>
    </row>
    <row r="26" spans="1:12" s="110" customFormat="1" ht="15" customHeight="1" x14ac:dyDescent="0.2">
      <c r="A26" s="120"/>
      <c r="C26" s="121" t="s">
        <v>187</v>
      </c>
      <c r="D26" s="110" t="s">
        <v>188</v>
      </c>
      <c r="E26" s="113">
        <v>3.9107763615295479</v>
      </c>
      <c r="F26" s="115">
        <v>135</v>
      </c>
      <c r="G26" s="114">
        <v>128</v>
      </c>
      <c r="H26" s="114">
        <v>127</v>
      </c>
      <c r="I26" s="114">
        <v>104</v>
      </c>
      <c r="J26" s="140">
        <v>101</v>
      </c>
      <c r="K26" s="114">
        <v>34</v>
      </c>
      <c r="L26" s="116">
        <v>33.663366336633665</v>
      </c>
    </row>
    <row r="27" spans="1:12" s="110" customFormat="1" ht="15" customHeight="1" x14ac:dyDescent="0.2">
      <c r="A27" s="120"/>
      <c r="B27" s="119"/>
      <c r="D27" s="259" t="s">
        <v>106</v>
      </c>
      <c r="E27" s="113">
        <v>49.629629629629626</v>
      </c>
      <c r="F27" s="115">
        <v>67</v>
      </c>
      <c r="G27" s="114">
        <v>67</v>
      </c>
      <c r="H27" s="114">
        <v>66</v>
      </c>
      <c r="I27" s="114">
        <v>52</v>
      </c>
      <c r="J27" s="140">
        <v>44</v>
      </c>
      <c r="K27" s="114">
        <v>23</v>
      </c>
      <c r="L27" s="116">
        <v>52.272727272727273</v>
      </c>
    </row>
    <row r="28" spans="1:12" s="110" customFormat="1" ht="15" customHeight="1" x14ac:dyDescent="0.2">
      <c r="A28" s="120"/>
      <c r="B28" s="119"/>
      <c r="D28" s="259" t="s">
        <v>107</v>
      </c>
      <c r="E28" s="113">
        <v>50.370370370370374</v>
      </c>
      <c r="F28" s="115">
        <v>68</v>
      </c>
      <c r="G28" s="114">
        <v>61</v>
      </c>
      <c r="H28" s="114">
        <v>61</v>
      </c>
      <c r="I28" s="114">
        <v>52</v>
      </c>
      <c r="J28" s="140">
        <v>57</v>
      </c>
      <c r="K28" s="114">
        <v>11</v>
      </c>
      <c r="L28" s="116">
        <v>19.298245614035089</v>
      </c>
    </row>
    <row r="29" spans="1:12" s="110" customFormat="1" ht="24" customHeight="1" x14ac:dyDescent="0.2">
      <c r="A29" s="604" t="s">
        <v>189</v>
      </c>
      <c r="B29" s="605"/>
      <c r="C29" s="605"/>
      <c r="D29" s="606"/>
      <c r="E29" s="113">
        <v>96.90034762456547</v>
      </c>
      <c r="F29" s="115">
        <v>3345</v>
      </c>
      <c r="G29" s="114">
        <v>3523</v>
      </c>
      <c r="H29" s="114">
        <v>3573</v>
      </c>
      <c r="I29" s="114">
        <v>3535</v>
      </c>
      <c r="J29" s="140">
        <v>3465</v>
      </c>
      <c r="K29" s="114">
        <v>-120</v>
      </c>
      <c r="L29" s="116">
        <v>-3.4632034632034632</v>
      </c>
    </row>
    <row r="30" spans="1:12" s="110" customFormat="1" ht="15" customHeight="1" x14ac:dyDescent="0.2">
      <c r="A30" s="120"/>
      <c r="B30" s="119"/>
      <c r="C30" s="258" t="s">
        <v>106</v>
      </c>
      <c r="E30" s="113">
        <v>48.460388639760836</v>
      </c>
      <c r="F30" s="115">
        <v>1621</v>
      </c>
      <c r="G30" s="114">
        <v>1695</v>
      </c>
      <c r="H30" s="114">
        <v>1735</v>
      </c>
      <c r="I30" s="114">
        <v>1690</v>
      </c>
      <c r="J30" s="140">
        <v>1646</v>
      </c>
      <c r="K30" s="114">
        <v>-25</v>
      </c>
      <c r="L30" s="116">
        <v>-1.5188335358444713</v>
      </c>
    </row>
    <row r="31" spans="1:12" s="110" customFormat="1" ht="15" customHeight="1" x14ac:dyDescent="0.2">
      <c r="A31" s="120"/>
      <c r="B31" s="119"/>
      <c r="C31" s="258" t="s">
        <v>107</v>
      </c>
      <c r="E31" s="113">
        <v>51.539611360239164</v>
      </c>
      <c r="F31" s="115">
        <v>1724</v>
      </c>
      <c r="G31" s="114">
        <v>1828</v>
      </c>
      <c r="H31" s="114">
        <v>1838</v>
      </c>
      <c r="I31" s="114">
        <v>1845</v>
      </c>
      <c r="J31" s="140">
        <v>1819</v>
      </c>
      <c r="K31" s="114">
        <v>-95</v>
      </c>
      <c r="L31" s="116">
        <v>-5.2226498075865857</v>
      </c>
    </row>
    <row r="32" spans="1:12" s="110" customFormat="1" ht="15" customHeight="1" x14ac:dyDescent="0.2">
      <c r="A32" s="120"/>
      <c r="B32" s="119" t="s">
        <v>117</v>
      </c>
      <c r="C32" s="258"/>
      <c r="E32" s="113">
        <v>3.041714947856315</v>
      </c>
      <c r="F32" s="114">
        <v>105</v>
      </c>
      <c r="G32" s="114">
        <v>98</v>
      </c>
      <c r="H32" s="114">
        <v>123</v>
      </c>
      <c r="I32" s="114">
        <v>117</v>
      </c>
      <c r="J32" s="140">
        <v>99</v>
      </c>
      <c r="K32" s="114">
        <v>6</v>
      </c>
      <c r="L32" s="116">
        <v>6.0606060606060606</v>
      </c>
    </row>
    <row r="33" spans="1:12" s="110" customFormat="1" ht="15" customHeight="1" x14ac:dyDescent="0.2">
      <c r="A33" s="120"/>
      <c r="B33" s="119"/>
      <c r="C33" s="258" t="s">
        <v>106</v>
      </c>
      <c r="E33" s="113">
        <v>50.476190476190474</v>
      </c>
      <c r="F33" s="114">
        <v>53</v>
      </c>
      <c r="G33" s="114">
        <v>50</v>
      </c>
      <c r="H33" s="114">
        <v>67</v>
      </c>
      <c r="I33" s="114">
        <v>65</v>
      </c>
      <c r="J33" s="140">
        <v>50</v>
      </c>
      <c r="K33" s="114">
        <v>3</v>
      </c>
      <c r="L33" s="116">
        <v>6</v>
      </c>
    </row>
    <row r="34" spans="1:12" s="110" customFormat="1" ht="15" customHeight="1" x14ac:dyDescent="0.2">
      <c r="A34" s="120"/>
      <c r="B34" s="119"/>
      <c r="C34" s="258" t="s">
        <v>107</v>
      </c>
      <c r="E34" s="113">
        <v>49.523809523809526</v>
      </c>
      <c r="F34" s="114">
        <v>52</v>
      </c>
      <c r="G34" s="114">
        <v>48</v>
      </c>
      <c r="H34" s="114">
        <v>56</v>
      </c>
      <c r="I34" s="114">
        <v>52</v>
      </c>
      <c r="J34" s="140">
        <v>49</v>
      </c>
      <c r="K34" s="114">
        <v>3</v>
      </c>
      <c r="L34" s="116">
        <v>6.1224489795918364</v>
      </c>
    </row>
    <row r="35" spans="1:12" s="110" customFormat="1" ht="24" customHeight="1" x14ac:dyDescent="0.2">
      <c r="A35" s="604" t="s">
        <v>192</v>
      </c>
      <c r="B35" s="605"/>
      <c r="C35" s="605"/>
      <c r="D35" s="606"/>
      <c r="E35" s="113">
        <v>11.15295480880649</v>
      </c>
      <c r="F35" s="114">
        <v>385</v>
      </c>
      <c r="G35" s="114">
        <v>392</v>
      </c>
      <c r="H35" s="114">
        <v>414</v>
      </c>
      <c r="I35" s="114">
        <v>417</v>
      </c>
      <c r="J35" s="114">
        <v>382</v>
      </c>
      <c r="K35" s="318">
        <v>3</v>
      </c>
      <c r="L35" s="319">
        <v>0.78534031413612571</v>
      </c>
    </row>
    <row r="36" spans="1:12" s="110" customFormat="1" ht="15" customHeight="1" x14ac:dyDescent="0.2">
      <c r="A36" s="120"/>
      <c r="B36" s="119"/>
      <c r="C36" s="258" t="s">
        <v>106</v>
      </c>
      <c r="E36" s="113">
        <v>51.948051948051948</v>
      </c>
      <c r="F36" s="114">
        <v>200</v>
      </c>
      <c r="G36" s="114">
        <v>193</v>
      </c>
      <c r="H36" s="114">
        <v>214</v>
      </c>
      <c r="I36" s="114">
        <v>206</v>
      </c>
      <c r="J36" s="114">
        <v>189</v>
      </c>
      <c r="K36" s="318">
        <v>11</v>
      </c>
      <c r="L36" s="116">
        <v>5.8201058201058204</v>
      </c>
    </row>
    <row r="37" spans="1:12" s="110" customFormat="1" ht="15" customHeight="1" x14ac:dyDescent="0.2">
      <c r="A37" s="120"/>
      <c r="B37" s="119"/>
      <c r="C37" s="258" t="s">
        <v>107</v>
      </c>
      <c r="E37" s="113">
        <v>48.051948051948052</v>
      </c>
      <c r="F37" s="114">
        <v>185</v>
      </c>
      <c r="G37" s="114">
        <v>199</v>
      </c>
      <c r="H37" s="114">
        <v>200</v>
      </c>
      <c r="I37" s="114">
        <v>211</v>
      </c>
      <c r="J37" s="140">
        <v>193</v>
      </c>
      <c r="K37" s="114">
        <v>-8</v>
      </c>
      <c r="L37" s="116">
        <v>-4.1450777202072535</v>
      </c>
    </row>
    <row r="38" spans="1:12" s="110" customFormat="1" ht="15" customHeight="1" x14ac:dyDescent="0.2">
      <c r="A38" s="120"/>
      <c r="B38" s="119" t="s">
        <v>328</v>
      </c>
      <c r="C38" s="258"/>
      <c r="E38" s="113">
        <v>66.888760139049822</v>
      </c>
      <c r="F38" s="114">
        <v>2309</v>
      </c>
      <c r="G38" s="114">
        <v>2430</v>
      </c>
      <c r="H38" s="114">
        <v>2443</v>
      </c>
      <c r="I38" s="114">
        <v>2423</v>
      </c>
      <c r="J38" s="140">
        <v>2383</v>
      </c>
      <c r="K38" s="114">
        <v>-74</v>
      </c>
      <c r="L38" s="116">
        <v>-3.1053294167016365</v>
      </c>
    </row>
    <row r="39" spans="1:12" s="110" customFormat="1" ht="15" customHeight="1" x14ac:dyDescent="0.2">
      <c r="A39" s="120"/>
      <c r="B39" s="119"/>
      <c r="C39" s="258" t="s">
        <v>106</v>
      </c>
      <c r="E39" s="113">
        <v>48.592464270246857</v>
      </c>
      <c r="F39" s="115">
        <v>1122</v>
      </c>
      <c r="G39" s="114">
        <v>1185</v>
      </c>
      <c r="H39" s="114">
        <v>1202</v>
      </c>
      <c r="I39" s="114">
        <v>1169</v>
      </c>
      <c r="J39" s="140">
        <v>1133</v>
      </c>
      <c r="K39" s="114">
        <v>-11</v>
      </c>
      <c r="L39" s="116">
        <v>-0.970873786407767</v>
      </c>
    </row>
    <row r="40" spans="1:12" s="110" customFormat="1" ht="15" customHeight="1" x14ac:dyDescent="0.2">
      <c r="A40" s="120"/>
      <c r="B40" s="119"/>
      <c r="C40" s="258" t="s">
        <v>107</v>
      </c>
      <c r="E40" s="113">
        <v>51.407535729753143</v>
      </c>
      <c r="F40" s="115">
        <v>1187</v>
      </c>
      <c r="G40" s="114">
        <v>1245</v>
      </c>
      <c r="H40" s="114">
        <v>1241</v>
      </c>
      <c r="I40" s="114">
        <v>1254</v>
      </c>
      <c r="J40" s="140">
        <v>1250</v>
      </c>
      <c r="K40" s="114">
        <v>-63</v>
      </c>
      <c r="L40" s="116">
        <v>-5.04</v>
      </c>
    </row>
    <row r="41" spans="1:12" s="110" customFormat="1" ht="15" customHeight="1" x14ac:dyDescent="0.2">
      <c r="A41" s="120"/>
      <c r="B41" s="320" t="s">
        <v>516</v>
      </c>
      <c r="C41" s="258"/>
      <c r="E41" s="113">
        <v>10.48667439165701</v>
      </c>
      <c r="F41" s="115">
        <v>362</v>
      </c>
      <c r="G41" s="114">
        <v>371</v>
      </c>
      <c r="H41" s="114">
        <v>386</v>
      </c>
      <c r="I41" s="114">
        <v>366</v>
      </c>
      <c r="J41" s="140">
        <v>353</v>
      </c>
      <c r="K41" s="114">
        <v>9</v>
      </c>
      <c r="L41" s="116">
        <v>2.5495750708215299</v>
      </c>
    </row>
    <row r="42" spans="1:12" s="110" customFormat="1" ht="15" customHeight="1" x14ac:dyDescent="0.2">
      <c r="A42" s="120"/>
      <c r="B42" s="119"/>
      <c r="C42" s="268" t="s">
        <v>106</v>
      </c>
      <c r="D42" s="182"/>
      <c r="E42" s="113">
        <v>50</v>
      </c>
      <c r="F42" s="115">
        <v>181</v>
      </c>
      <c r="G42" s="114">
        <v>184</v>
      </c>
      <c r="H42" s="114">
        <v>192</v>
      </c>
      <c r="I42" s="114">
        <v>192</v>
      </c>
      <c r="J42" s="140">
        <v>190</v>
      </c>
      <c r="K42" s="114">
        <v>-9</v>
      </c>
      <c r="L42" s="116">
        <v>-4.7368421052631575</v>
      </c>
    </row>
    <row r="43" spans="1:12" s="110" customFormat="1" ht="15" customHeight="1" x14ac:dyDescent="0.2">
      <c r="A43" s="120"/>
      <c r="B43" s="119"/>
      <c r="C43" s="268" t="s">
        <v>107</v>
      </c>
      <c r="D43" s="182"/>
      <c r="E43" s="113">
        <v>50</v>
      </c>
      <c r="F43" s="115">
        <v>181</v>
      </c>
      <c r="G43" s="114">
        <v>187</v>
      </c>
      <c r="H43" s="114">
        <v>194</v>
      </c>
      <c r="I43" s="114">
        <v>174</v>
      </c>
      <c r="J43" s="140">
        <v>163</v>
      </c>
      <c r="K43" s="114">
        <v>18</v>
      </c>
      <c r="L43" s="116">
        <v>11.042944785276074</v>
      </c>
    </row>
    <row r="44" spans="1:12" s="110" customFormat="1" ht="15" customHeight="1" x14ac:dyDescent="0.2">
      <c r="A44" s="120"/>
      <c r="B44" s="119" t="s">
        <v>205</v>
      </c>
      <c r="C44" s="268"/>
      <c r="D44" s="182"/>
      <c r="E44" s="113">
        <v>11.471610660486675</v>
      </c>
      <c r="F44" s="115">
        <v>396</v>
      </c>
      <c r="G44" s="114">
        <v>429</v>
      </c>
      <c r="H44" s="114">
        <v>454</v>
      </c>
      <c r="I44" s="114">
        <v>447</v>
      </c>
      <c r="J44" s="140">
        <v>447</v>
      </c>
      <c r="K44" s="114">
        <v>-51</v>
      </c>
      <c r="L44" s="116">
        <v>-11.409395973154362</v>
      </c>
    </row>
    <row r="45" spans="1:12" s="110" customFormat="1" ht="15" customHeight="1" x14ac:dyDescent="0.2">
      <c r="A45" s="120"/>
      <c r="B45" s="119"/>
      <c r="C45" s="268" t="s">
        <v>106</v>
      </c>
      <c r="D45" s="182"/>
      <c r="E45" s="113">
        <v>43.434343434343432</v>
      </c>
      <c r="F45" s="115">
        <v>172</v>
      </c>
      <c r="G45" s="114">
        <v>184</v>
      </c>
      <c r="H45" s="114">
        <v>195</v>
      </c>
      <c r="I45" s="114">
        <v>189</v>
      </c>
      <c r="J45" s="140">
        <v>185</v>
      </c>
      <c r="K45" s="114">
        <v>-13</v>
      </c>
      <c r="L45" s="116">
        <v>-7.0270270270270272</v>
      </c>
    </row>
    <row r="46" spans="1:12" s="110" customFormat="1" ht="15" customHeight="1" x14ac:dyDescent="0.2">
      <c r="A46" s="123"/>
      <c r="B46" s="124"/>
      <c r="C46" s="260" t="s">
        <v>107</v>
      </c>
      <c r="D46" s="261"/>
      <c r="E46" s="125">
        <v>56.565656565656568</v>
      </c>
      <c r="F46" s="143">
        <v>224</v>
      </c>
      <c r="G46" s="144">
        <v>245</v>
      </c>
      <c r="H46" s="144">
        <v>259</v>
      </c>
      <c r="I46" s="144">
        <v>258</v>
      </c>
      <c r="J46" s="145">
        <v>262</v>
      </c>
      <c r="K46" s="144">
        <v>-38</v>
      </c>
      <c r="L46" s="146">
        <v>-14.503816793893129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3452</v>
      </c>
      <c r="E11" s="114">
        <v>3622</v>
      </c>
      <c r="F11" s="114">
        <v>3697</v>
      </c>
      <c r="G11" s="114">
        <v>3653</v>
      </c>
      <c r="H11" s="140">
        <v>3565</v>
      </c>
      <c r="I11" s="115">
        <v>-113</v>
      </c>
      <c r="J11" s="116">
        <v>-3.1697054698457223</v>
      </c>
    </row>
    <row r="12" spans="1:15" s="110" customFormat="1" ht="24.95" customHeight="1" x14ac:dyDescent="0.2">
      <c r="A12" s="193" t="s">
        <v>132</v>
      </c>
      <c r="B12" s="194" t="s">
        <v>133</v>
      </c>
      <c r="C12" s="113">
        <v>3.563151796060255</v>
      </c>
      <c r="D12" s="115">
        <v>123</v>
      </c>
      <c r="E12" s="114">
        <v>141</v>
      </c>
      <c r="F12" s="114">
        <v>142</v>
      </c>
      <c r="G12" s="114">
        <v>125</v>
      </c>
      <c r="H12" s="140">
        <v>122</v>
      </c>
      <c r="I12" s="115">
        <v>1</v>
      </c>
      <c r="J12" s="116">
        <v>0.81967213114754101</v>
      </c>
    </row>
    <row r="13" spans="1:15" s="110" customFormat="1" ht="24.95" customHeight="1" x14ac:dyDescent="0.2">
      <c r="A13" s="193" t="s">
        <v>134</v>
      </c>
      <c r="B13" s="199" t="s">
        <v>214</v>
      </c>
      <c r="C13" s="113">
        <v>0.57937427578215528</v>
      </c>
      <c r="D13" s="115">
        <v>20</v>
      </c>
      <c r="E13" s="114">
        <v>18</v>
      </c>
      <c r="F13" s="114">
        <v>18</v>
      </c>
      <c r="G13" s="114">
        <v>20</v>
      </c>
      <c r="H13" s="140">
        <v>23</v>
      </c>
      <c r="I13" s="115">
        <v>-3</v>
      </c>
      <c r="J13" s="116">
        <v>-13.043478260869565</v>
      </c>
    </row>
    <row r="14" spans="1:15" s="287" customFormat="1" ht="24.95" customHeight="1" x14ac:dyDescent="0.2">
      <c r="A14" s="193" t="s">
        <v>215</v>
      </c>
      <c r="B14" s="199" t="s">
        <v>137</v>
      </c>
      <c r="C14" s="113">
        <v>10.718424101969873</v>
      </c>
      <c r="D14" s="115">
        <v>370</v>
      </c>
      <c r="E14" s="114">
        <v>398</v>
      </c>
      <c r="F14" s="114">
        <v>404</v>
      </c>
      <c r="G14" s="114">
        <v>377</v>
      </c>
      <c r="H14" s="140">
        <v>373</v>
      </c>
      <c r="I14" s="115">
        <v>-3</v>
      </c>
      <c r="J14" s="116">
        <v>-0.80428954423592491</v>
      </c>
      <c r="K14" s="110"/>
      <c r="L14" s="110"/>
      <c r="M14" s="110"/>
      <c r="N14" s="110"/>
      <c r="O14" s="110"/>
    </row>
    <row r="15" spans="1:15" s="110" customFormat="1" ht="24.95" customHeight="1" x14ac:dyDescent="0.2">
      <c r="A15" s="193" t="s">
        <v>216</v>
      </c>
      <c r="B15" s="199" t="s">
        <v>217</v>
      </c>
      <c r="C15" s="113">
        <v>2.0278099652375436</v>
      </c>
      <c r="D15" s="115">
        <v>70</v>
      </c>
      <c r="E15" s="114">
        <v>77</v>
      </c>
      <c r="F15" s="114">
        <v>76</v>
      </c>
      <c r="G15" s="114">
        <v>69</v>
      </c>
      <c r="H15" s="140">
        <v>68</v>
      </c>
      <c r="I15" s="115">
        <v>2</v>
      </c>
      <c r="J15" s="116">
        <v>2.9411764705882355</v>
      </c>
    </row>
    <row r="16" spans="1:15" s="287" customFormat="1" ht="24.95" customHeight="1" x14ac:dyDescent="0.2">
      <c r="A16" s="193" t="s">
        <v>218</v>
      </c>
      <c r="B16" s="199" t="s">
        <v>141</v>
      </c>
      <c r="C16" s="113">
        <v>5.4461181923522597</v>
      </c>
      <c r="D16" s="115">
        <v>188</v>
      </c>
      <c r="E16" s="114">
        <v>203</v>
      </c>
      <c r="F16" s="114">
        <v>213</v>
      </c>
      <c r="G16" s="114">
        <v>196</v>
      </c>
      <c r="H16" s="140">
        <v>193</v>
      </c>
      <c r="I16" s="115">
        <v>-5</v>
      </c>
      <c r="J16" s="116">
        <v>-2.5906735751295336</v>
      </c>
      <c r="K16" s="110"/>
      <c r="L16" s="110"/>
      <c r="M16" s="110"/>
      <c r="N16" s="110"/>
      <c r="O16" s="110"/>
    </row>
    <row r="17" spans="1:15" s="110" customFormat="1" ht="24.95" customHeight="1" x14ac:dyDescent="0.2">
      <c r="A17" s="193" t="s">
        <v>142</v>
      </c>
      <c r="B17" s="199" t="s">
        <v>220</v>
      </c>
      <c r="C17" s="113">
        <v>3.2444959443800694</v>
      </c>
      <c r="D17" s="115">
        <v>112</v>
      </c>
      <c r="E17" s="114">
        <v>118</v>
      </c>
      <c r="F17" s="114">
        <v>115</v>
      </c>
      <c r="G17" s="114">
        <v>112</v>
      </c>
      <c r="H17" s="140">
        <v>112</v>
      </c>
      <c r="I17" s="115">
        <v>0</v>
      </c>
      <c r="J17" s="116">
        <v>0</v>
      </c>
    </row>
    <row r="18" spans="1:15" s="287" customFormat="1" ht="24.95" customHeight="1" x14ac:dyDescent="0.2">
      <c r="A18" s="201" t="s">
        <v>144</v>
      </c>
      <c r="B18" s="202" t="s">
        <v>145</v>
      </c>
      <c r="C18" s="113">
        <v>8.3429895712630362</v>
      </c>
      <c r="D18" s="115">
        <v>288</v>
      </c>
      <c r="E18" s="114">
        <v>270</v>
      </c>
      <c r="F18" s="114">
        <v>266</v>
      </c>
      <c r="G18" s="114">
        <v>263</v>
      </c>
      <c r="H18" s="140">
        <v>273</v>
      </c>
      <c r="I18" s="115">
        <v>15</v>
      </c>
      <c r="J18" s="116">
        <v>5.4945054945054945</v>
      </c>
      <c r="K18" s="110"/>
      <c r="L18" s="110"/>
      <c r="M18" s="110"/>
      <c r="N18" s="110"/>
      <c r="O18" s="110"/>
    </row>
    <row r="19" spans="1:15" s="110" customFormat="1" ht="24.95" customHeight="1" x14ac:dyDescent="0.2">
      <c r="A19" s="193" t="s">
        <v>146</v>
      </c>
      <c r="B19" s="199" t="s">
        <v>147</v>
      </c>
      <c r="C19" s="113">
        <v>17.584009269988414</v>
      </c>
      <c r="D19" s="115">
        <v>607</v>
      </c>
      <c r="E19" s="114">
        <v>624</v>
      </c>
      <c r="F19" s="114">
        <v>633</v>
      </c>
      <c r="G19" s="114">
        <v>648</v>
      </c>
      <c r="H19" s="140">
        <v>631</v>
      </c>
      <c r="I19" s="115">
        <v>-24</v>
      </c>
      <c r="J19" s="116">
        <v>-3.8034865293185418</v>
      </c>
    </row>
    <row r="20" spans="1:15" s="287" customFormat="1" ht="24.95" customHeight="1" x14ac:dyDescent="0.2">
      <c r="A20" s="193" t="s">
        <v>148</v>
      </c>
      <c r="B20" s="199" t="s">
        <v>149</v>
      </c>
      <c r="C20" s="113">
        <v>8.3429895712630362</v>
      </c>
      <c r="D20" s="115">
        <v>288</v>
      </c>
      <c r="E20" s="114">
        <v>274</v>
      </c>
      <c r="F20" s="114">
        <v>287</v>
      </c>
      <c r="G20" s="114">
        <v>281</v>
      </c>
      <c r="H20" s="140">
        <v>292</v>
      </c>
      <c r="I20" s="115">
        <v>-4</v>
      </c>
      <c r="J20" s="116">
        <v>-1.3698630136986301</v>
      </c>
      <c r="K20" s="110"/>
      <c r="L20" s="110"/>
      <c r="M20" s="110"/>
      <c r="N20" s="110"/>
      <c r="O20" s="110"/>
    </row>
    <row r="21" spans="1:15" s="110" customFormat="1" ht="24.95" customHeight="1" x14ac:dyDescent="0.2">
      <c r="A21" s="201" t="s">
        <v>150</v>
      </c>
      <c r="B21" s="202" t="s">
        <v>151</v>
      </c>
      <c r="C21" s="113">
        <v>11.355735805330243</v>
      </c>
      <c r="D21" s="115">
        <v>392</v>
      </c>
      <c r="E21" s="114">
        <v>469</v>
      </c>
      <c r="F21" s="114">
        <v>464</v>
      </c>
      <c r="G21" s="114">
        <v>466</v>
      </c>
      <c r="H21" s="140">
        <v>451</v>
      </c>
      <c r="I21" s="115">
        <v>-59</v>
      </c>
      <c r="J21" s="116">
        <v>-13.082039911308204</v>
      </c>
    </row>
    <row r="22" spans="1:15" s="110" customFormat="1" ht="24.95" customHeight="1" x14ac:dyDescent="0.2">
      <c r="A22" s="201" t="s">
        <v>152</v>
      </c>
      <c r="B22" s="199" t="s">
        <v>153</v>
      </c>
      <c r="C22" s="113">
        <v>0.34762456546929316</v>
      </c>
      <c r="D22" s="115">
        <v>12</v>
      </c>
      <c r="E22" s="114">
        <v>18</v>
      </c>
      <c r="F22" s="114">
        <v>20</v>
      </c>
      <c r="G22" s="114">
        <v>15</v>
      </c>
      <c r="H22" s="140">
        <v>15</v>
      </c>
      <c r="I22" s="115">
        <v>-3</v>
      </c>
      <c r="J22" s="116">
        <v>-20</v>
      </c>
    </row>
    <row r="23" spans="1:15" s="110" customFormat="1" ht="24.95" customHeight="1" x14ac:dyDescent="0.2">
      <c r="A23" s="193" t="s">
        <v>154</v>
      </c>
      <c r="B23" s="199" t="s">
        <v>155</v>
      </c>
      <c r="C23" s="113">
        <v>0.89803012746234068</v>
      </c>
      <c r="D23" s="115">
        <v>31</v>
      </c>
      <c r="E23" s="114">
        <v>35</v>
      </c>
      <c r="F23" s="114">
        <v>38</v>
      </c>
      <c r="G23" s="114">
        <v>34</v>
      </c>
      <c r="H23" s="140">
        <v>29</v>
      </c>
      <c r="I23" s="115">
        <v>2</v>
      </c>
      <c r="J23" s="116">
        <v>6.8965517241379306</v>
      </c>
    </row>
    <row r="24" spans="1:15" s="110" customFormat="1" ht="24.95" customHeight="1" x14ac:dyDescent="0.2">
      <c r="A24" s="193" t="s">
        <v>156</v>
      </c>
      <c r="B24" s="199" t="s">
        <v>221</v>
      </c>
      <c r="C24" s="113">
        <v>6.8945538818076475</v>
      </c>
      <c r="D24" s="115">
        <v>238</v>
      </c>
      <c r="E24" s="114">
        <v>231</v>
      </c>
      <c r="F24" s="114">
        <v>237</v>
      </c>
      <c r="G24" s="114">
        <v>253</v>
      </c>
      <c r="H24" s="140">
        <v>244</v>
      </c>
      <c r="I24" s="115">
        <v>-6</v>
      </c>
      <c r="J24" s="116">
        <v>-2.459016393442623</v>
      </c>
    </row>
    <row r="25" spans="1:15" s="110" customFormat="1" ht="24.95" customHeight="1" x14ac:dyDescent="0.2">
      <c r="A25" s="193" t="s">
        <v>222</v>
      </c>
      <c r="B25" s="204" t="s">
        <v>159</v>
      </c>
      <c r="C25" s="113">
        <v>8.748551564310544</v>
      </c>
      <c r="D25" s="115">
        <v>302</v>
      </c>
      <c r="E25" s="114">
        <v>327</v>
      </c>
      <c r="F25" s="114">
        <v>326</v>
      </c>
      <c r="G25" s="114">
        <v>315</v>
      </c>
      <c r="H25" s="140">
        <v>305</v>
      </c>
      <c r="I25" s="115">
        <v>-3</v>
      </c>
      <c r="J25" s="116">
        <v>-0.98360655737704916</v>
      </c>
    </row>
    <row r="26" spans="1:15" s="110" customFormat="1" ht="24.95" customHeight="1" x14ac:dyDescent="0.2">
      <c r="A26" s="201">
        <v>782.78300000000002</v>
      </c>
      <c r="B26" s="203" t="s">
        <v>160</v>
      </c>
      <c r="C26" s="113">
        <v>8.6906141367323289E-2</v>
      </c>
      <c r="D26" s="115">
        <v>3</v>
      </c>
      <c r="E26" s="114">
        <v>3</v>
      </c>
      <c r="F26" s="114">
        <v>7</v>
      </c>
      <c r="G26" s="114">
        <v>6</v>
      </c>
      <c r="H26" s="140">
        <v>3</v>
      </c>
      <c r="I26" s="115">
        <v>0</v>
      </c>
      <c r="J26" s="116">
        <v>0</v>
      </c>
    </row>
    <row r="27" spans="1:15" s="110" customFormat="1" ht="24.95" customHeight="1" x14ac:dyDescent="0.2">
      <c r="A27" s="193" t="s">
        <v>161</v>
      </c>
      <c r="B27" s="199" t="s">
        <v>162</v>
      </c>
      <c r="C27" s="113">
        <v>5.0695249130938587</v>
      </c>
      <c r="D27" s="115">
        <v>175</v>
      </c>
      <c r="E27" s="114">
        <v>176</v>
      </c>
      <c r="F27" s="114">
        <v>193</v>
      </c>
      <c r="G27" s="114">
        <v>192</v>
      </c>
      <c r="H27" s="140">
        <v>168</v>
      </c>
      <c r="I27" s="115">
        <v>7</v>
      </c>
      <c r="J27" s="116">
        <v>4.166666666666667</v>
      </c>
    </row>
    <row r="28" spans="1:15" s="110" customFormat="1" ht="24.95" customHeight="1" x14ac:dyDescent="0.2">
      <c r="A28" s="193" t="s">
        <v>163</v>
      </c>
      <c r="B28" s="199" t="s">
        <v>164</v>
      </c>
      <c r="C28" s="113">
        <v>0.6373117033603708</v>
      </c>
      <c r="D28" s="115">
        <v>22</v>
      </c>
      <c r="E28" s="114">
        <v>28</v>
      </c>
      <c r="F28" s="114">
        <v>25</v>
      </c>
      <c r="G28" s="114">
        <v>25</v>
      </c>
      <c r="H28" s="140">
        <v>27</v>
      </c>
      <c r="I28" s="115">
        <v>-5</v>
      </c>
      <c r="J28" s="116">
        <v>-18.518518518518519</v>
      </c>
    </row>
    <row r="29" spans="1:15" s="110" customFormat="1" ht="24.95" customHeight="1" x14ac:dyDescent="0.2">
      <c r="A29" s="193">
        <v>86</v>
      </c>
      <c r="B29" s="199" t="s">
        <v>165</v>
      </c>
      <c r="C29" s="113">
        <v>6.0544611819235223</v>
      </c>
      <c r="D29" s="115">
        <v>209</v>
      </c>
      <c r="E29" s="114">
        <v>211</v>
      </c>
      <c r="F29" s="114">
        <v>211</v>
      </c>
      <c r="G29" s="114">
        <v>210</v>
      </c>
      <c r="H29" s="140">
        <v>210</v>
      </c>
      <c r="I29" s="115">
        <v>-1</v>
      </c>
      <c r="J29" s="116">
        <v>-0.47619047619047616</v>
      </c>
    </row>
    <row r="30" spans="1:15" s="110" customFormat="1" ht="24.95" customHeight="1" x14ac:dyDescent="0.2">
      <c r="A30" s="193">
        <v>87.88</v>
      </c>
      <c r="B30" s="204" t="s">
        <v>166</v>
      </c>
      <c r="C30" s="113">
        <v>3.4472769409038237</v>
      </c>
      <c r="D30" s="115">
        <v>119</v>
      </c>
      <c r="E30" s="114">
        <v>127</v>
      </c>
      <c r="F30" s="114">
        <v>134</v>
      </c>
      <c r="G30" s="114">
        <v>128</v>
      </c>
      <c r="H30" s="140">
        <v>132</v>
      </c>
      <c r="I30" s="115">
        <v>-13</v>
      </c>
      <c r="J30" s="116">
        <v>-9.8484848484848477</v>
      </c>
    </row>
    <row r="31" spans="1:15" s="110" customFormat="1" ht="24.95" customHeight="1" x14ac:dyDescent="0.2">
      <c r="A31" s="193" t="s">
        <v>167</v>
      </c>
      <c r="B31" s="199" t="s">
        <v>168</v>
      </c>
      <c r="C31" s="113">
        <v>7.3290845886442639</v>
      </c>
      <c r="D31" s="115">
        <v>253</v>
      </c>
      <c r="E31" s="114">
        <v>272</v>
      </c>
      <c r="F31" s="114">
        <v>292</v>
      </c>
      <c r="G31" s="114">
        <v>295</v>
      </c>
      <c r="H31" s="140">
        <v>267</v>
      </c>
      <c r="I31" s="115">
        <v>-14</v>
      </c>
      <c r="J31" s="116">
        <v>-5.2434456928838955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3.563151796060255</v>
      </c>
      <c r="D34" s="115">
        <v>123</v>
      </c>
      <c r="E34" s="114">
        <v>141</v>
      </c>
      <c r="F34" s="114">
        <v>142</v>
      </c>
      <c r="G34" s="114">
        <v>125</v>
      </c>
      <c r="H34" s="140">
        <v>122</v>
      </c>
      <c r="I34" s="115">
        <v>1</v>
      </c>
      <c r="J34" s="116">
        <v>0.81967213114754101</v>
      </c>
    </row>
    <row r="35" spans="1:10" s="110" customFormat="1" ht="24.95" customHeight="1" x14ac:dyDescent="0.2">
      <c r="A35" s="292" t="s">
        <v>171</v>
      </c>
      <c r="B35" s="293" t="s">
        <v>172</v>
      </c>
      <c r="C35" s="113">
        <v>19.640787949015063</v>
      </c>
      <c r="D35" s="115">
        <v>678</v>
      </c>
      <c r="E35" s="114">
        <v>686</v>
      </c>
      <c r="F35" s="114">
        <v>688</v>
      </c>
      <c r="G35" s="114">
        <v>660</v>
      </c>
      <c r="H35" s="140">
        <v>669</v>
      </c>
      <c r="I35" s="115">
        <v>9</v>
      </c>
      <c r="J35" s="116">
        <v>1.3452914798206279</v>
      </c>
    </row>
    <row r="36" spans="1:10" s="110" customFormat="1" ht="24.95" customHeight="1" x14ac:dyDescent="0.2">
      <c r="A36" s="294" t="s">
        <v>173</v>
      </c>
      <c r="B36" s="295" t="s">
        <v>174</v>
      </c>
      <c r="C36" s="125">
        <v>76.796060254924683</v>
      </c>
      <c r="D36" s="143">
        <v>2651</v>
      </c>
      <c r="E36" s="144">
        <v>2795</v>
      </c>
      <c r="F36" s="144">
        <v>2867</v>
      </c>
      <c r="G36" s="144">
        <v>2868</v>
      </c>
      <c r="H36" s="145">
        <v>2774</v>
      </c>
      <c r="I36" s="143">
        <v>-123</v>
      </c>
      <c r="J36" s="146">
        <v>-4.4340302811824079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3452</v>
      </c>
      <c r="F11" s="264">
        <v>3622</v>
      </c>
      <c r="G11" s="264">
        <v>3697</v>
      </c>
      <c r="H11" s="264">
        <v>3653</v>
      </c>
      <c r="I11" s="265">
        <v>3565</v>
      </c>
      <c r="J11" s="263">
        <v>-113</v>
      </c>
      <c r="K11" s="266">
        <v>-3.1697054698457223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39.629200463499423</v>
      </c>
      <c r="E13" s="115">
        <v>1368</v>
      </c>
      <c r="F13" s="114">
        <v>1440</v>
      </c>
      <c r="G13" s="114">
        <v>1458</v>
      </c>
      <c r="H13" s="114">
        <v>1448</v>
      </c>
      <c r="I13" s="140">
        <v>1395</v>
      </c>
      <c r="J13" s="115">
        <v>-27</v>
      </c>
      <c r="K13" s="116">
        <v>-1.935483870967742</v>
      </c>
    </row>
    <row r="14" spans="1:15" ht="15.95" customHeight="1" x14ac:dyDescent="0.2">
      <c r="A14" s="306" t="s">
        <v>230</v>
      </c>
      <c r="B14" s="307"/>
      <c r="C14" s="308"/>
      <c r="D14" s="113">
        <v>47.074159907300114</v>
      </c>
      <c r="E14" s="115">
        <v>1625</v>
      </c>
      <c r="F14" s="114">
        <v>1713</v>
      </c>
      <c r="G14" s="114">
        <v>1761</v>
      </c>
      <c r="H14" s="114">
        <v>1733</v>
      </c>
      <c r="I14" s="140">
        <v>1696</v>
      </c>
      <c r="J14" s="115">
        <v>-71</v>
      </c>
      <c r="K14" s="116">
        <v>-4.1863207547169807</v>
      </c>
    </row>
    <row r="15" spans="1:15" ht="15.95" customHeight="1" x14ac:dyDescent="0.2">
      <c r="A15" s="306" t="s">
        <v>231</v>
      </c>
      <c r="B15" s="307"/>
      <c r="C15" s="308"/>
      <c r="D15" s="113">
        <v>5.040556199304751</v>
      </c>
      <c r="E15" s="115">
        <v>174</v>
      </c>
      <c r="F15" s="114">
        <v>175</v>
      </c>
      <c r="G15" s="114">
        <v>175</v>
      </c>
      <c r="H15" s="114">
        <v>172</v>
      </c>
      <c r="I15" s="140">
        <v>183</v>
      </c>
      <c r="J15" s="115">
        <v>-9</v>
      </c>
      <c r="K15" s="116">
        <v>-4.918032786885246</v>
      </c>
    </row>
    <row r="16" spans="1:15" ht="15.95" customHeight="1" x14ac:dyDescent="0.2">
      <c r="A16" s="306" t="s">
        <v>232</v>
      </c>
      <c r="B16" s="307"/>
      <c r="C16" s="308"/>
      <c r="D16" s="113">
        <v>5.793742757821553</v>
      </c>
      <c r="E16" s="115">
        <v>200</v>
      </c>
      <c r="F16" s="114">
        <v>202</v>
      </c>
      <c r="G16" s="114">
        <v>205</v>
      </c>
      <c r="H16" s="114">
        <v>202</v>
      </c>
      <c r="I16" s="140">
        <v>203</v>
      </c>
      <c r="J16" s="115">
        <v>-3</v>
      </c>
      <c r="K16" s="116">
        <v>-1.4778325123152709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2.3464658169177288</v>
      </c>
      <c r="E18" s="115">
        <v>81</v>
      </c>
      <c r="F18" s="114">
        <v>95</v>
      </c>
      <c r="G18" s="114">
        <v>100</v>
      </c>
      <c r="H18" s="114">
        <v>85</v>
      </c>
      <c r="I18" s="140">
        <v>86</v>
      </c>
      <c r="J18" s="115">
        <v>-5</v>
      </c>
      <c r="K18" s="116">
        <v>-5.8139534883720927</v>
      </c>
    </row>
    <row r="19" spans="1:11" ht="14.1" customHeight="1" x14ac:dyDescent="0.2">
      <c r="A19" s="306" t="s">
        <v>235</v>
      </c>
      <c r="B19" s="307" t="s">
        <v>236</v>
      </c>
      <c r="C19" s="308"/>
      <c r="D19" s="113">
        <v>1.6222479721900347</v>
      </c>
      <c r="E19" s="115">
        <v>56</v>
      </c>
      <c r="F19" s="114">
        <v>63</v>
      </c>
      <c r="G19" s="114">
        <v>68</v>
      </c>
      <c r="H19" s="114">
        <v>58</v>
      </c>
      <c r="I19" s="140">
        <v>56</v>
      </c>
      <c r="J19" s="115">
        <v>0</v>
      </c>
      <c r="K19" s="116">
        <v>0</v>
      </c>
    </row>
    <row r="20" spans="1:11" ht="14.1" customHeight="1" x14ac:dyDescent="0.2">
      <c r="A20" s="306">
        <v>12</v>
      </c>
      <c r="B20" s="307" t="s">
        <v>237</v>
      </c>
      <c r="C20" s="308"/>
      <c r="D20" s="113">
        <v>0.84009269988412516</v>
      </c>
      <c r="E20" s="115">
        <v>29</v>
      </c>
      <c r="F20" s="114">
        <v>29</v>
      </c>
      <c r="G20" s="114">
        <v>29</v>
      </c>
      <c r="H20" s="114">
        <v>28</v>
      </c>
      <c r="I20" s="140">
        <v>27</v>
      </c>
      <c r="J20" s="115">
        <v>2</v>
      </c>
      <c r="K20" s="116">
        <v>7.4074074074074074</v>
      </c>
    </row>
    <row r="21" spans="1:11" ht="14.1" customHeight="1" x14ac:dyDescent="0.2">
      <c r="A21" s="306">
        <v>21</v>
      </c>
      <c r="B21" s="307" t="s">
        <v>238</v>
      </c>
      <c r="C21" s="308"/>
      <c r="D21" s="113">
        <v>1.0718424101969872</v>
      </c>
      <c r="E21" s="115">
        <v>37</v>
      </c>
      <c r="F21" s="114">
        <v>40</v>
      </c>
      <c r="G21" s="114">
        <v>38</v>
      </c>
      <c r="H21" s="114">
        <v>36</v>
      </c>
      <c r="I21" s="140">
        <v>38</v>
      </c>
      <c r="J21" s="115">
        <v>-1</v>
      </c>
      <c r="K21" s="116">
        <v>-2.6315789473684212</v>
      </c>
    </row>
    <row r="22" spans="1:11" ht="14.1" customHeight="1" x14ac:dyDescent="0.2">
      <c r="A22" s="306">
        <v>22</v>
      </c>
      <c r="B22" s="307" t="s">
        <v>239</v>
      </c>
      <c r="C22" s="308"/>
      <c r="D22" s="113">
        <v>0.78215527230590964</v>
      </c>
      <c r="E22" s="115">
        <v>27</v>
      </c>
      <c r="F22" s="114">
        <v>30</v>
      </c>
      <c r="G22" s="114">
        <v>30</v>
      </c>
      <c r="H22" s="114">
        <v>24</v>
      </c>
      <c r="I22" s="140">
        <v>28</v>
      </c>
      <c r="J22" s="115">
        <v>-1</v>
      </c>
      <c r="K22" s="116">
        <v>-3.5714285714285716</v>
      </c>
    </row>
    <row r="23" spans="1:11" ht="14.1" customHeight="1" x14ac:dyDescent="0.2">
      <c r="A23" s="306">
        <v>23</v>
      </c>
      <c r="B23" s="307" t="s">
        <v>240</v>
      </c>
      <c r="C23" s="308"/>
      <c r="D23" s="113">
        <v>0.23174971031286212</v>
      </c>
      <c r="E23" s="115">
        <v>8</v>
      </c>
      <c r="F23" s="114">
        <v>8</v>
      </c>
      <c r="G23" s="114">
        <v>8</v>
      </c>
      <c r="H23" s="114">
        <v>7</v>
      </c>
      <c r="I23" s="140">
        <v>8</v>
      </c>
      <c r="J23" s="115">
        <v>0</v>
      </c>
      <c r="K23" s="116">
        <v>0</v>
      </c>
    </row>
    <row r="24" spans="1:11" ht="14.1" customHeight="1" x14ac:dyDescent="0.2">
      <c r="A24" s="306">
        <v>24</v>
      </c>
      <c r="B24" s="307" t="s">
        <v>241</v>
      </c>
      <c r="C24" s="308"/>
      <c r="D24" s="113">
        <v>1.2456546929316339</v>
      </c>
      <c r="E24" s="115">
        <v>43</v>
      </c>
      <c r="F24" s="114">
        <v>48</v>
      </c>
      <c r="G24" s="114">
        <v>49</v>
      </c>
      <c r="H24" s="114">
        <v>47</v>
      </c>
      <c r="I24" s="140">
        <v>49</v>
      </c>
      <c r="J24" s="115">
        <v>-6</v>
      </c>
      <c r="K24" s="116">
        <v>-12.244897959183673</v>
      </c>
    </row>
    <row r="25" spans="1:11" ht="14.1" customHeight="1" x14ac:dyDescent="0.2">
      <c r="A25" s="306">
        <v>25</v>
      </c>
      <c r="B25" s="307" t="s">
        <v>242</v>
      </c>
      <c r="C25" s="308"/>
      <c r="D25" s="113">
        <v>1.9119351100811124</v>
      </c>
      <c r="E25" s="115">
        <v>66</v>
      </c>
      <c r="F25" s="114">
        <v>77</v>
      </c>
      <c r="G25" s="114">
        <v>76</v>
      </c>
      <c r="H25" s="114">
        <v>78</v>
      </c>
      <c r="I25" s="140">
        <v>74</v>
      </c>
      <c r="J25" s="115">
        <v>-8</v>
      </c>
      <c r="K25" s="116">
        <v>-10.810810810810811</v>
      </c>
    </row>
    <row r="26" spans="1:11" ht="14.1" customHeight="1" x14ac:dyDescent="0.2">
      <c r="A26" s="306">
        <v>26</v>
      </c>
      <c r="B26" s="307" t="s">
        <v>243</v>
      </c>
      <c r="C26" s="308"/>
      <c r="D26" s="113">
        <v>1.0139049826187718</v>
      </c>
      <c r="E26" s="115">
        <v>35</v>
      </c>
      <c r="F26" s="114">
        <v>38</v>
      </c>
      <c r="G26" s="114">
        <v>39</v>
      </c>
      <c r="H26" s="114">
        <v>40</v>
      </c>
      <c r="I26" s="140">
        <v>38</v>
      </c>
      <c r="J26" s="115">
        <v>-3</v>
      </c>
      <c r="K26" s="116">
        <v>-7.8947368421052628</v>
      </c>
    </row>
    <row r="27" spans="1:11" ht="14.1" customHeight="1" x14ac:dyDescent="0.2">
      <c r="A27" s="306">
        <v>27</v>
      </c>
      <c r="B27" s="307" t="s">
        <v>244</v>
      </c>
      <c r="C27" s="308"/>
      <c r="D27" s="113">
        <v>0.78215527230590964</v>
      </c>
      <c r="E27" s="115">
        <v>27</v>
      </c>
      <c r="F27" s="114">
        <v>26</v>
      </c>
      <c r="G27" s="114">
        <v>30</v>
      </c>
      <c r="H27" s="114">
        <v>31</v>
      </c>
      <c r="I27" s="140">
        <v>33</v>
      </c>
      <c r="J27" s="115">
        <v>-6</v>
      </c>
      <c r="K27" s="116">
        <v>-18.181818181818183</v>
      </c>
    </row>
    <row r="28" spans="1:11" ht="14.1" customHeight="1" x14ac:dyDescent="0.2">
      <c r="A28" s="306">
        <v>28</v>
      </c>
      <c r="B28" s="307" t="s">
        <v>245</v>
      </c>
      <c r="C28" s="308"/>
      <c r="D28" s="113">
        <v>0.11587485515643106</v>
      </c>
      <c r="E28" s="115">
        <v>4</v>
      </c>
      <c r="F28" s="114">
        <v>4</v>
      </c>
      <c r="G28" s="114">
        <v>4</v>
      </c>
      <c r="H28" s="114">
        <v>3</v>
      </c>
      <c r="I28" s="140">
        <v>3</v>
      </c>
      <c r="J28" s="115">
        <v>1</v>
      </c>
      <c r="K28" s="116">
        <v>33.333333333333336</v>
      </c>
    </row>
    <row r="29" spans="1:11" ht="14.1" customHeight="1" x14ac:dyDescent="0.2">
      <c r="A29" s="306">
        <v>29</v>
      </c>
      <c r="B29" s="307" t="s">
        <v>246</v>
      </c>
      <c r="C29" s="308"/>
      <c r="D29" s="113">
        <v>4.461181923522596</v>
      </c>
      <c r="E29" s="115">
        <v>154</v>
      </c>
      <c r="F29" s="114">
        <v>171</v>
      </c>
      <c r="G29" s="114">
        <v>168</v>
      </c>
      <c r="H29" s="114">
        <v>172</v>
      </c>
      <c r="I29" s="140">
        <v>177</v>
      </c>
      <c r="J29" s="115">
        <v>-23</v>
      </c>
      <c r="K29" s="116">
        <v>-12.994350282485875</v>
      </c>
    </row>
    <row r="30" spans="1:11" ht="14.1" customHeight="1" x14ac:dyDescent="0.2">
      <c r="A30" s="306" t="s">
        <v>247</v>
      </c>
      <c r="B30" s="307" t="s">
        <v>248</v>
      </c>
      <c r="C30" s="308"/>
      <c r="D30" s="113">
        <v>0.95596755504055619</v>
      </c>
      <c r="E30" s="115">
        <v>33</v>
      </c>
      <c r="F30" s="114">
        <v>35</v>
      </c>
      <c r="G30" s="114">
        <v>34</v>
      </c>
      <c r="H30" s="114">
        <v>30</v>
      </c>
      <c r="I30" s="140">
        <v>29</v>
      </c>
      <c r="J30" s="115">
        <v>4</v>
      </c>
      <c r="K30" s="116">
        <v>13.793103448275861</v>
      </c>
    </row>
    <row r="31" spans="1:11" ht="14.1" customHeight="1" x14ac:dyDescent="0.2">
      <c r="A31" s="306" t="s">
        <v>249</v>
      </c>
      <c r="B31" s="307" t="s">
        <v>250</v>
      </c>
      <c r="C31" s="308"/>
      <c r="D31" s="113">
        <v>3.3893395133256083</v>
      </c>
      <c r="E31" s="115">
        <v>117</v>
      </c>
      <c r="F31" s="114">
        <v>133</v>
      </c>
      <c r="G31" s="114">
        <v>131</v>
      </c>
      <c r="H31" s="114">
        <v>139</v>
      </c>
      <c r="I31" s="140">
        <v>145</v>
      </c>
      <c r="J31" s="115">
        <v>-28</v>
      </c>
      <c r="K31" s="116">
        <v>-19.310344827586206</v>
      </c>
    </row>
    <row r="32" spans="1:11" ht="14.1" customHeight="1" x14ac:dyDescent="0.2">
      <c r="A32" s="306">
        <v>31</v>
      </c>
      <c r="B32" s="307" t="s">
        <v>251</v>
      </c>
      <c r="C32" s="308"/>
      <c r="D32" s="113">
        <v>0.37659327925840091</v>
      </c>
      <c r="E32" s="115">
        <v>13</v>
      </c>
      <c r="F32" s="114">
        <v>14</v>
      </c>
      <c r="G32" s="114">
        <v>16</v>
      </c>
      <c r="H32" s="114">
        <v>17</v>
      </c>
      <c r="I32" s="140">
        <v>16</v>
      </c>
      <c r="J32" s="115">
        <v>-3</v>
      </c>
      <c r="K32" s="116">
        <v>-18.75</v>
      </c>
    </row>
    <row r="33" spans="1:11" ht="14.1" customHeight="1" x14ac:dyDescent="0.2">
      <c r="A33" s="306">
        <v>32</v>
      </c>
      <c r="B33" s="307" t="s">
        <v>252</v>
      </c>
      <c r="C33" s="308"/>
      <c r="D33" s="113">
        <v>1.4194669756662803</v>
      </c>
      <c r="E33" s="115">
        <v>49</v>
      </c>
      <c r="F33" s="114">
        <v>43</v>
      </c>
      <c r="G33" s="114">
        <v>45</v>
      </c>
      <c r="H33" s="114">
        <v>40</v>
      </c>
      <c r="I33" s="140">
        <v>49</v>
      </c>
      <c r="J33" s="115">
        <v>0</v>
      </c>
      <c r="K33" s="116">
        <v>0</v>
      </c>
    </row>
    <row r="34" spans="1:11" ht="14.1" customHeight="1" x14ac:dyDescent="0.2">
      <c r="A34" s="306">
        <v>33</v>
      </c>
      <c r="B34" s="307" t="s">
        <v>253</v>
      </c>
      <c r="C34" s="308"/>
      <c r="D34" s="113">
        <v>0.89803012746234068</v>
      </c>
      <c r="E34" s="115">
        <v>31</v>
      </c>
      <c r="F34" s="114">
        <v>30</v>
      </c>
      <c r="G34" s="114">
        <v>32</v>
      </c>
      <c r="H34" s="114">
        <v>32</v>
      </c>
      <c r="I34" s="140">
        <v>31</v>
      </c>
      <c r="J34" s="115">
        <v>0</v>
      </c>
      <c r="K34" s="116">
        <v>0</v>
      </c>
    </row>
    <row r="35" spans="1:11" ht="14.1" customHeight="1" x14ac:dyDescent="0.2">
      <c r="A35" s="306">
        <v>34</v>
      </c>
      <c r="B35" s="307" t="s">
        <v>254</v>
      </c>
      <c r="C35" s="308"/>
      <c r="D35" s="113">
        <v>6.8945538818076475</v>
      </c>
      <c r="E35" s="115">
        <v>238</v>
      </c>
      <c r="F35" s="114">
        <v>250</v>
      </c>
      <c r="G35" s="114">
        <v>261</v>
      </c>
      <c r="H35" s="114">
        <v>260</v>
      </c>
      <c r="I35" s="140">
        <v>250</v>
      </c>
      <c r="J35" s="115">
        <v>-12</v>
      </c>
      <c r="K35" s="116">
        <v>-4.8</v>
      </c>
    </row>
    <row r="36" spans="1:11" ht="14.1" customHeight="1" x14ac:dyDescent="0.2">
      <c r="A36" s="306">
        <v>41</v>
      </c>
      <c r="B36" s="307" t="s">
        <v>255</v>
      </c>
      <c r="C36" s="308"/>
      <c r="D36" s="113">
        <v>0.55040556199304747</v>
      </c>
      <c r="E36" s="115">
        <v>19</v>
      </c>
      <c r="F36" s="114">
        <v>20</v>
      </c>
      <c r="G36" s="114">
        <v>20</v>
      </c>
      <c r="H36" s="114">
        <v>19</v>
      </c>
      <c r="I36" s="140">
        <v>15</v>
      </c>
      <c r="J36" s="115">
        <v>4</v>
      </c>
      <c r="K36" s="116">
        <v>26.666666666666668</v>
      </c>
    </row>
    <row r="37" spans="1:11" ht="14.1" customHeight="1" x14ac:dyDescent="0.2">
      <c r="A37" s="306">
        <v>42</v>
      </c>
      <c r="B37" s="307" t="s">
        <v>256</v>
      </c>
      <c r="C37" s="308"/>
      <c r="D37" s="113">
        <v>0.11587485515643106</v>
      </c>
      <c r="E37" s="115">
        <v>4</v>
      </c>
      <c r="F37" s="114">
        <v>4</v>
      </c>
      <c r="G37" s="114">
        <v>4</v>
      </c>
      <c r="H37" s="114">
        <v>4</v>
      </c>
      <c r="I37" s="140">
        <v>4</v>
      </c>
      <c r="J37" s="115">
        <v>0</v>
      </c>
      <c r="K37" s="116">
        <v>0</v>
      </c>
    </row>
    <row r="38" spans="1:11" ht="14.1" customHeight="1" x14ac:dyDescent="0.2">
      <c r="A38" s="306">
        <v>43</v>
      </c>
      <c r="B38" s="307" t="s">
        <v>257</v>
      </c>
      <c r="C38" s="308"/>
      <c r="D38" s="113">
        <v>0.66628041714947861</v>
      </c>
      <c r="E38" s="115">
        <v>23</v>
      </c>
      <c r="F38" s="114">
        <v>23</v>
      </c>
      <c r="G38" s="114">
        <v>26</v>
      </c>
      <c r="H38" s="114">
        <v>26</v>
      </c>
      <c r="I38" s="140">
        <v>24</v>
      </c>
      <c r="J38" s="115">
        <v>-1</v>
      </c>
      <c r="K38" s="116">
        <v>-4.166666666666667</v>
      </c>
    </row>
    <row r="39" spans="1:11" ht="14.1" customHeight="1" x14ac:dyDescent="0.2">
      <c r="A39" s="306">
        <v>51</v>
      </c>
      <c r="B39" s="307" t="s">
        <v>258</v>
      </c>
      <c r="C39" s="308"/>
      <c r="D39" s="113">
        <v>7.4739281575898033</v>
      </c>
      <c r="E39" s="115">
        <v>258</v>
      </c>
      <c r="F39" s="114">
        <v>250</v>
      </c>
      <c r="G39" s="114">
        <v>257</v>
      </c>
      <c r="H39" s="114">
        <v>250</v>
      </c>
      <c r="I39" s="140">
        <v>245</v>
      </c>
      <c r="J39" s="115">
        <v>13</v>
      </c>
      <c r="K39" s="116">
        <v>5.3061224489795915</v>
      </c>
    </row>
    <row r="40" spans="1:11" ht="14.1" customHeight="1" x14ac:dyDescent="0.2">
      <c r="A40" s="306" t="s">
        <v>259</v>
      </c>
      <c r="B40" s="307" t="s">
        <v>260</v>
      </c>
      <c r="C40" s="308"/>
      <c r="D40" s="113">
        <v>7.0104287369640792</v>
      </c>
      <c r="E40" s="115">
        <v>242</v>
      </c>
      <c r="F40" s="114">
        <v>235</v>
      </c>
      <c r="G40" s="114">
        <v>243</v>
      </c>
      <c r="H40" s="114">
        <v>235</v>
      </c>
      <c r="I40" s="140">
        <v>230</v>
      </c>
      <c r="J40" s="115">
        <v>12</v>
      </c>
      <c r="K40" s="116">
        <v>5.2173913043478262</v>
      </c>
    </row>
    <row r="41" spans="1:11" ht="14.1" customHeight="1" x14ac:dyDescent="0.2">
      <c r="A41" s="306"/>
      <c r="B41" s="307" t="s">
        <v>261</v>
      </c>
      <c r="C41" s="308"/>
      <c r="D41" s="113">
        <v>6.0544611819235223</v>
      </c>
      <c r="E41" s="115">
        <v>209</v>
      </c>
      <c r="F41" s="114">
        <v>200</v>
      </c>
      <c r="G41" s="114">
        <v>196</v>
      </c>
      <c r="H41" s="114">
        <v>187</v>
      </c>
      <c r="I41" s="140">
        <v>179</v>
      </c>
      <c r="J41" s="115">
        <v>30</v>
      </c>
      <c r="K41" s="116">
        <v>16.759776536312849</v>
      </c>
    </row>
    <row r="42" spans="1:11" ht="14.1" customHeight="1" x14ac:dyDescent="0.2">
      <c r="A42" s="306">
        <v>52</v>
      </c>
      <c r="B42" s="307" t="s">
        <v>262</v>
      </c>
      <c r="C42" s="308"/>
      <c r="D42" s="113">
        <v>5.9385863267670915</v>
      </c>
      <c r="E42" s="115">
        <v>205</v>
      </c>
      <c r="F42" s="114">
        <v>215</v>
      </c>
      <c r="G42" s="114">
        <v>224</v>
      </c>
      <c r="H42" s="114">
        <v>207</v>
      </c>
      <c r="I42" s="140">
        <v>209</v>
      </c>
      <c r="J42" s="115">
        <v>-4</v>
      </c>
      <c r="K42" s="116">
        <v>-1.9138755980861244</v>
      </c>
    </row>
    <row r="43" spans="1:11" ht="14.1" customHeight="1" x14ac:dyDescent="0.2">
      <c r="A43" s="306" t="s">
        <v>263</v>
      </c>
      <c r="B43" s="307" t="s">
        <v>264</v>
      </c>
      <c r="C43" s="308"/>
      <c r="D43" s="113">
        <v>5.1853997682502895</v>
      </c>
      <c r="E43" s="115">
        <v>179</v>
      </c>
      <c r="F43" s="114">
        <v>189</v>
      </c>
      <c r="G43" s="114">
        <v>199</v>
      </c>
      <c r="H43" s="114">
        <v>187</v>
      </c>
      <c r="I43" s="140">
        <v>192</v>
      </c>
      <c r="J43" s="115">
        <v>-13</v>
      </c>
      <c r="K43" s="116">
        <v>-6.770833333333333</v>
      </c>
    </row>
    <row r="44" spans="1:11" ht="14.1" customHeight="1" x14ac:dyDescent="0.2">
      <c r="A44" s="306">
        <v>53</v>
      </c>
      <c r="B44" s="307" t="s">
        <v>265</v>
      </c>
      <c r="C44" s="308"/>
      <c r="D44" s="113">
        <v>1.4194669756662803</v>
      </c>
      <c r="E44" s="115">
        <v>49</v>
      </c>
      <c r="F44" s="114">
        <v>46</v>
      </c>
      <c r="G44" s="114">
        <v>50</v>
      </c>
      <c r="H44" s="114">
        <v>52</v>
      </c>
      <c r="I44" s="140">
        <v>36</v>
      </c>
      <c r="J44" s="115">
        <v>13</v>
      </c>
      <c r="K44" s="116">
        <v>36.111111111111114</v>
      </c>
    </row>
    <row r="45" spans="1:11" ht="14.1" customHeight="1" x14ac:dyDescent="0.2">
      <c r="A45" s="306" t="s">
        <v>266</v>
      </c>
      <c r="B45" s="307" t="s">
        <v>267</v>
      </c>
      <c r="C45" s="308"/>
      <c r="D45" s="113">
        <v>1.4194669756662803</v>
      </c>
      <c r="E45" s="115">
        <v>49</v>
      </c>
      <c r="F45" s="114">
        <v>46</v>
      </c>
      <c r="G45" s="114">
        <v>50</v>
      </c>
      <c r="H45" s="114">
        <v>52</v>
      </c>
      <c r="I45" s="140">
        <v>36</v>
      </c>
      <c r="J45" s="115">
        <v>13</v>
      </c>
      <c r="K45" s="116">
        <v>36.111111111111114</v>
      </c>
    </row>
    <row r="46" spans="1:11" ht="14.1" customHeight="1" x14ac:dyDescent="0.2">
      <c r="A46" s="306">
        <v>54</v>
      </c>
      <c r="B46" s="307" t="s">
        <v>268</v>
      </c>
      <c r="C46" s="308"/>
      <c r="D46" s="113">
        <v>10.225955967555041</v>
      </c>
      <c r="E46" s="115">
        <v>353</v>
      </c>
      <c r="F46" s="114">
        <v>365</v>
      </c>
      <c r="G46" s="114">
        <v>365</v>
      </c>
      <c r="H46" s="114">
        <v>353</v>
      </c>
      <c r="I46" s="140">
        <v>367</v>
      </c>
      <c r="J46" s="115">
        <v>-14</v>
      </c>
      <c r="K46" s="116">
        <v>-3.8147138964577656</v>
      </c>
    </row>
    <row r="47" spans="1:11" ht="14.1" customHeight="1" x14ac:dyDescent="0.2">
      <c r="A47" s="306">
        <v>61</v>
      </c>
      <c r="B47" s="307" t="s">
        <v>269</v>
      </c>
      <c r="C47" s="308"/>
      <c r="D47" s="113">
        <v>1.9988412514484357</v>
      </c>
      <c r="E47" s="115">
        <v>69</v>
      </c>
      <c r="F47" s="114">
        <v>70</v>
      </c>
      <c r="G47" s="114">
        <v>63</v>
      </c>
      <c r="H47" s="114">
        <v>57</v>
      </c>
      <c r="I47" s="140">
        <v>63</v>
      </c>
      <c r="J47" s="115">
        <v>6</v>
      </c>
      <c r="K47" s="116">
        <v>9.5238095238095237</v>
      </c>
    </row>
    <row r="48" spans="1:11" ht="14.1" customHeight="1" x14ac:dyDescent="0.2">
      <c r="A48" s="306">
        <v>62</v>
      </c>
      <c r="B48" s="307" t="s">
        <v>270</v>
      </c>
      <c r="C48" s="308"/>
      <c r="D48" s="113">
        <v>9.9942062572421779</v>
      </c>
      <c r="E48" s="115">
        <v>345</v>
      </c>
      <c r="F48" s="114">
        <v>356</v>
      </c>
      <c r="G48" s="114">
        <v>361</v>
      </c>
      <c r="H48" s="114">
        <v>369</v>
      </c>
      <c r="I48" s="140">
        <v>350</v>
      </c>
      <c r="J48" s="115">
        <v>-5</v>
      </c>
      <c r="K48" s="116">
        <v>-1.4285714285714286</v>
      </c>
    </row>
    <row r="49" spans="1:11" ht="14.1" customHeight="1" x14ac:dyDescent="0.2">
      <c r="A49" s="306">
        <v>63</v>
      </c>
      <c r="B49" s="307" t="s">
        <v>271</v>
      </c>
      <c r="C49" s="308"/>
      <c r="D49" s="113">
        <v>7.7925840092699881</v>
      </c>
      <c r="E49" s="115">
        <v>269</v>
      </c>
      <c r="F49" s="114">
        <v>327</v>
      </c>
      <c r="G49" s="114">
        <v>352</v>
      </c>
      <c r="H49" s="114">
        <v>352</v>
      </c>
      <c r="I49" s="140">
        <v>308</v>
      </c>
      <c r="J49" s="115">
        <v>-39</v>
      </c>
      <c r="K49" s="116">
        <v>-12.662337662337663</v>
      </c>
    </row>
    <row r="50" spans="1:11" ht="14.1" customHeight="1" x14ac:dyDescent="0.2">
      <c r="A50" s="306" t="s">
        <v>272</v>
      </c>
      <c r="B50" s="307" t="s">
        <v>273</v>
      </c>
      <c r="C50" s="308"/>
      <c r="D50" s="113">
        <v>0.69524913093858631</v>
      </c>
      <c r="E50" s="115">
        <v>24</v>
      </c>
      <c r="F50" s="114">
        <v>24</v>
      </c>
      <c r="G50" s="114">
        <v>27</v>
      </c>
      <c r="H50" s="114">
        <v>25</v>
      </c>
      <c r="I50" s="140">
        <v>27</v>
      </c>
      <c r="J50" s="115">
        <v>-3</v>
      </c>
      <c r="K50" s="116">
        <v>-11.111111111111111</v>
      </c>
    </row>
    <row r="51" spans="1:11" ht="14.1" customHeight="1" x14ac:dyDescent="0.2">
      <c r="A51" s="306" t="s">
        <v>274</v>
      </c>
      <c r="B51" s="307" t="s">
        <v>275</v>
      </c>
      <c r="C51" s="308"/>
      <c r="D51" s="113">
        <v>6.5758980301274628</v>
      </c>
      <c r="E51" s="115">
        <v>227</v>
      </c>
      <c r="F51" s="114">
        <v>284</v>
      </c>
      <c r="G51" s="114">
        <v>294</v>
      </c>
      <c r="H51" s="114">
        <v>295</v>
      </c>
      <c r="I51" s="140">
        <v>264</v>
      </c>
      <c r="J51" s="115">
        <v>-37</v>
      </c>
      <c r="K51" s="116">
        <v>-14.015151515151516</v>
      </c>
    </row>
    <row r="52" spans="1:11" ht="14.1" customHeight="1" x14ac:dyDescent="0.2">
      <c r="A52" s="306">
        <v>71</v>
      </c>
      <c r="B52" s="307" t="s">
        <v>276</v>
      </c>
      <c r="C52" s="308"/>
      <c r="D52" s="113">
        <v>17.120509849362687</v>
      </c>
      <c r="E52" s="115">
        <v>591</v>
      </c>
      <c r="F52" s="114">
        <v>598</v>
      </c>
      <c r="G52" s="114">
        <v>596</v>
      </c>
      <c r="H52" s="114">
        <v>599</v>
      </c>
      <c r="I52" s="140">
        <v>588</v>
      </c>
      <c r="J52" s="115">
        <v>3</v>
      </c>
      <c r="K52" s="116">
        <v>0.51020408163265307</v>
      </c>
    </row>
    <row r="53" spans="1:11" ht="14.1" customHeight="1" x14ac:dyDescent="0.2">
      <c r="A53" s="306" t="s">
        <v>277</v>
      </c>
      <c r="B53" s="307" t="s">
        <v>278</v>
      </c>
      <c r="C53" s="308"/>
      <c r="D53" s="113">
        <v>1.6801853997682503</v>
      </c>
      <c r="E53" s="115">
        <v>58</v>
      </c>
      <c r="F53" s="114">
        <v>52</v>
      </c>
      <c r="G53" s="114">
        <v>53</v>
      </c>
      <c r="H53" s="114">
        <v>53</v>
      </c>
      <c r="I53" s="140">
        <v>52</v>
      </c>
      <c r="J53" s="115">
        <v>6</v>
      </c>
      <c r="K53" s="116">
        <v>11.538461538461538</v>
      </c>
    </row>
    <row r="54" spans="1:11" ht="14.1" customHeight="1" x14ac:dyDescent="0.2">
      <c r="A54" s="306" t="s">
        <v>279</v>
      </c>
      <c r="B54" s="307" t="s">
        <v>280</v>
      </c>
      <c r="C54" s="308"/>
      <c r="D54" s="113">
        <v>12.804171494785631</v>
      </c>
      <c r="E54" s="115">
        <v>442</v>
      </c>
      <c r="F54" s="114">
        <v>452</v>
      </c>
      <c r="G54" s="114">
        <v>448</v>
      </c>
      <c r="H54" s="114">
        <v>453</v>
      </c>
      <c r="I54" s="140">
        <v>442</v>
      </c>
      <c r="J54" s="115">
        <v>0</v>
      </c>
      <c r="K54" s="116">
        <v>0</v>
      </c>
    </row>
    <row r="55" spans="1:11" ht="14.1" customHeight="1" x14ac:dyDescent="0.2">
      <c r="A55" s="306">
        <v>72</v>
      </c>
      <c r="B55" s="307" t="s">
        <v>281</v>
      </c>
      <c r="C55" s="308"/>
      <c r="D55" s="113">
        <v>1.9119351100811124</v>
      </c>
      <c r="E55" s="115">
        <v>66</v>
      </c>
      <c r="F55" s="114">
        <v>65</v>
      </c>
      <c r="G55" s="114">
        <v>67</v>
      </c>
      <c r="H55" s="114">
        <v>68</v>
      </c>
      <c r="I55" s="140">
        <v>64</v>
      </c>
      <c r="J55" s="115">
        <v>2</v>
      </c>
      <c r="K55" s="116">
        <v>3.125</v>
      </c>
    </row>
    <row r="56" spans="1:11" ht="14.1" customHeight="1" x14ac:dyDescent="0.2">
      <c r="A56" s="306" t="s">
        <v>282</v>
      </c>
      <c r="B56" s="307" t="s">
        <v>283</v>
      </c>
      <c r="C56" s="308"/>
      <c r="D56" s="113" t="s">
        <v>513</v>
      </c>
      <c r="E56" s="115" t="s">
        <v>513</v>
      </c>
      <c r="F56" s="114">
        <v>4</v>
      </c>
      <c r="G56" s="114">
        <v>5</v>
      </c>
      <c r="H56" s="114">
        <v>6</v>
      </c>
      <c r="I56" s="140">
        <v>6</v>
      </c>
      <c r="J56" s="115" t="s">
        <v>513</v>
      </c>
      <c r="K56" s="116" t="s">
        <v>513</v>
      </c>
    </row>
    <row r="57" spans="1:11" ht="14.1" customHeight="1" x14ac:dyDescent="0.2">
      <c r="A57" s="306" t="s">
        <v>284</v>
      </c>
      <c r="B57" s="307" t="s">
        <v>285</v>
      </c>
      <c r="C57" s="308"/>
      <c r="D57" s="113">
        <v>1.3615295480880649</v>
      </c>
      <c r="E57" s="115">
        <v>47</v>
      </c>
      <c r="F57" s="114">
        <v>43</v>
      </c>
      <c r="G57" s="114">
        <v>44</v>
      </c>
      <c r="H57" s="114">
        <v>44</v>
      </c>
      <c r="I57" s="140">
        <v>40</v>
      </c>
      <c r="J57" s="115">
        <v>7</v>
      </c>
      <c r="K57" s="116">
        <v>17.5</v>
      </c>
    </row>
    <row r="58" spans="1:11" ht="14.1" customHeight="1" x14ac:dyDescent="0.2">
      <c r="A58" s="306">
        <v>73</v>
      </c>
      <c r="B58" s="307" t="s">
        <v>286</v>
      </c>
      <c r="C58" s="308"/>
      <c r="D58" s="113">
        <v>0.84009269988412516</v>
      </c>
      <c r="E58" s="115">
        <v>29</v>
      </c>
      <c r="F58" s="114">
        <v>30</v>
      </c>
      <c r="G58" s="114">
        <v>31</v>
      </c>
      <c r="H58" s="114">
        <v>27</v>
      </c>
      <c r="I58" s="140">
        <v>25</v>
      </c>
      <c r="J58" s="115">
        <v>4</v>
      </c>
      <c r="K58" s="116">
        <v>16</v>
      </c>
    </row>
    <row r="59" spans="1:11" ht="14.1" customHeight="1" x14ac:dyDescent="0.2">
      <c r="A59" s="306" t="s">
        <v>287</v>
      </c>
      <c r="B59" s="307" t="s">
        <v>288</v>
      </c>
      <c r="C59" s="308"/>
      <c r="D59" s="113">
        <v>0.55040556199304747</v>
      </c>
      <c r="E59" s="115">
        <v>19</v>
      </c>
      <c r="F59" s="114">
        <v>20</v>
      </c>
      <c r="G59" s="114">
        <v>21</v>
      </c>
      <c r="H59" s="114">
        <v>19</v>
      </c>
      <c r="I59" s="140">
        <v>17</v>
      </c>
      <c r="J59" s="115">
        <v>2</v>
      </c>
      <c r="K59" s="116">
        <v>11.764705882352942</v>
      </c>
    </row>
    <row r="60" spans="1:11" ht="14.1" customHeight="1" x14ac:dyDescent="0.2">
      <c r="A60" s="306">
        <v>81</v>
      </c>
      <c r="B60" s="307" t="s">
        <v>289</v>
      </c>
      <c r="C60" s="308"/>
      <c r="D60" s="113">
        <v>2.8968713789107765</v>
      </c>
      <c r="E60" s="115">
        <v>100</v>
      </c>
      <c r="F60" s="114">
        <v>98</v>
      </c>
      <c r="G60" s="114">
        <v>99</v>
      </c>
      <c r="H60" s="114">
        <v>100</v>
      </c>
      <c r="I60" s="140">
        <v>100</v>
      </c>
      <c r="J60" s="115">
        <v>0</v>
      </c>
      <c r="K60" s="116">
        <v>0</v>
      </c>
    </row>
    <row r="61" spans="1:11" ht="14.1" customHeight="1" x14ac:dyDescent="0.2">
      <c r="A61" s="306" t="s">
        <v>290</v>
      </c>
      <c r="B61" s="307" t="s">
        <v>291</v>
      </c>
      <c r="C61" s="308"/>
      <c r="D61" s="113">
        <v>1.1008111239860949</v>
      </c>
      <c r="E61" s="115">
        <v>38</v>
      </c>
      <c r="F61" s="114">
        <v>35</v>
      </c>
      <c r="G61" s="114">
        <v>33</v>
      </c>
      <c r="H61" s="114">
        <v>33</v>
      </c>
      <c r="I61" s="140">
        <v>38</v>
      </c>
      <c r="J61" s="115">
        <v>0</v>
      </c>
      <c r="K61" s="116">
        <v>0</v>
      </c>
    </row>
    <row r="62" spans="1:11" ht="14.1" customHeight="1" x14ac:dyDescent="0.2">
      <c r="A62" s="306" t="s">
        <v>292</v>
      </c>
      <c r="B62" s="307" t="s">
        <v>293</v>
      </c>
      <c r="C62" s="308"/>
      <c r="D62" s="113">
        <v>0.492468134414832</v>
      </c>
      <c r="E62" s="115">
        <v>17</v>
      </c>
      <c r="F62" s="114">
        <v>17</v>
      </c>
      <c r="G62" s="114">
        <v>21</v>
      </c>
      <c r="H62" s="114">
        <v>22</v>
      </c>
      <c r="I62" s="140">
        <v>22</v>
      </c>
      <c r="J62" s="115">
        <v>-5</v>
      </c>
      <c r="K62" s="116">
        <v>-22.727272727272727</v>
      </c>
    </row>
    <row r="63" spans="1:11" ht="14.1" customHeight="1" x14ac:dyDescent="0.2">
      <c r="A63" s="306"/>
      <c r="B63" s="307" t="s">
        <v>294</v>
      </c>
      <c r="C63" s="308"/>
      <c r="D63" s="113">
        <v>0.43453070683661643</v>
      </c>
      <c r="E63" s="115">
        <v>15</v>
      </c>
      <c r="F63" s="114">
        <v>15</v>
      </c>
      <c r="G63" s="114">
        <v>18</v>
      </c>
      <c r="H63" s="114">
        <v>19</v>
      </c>
      <c r="I63" s="140">
        <v>19</v>
      </c>
      <c r="J63" s="115">
        <v>-4</v>
      </c>
      <c r="K63" s="116">
        <v>-21.05263157894737</v>
      </c>
    </row>
    <row r="64" spans="1:11" ht="14.1" customHeight="1" x14ac:dyDescent="0.2">
      <c r="A64" s="306" t="s">
        <v>295</v>
      </c>
      <c r="B64" s="307" t="s">
        <v>296</v>
      </c>
      <c r="C64" s="308"/>
      <c r="D64" s="113">
        <v>0.11587485515643106</v>
      </c>
      <c r="E64" s="115">
        <v>4</v>
      </c>
      <c r="F64" s="114">
        <v>4</v>
      </c>
      <c r="G64" s="114">
        <v>5</v>
      </c>
      <c r="H64" s="114">
        <v>5</v>
      </c>
      <c r="I64" s="140">
        <v>4</v>
      </c>
      <c r="J64" s="115">
        <v>0</v>
      </c>
      <c r="K64" s="116">
        <v>0</v>
      </c>
    </row>
    <row r="65" spans="1:11" ht="14.1" customHeight="1" x14ac:dyDescent="0.2">
      <c r="A65" s="306" t="s">
        <v>297</v>
      </c>
      <c r="B65" s="307" t="s">
        <v>298</v>
      </c>
      <c r="C65" s="308"/>
      <c r="D65" s="113">
        <v>0.52143684820393976</v>
      </c>
      <c r="E65" s="115">
        <v>18</v>
      </c>
      <c r="F65" s="114">
        <v>17</v>
      </c>
      <c r="G65" s="114">
        <v>17</v>
      </c>
      <c r="H65" s="114">
        <v>14</v>
      </c>
      <c r="I65" s="140">
        <v>10</v>
      </c>
      <c r="J65" s="115">
        <v>8</v>
      </c>
      <c r="K65" s="116">
        <v>80</v>
      </c>
    </row>
    <row r="66" spans="1:11" ht="14.1" customHeight="1" x14ac:dyDescent="0.2">
      <c r="A66" s="306">
        <v>82</v>
      </c>
      <c r="B66" s="307" t="s">
        <v>299</v>
      </c>
      <c r="C66" s="308"/>
      <c r="D66" s="113">
        <v>1.3904982618771726</v>
      </c>
      <c r="E66" s="115">
        <v>48</v>
      </c>
      <c r="F66" s="114">
        <v>50</v>
      </c>
      <c r="G66" s="114">
        <v>49</v>
      </c>
      <c r="H66" s="114">
        <v>51</v>
      </c>
      <c r="I66" s="140">
        <v>54</v>
      </c>
      <c r="J66" s="115">
        <v>-6</v>
      </c>
      <c r="K66" s="116">
        <v>-11.111111111111111</v>
      </c>
    </row>
    <row r="67" spans="1:11" ht="14.1" customHeight="1" x14ac:dyDescent="0.2">
      <c r="A67" s="306" t="s">
        <v>300</v>
      </c>
      <c r="B67" s="307" t="s">
        <v>301</v>
      </c>
      <c r="C67" s="308"/>
      <c r="D67" s="113">
        <v>0.492468134414832</v>
      </c>
      <c r="E67" s="115">
        <v>17</v>
      </c>
      <c r="F67" s="114">
        <v>18</v>
      </c>
      <c r="G67" s="114">
        <v>18</v>
      </c>
      <c r="H67" s="114">
        <v>19</v>
      </c>
      <c r="I67" s="140">
        <v>20</v>
      </c>
      <c r="J67" s="115">
        <v>-3</v>
      </c>
      <c r="K67" s="116">
        <v>-15</v>
      </c>
    </row>
    <row r="68" spans="1:11" ht="14.1" customHeight="1" x14ac:dyDescent="0.2">
      <c r="A68" s="306" t="s">
        <v>302</v>
      </c>
      <c r="B68" s="307" t="s">
        <v>303</v>
      </c>
      <c r="C68" s="308"/>
      <c r="D68" s="113">
        <v>0.28968713789107764</v>
      </c>
      <c r="E68" s="115">
        <v>10</v>
      </c>
      <c r="F68" s="114">
        <v>10</v>
      </c>
      <c r="G68" s="114">
        <v>10</v>
      </c>
      <c r="H68" s="114">
        <v>12</v>
      </c>
      <c r="I68" s="140">
        <v>13</v>
      </c>
      <c r="J68" s="115">
        <v>-3</v>
      </c>
      <c r="K68" s="116">
        <v>-23.076923076923077</v>
      </c>
    </row>
    <row r="69" spans="1:11" ht="14.1" customHeight="1" x14ac:dyDescent="0.2">
      <c r="A69" s="306">
        <v>83</v>
      </c>
      <c r="B69" s="307" t="s">
        <v>304</v>
      </c>
      <c r="C69" s="308"/>
      <c r="D69" s="113">
        <v>1.7960602549246814</v>
      </c>
      <c r="E69" s="115">
        <v>62</v>
      </c>
      <c r="F69" s="114">
        <v>73</v>
      </c>
      <c r="G69" s="114">
        <v>72</v>
      </c>
      <c r="H69" s="114">
        <v>79</v>
      </c>
      <c r="I69" s="140">
        <v>76</v>
      </c>
      <c r="J69" s="115">
        <v>-14</v>
      </c>
      <c r="K69" s="116">
        <v>-18.421052631578949</v>
      </c>
    </row>
    <row r="70" spans="1:11" ht="14.1" customHeight="1" x14ac:dyDescent="0.2">
      <c r="A70" s="306" t="s">
        <v>305</v>
      </c>
      <c r="B70" s="307" t="s">
        <v>306</v>
      </c>
      <c r="C70" s="308"/>
      <c r="D70" s="113">
        <v>1.0718424101969872</v>
      </c>
      <c r="E70" s="115">
        <v>37</v>
      </c>
      <c r="F70" s="114">
        <v>43</v>
      </c>
      <c r="G70" s="114">
        <v>41</v>
      </c>
      <c r="H70" s="114">
        <v>44</v>
      </c>
      <c r="I70" s="140">
        <v>43</v>
      </c>
      <c r="J70" s="115">
        <v>-6</v>
      </c>
      <c r="K70" s="116">
        <v>-13.953488372093023</v>
      </c>
    </row>
    <row r="71" spans="1:11" ht="14.1" customHeight="1" x14ac:dyDescent="0.2">
      <c r="A71" s="306"/>
      <c r="B71" s="307" t="s">
        <v>307</v>
      </c>
      <c r="C71" s="308"/>
      <c r="D71" s="113">
        <v>0.66628041714947861</v>
      </c>
      <c r="E71" s="115">
        <v>23</v>
      </c>
      <c r="F71" s="114">
        <v>23</v>
      </c>
      <c r="G71" s="114">
        <v>22</v>
      </c>
      <c r="H71" s="114">
        <v>21</v>
      </c>
      <c r="I71" s="140">
        <v>21</v>
      </c>
      <c r="J71" s="115">
        <v>2</v>
      </c>
      <c r="K71" s="116">
        <v>9.5238095238095237</v>
      </c>
    </row>
    <row r="72" spans="1:11" ht="14.1" customHeight="1" x14ac:dyDescent="0.2">
      <c r="A72" s="306">
        <v>84</v>
      </c>
      <c r="B72" s="307" t="s">
        <v>308</v>
      </c>
      <c r="C72" s="308"/>
      <c r="D72" s="113">
        <v>0.492468134414832</v>
      </c>
      <c r="E72" s="115">
        <v>17</v>
      </c>
      <c r="F72" s="114">
        <v>18</v>
      </c>
      <c r="G72" s="114">
        <v>18</v>
      </c>
      <c r="H72" s="114">
        <v>19</v>
      </c>
      <c r="I72" s="140">
        <v>19</v>
      </c>
      <c r="J72" s="115">
        <v>-2</v>
      </c>
      <c r="K72" s="116">
        <v>-10.526315789473685</v>
      </c>
    </row>
    <row r="73" spans="1:11" ht="14.1" customHeight="1" x14ac:dyDescent="0.2">
      <c r="A73" s="306" t="s">
        <v>309</v>
      </c>
      <c r="B73" s="307" t="s">
        <v>310</v>
      </c>
      <c r="C73" s="308"/>
      <c r="D73" s="113">
        <v>8.6906141367323289E-2</v>
      </c>
      <c r="E73" s="115">
        <v>3</v>
      </c>
      <c r="F73" s="114" t="s">
        <v>513</v>
      </c>
      <c r="G73" s="114">
        <v>3</v>
      </c>
      <c r="H73" s="114">
        <v>4</v>
      </c>
      <c r="I73" s="140">
        <v>4</v>
      </c>
      <c r="J73" s="115">
        <v>-1</v>
      </c>
      <c r="K73" s="116">
        <v>-25</v>
      </c>
    </row>
    <row r="74" spans="1:11" ht="14.1" customHeight="1" x14ac:dyDescent="0.2">
      <c r="A74" s="306" t="s">
        <v>311</v>
      </c>
      <c r="B74" s="307" t="s">
        <v>312</v>
      </c>
      <c r="C74" s="308"/>
      <c r="D74" s="113">
        <v>8.6906141367323289E-2</v>
      </c>
      <c r="E74" s="115">
        <v>3</v>
      </c>
      <c r="F74" s="114">
        <v>3</v>
      </c>
      <c r="G74" s="114">
        <v>3</v>
      </c>
      <c r="H74" s="114">
        <v>3</v>
      </c>
      <c r="I74" s="140">
        <v>3</v>
      </c>
      <c r="J74" s="115">
        <v>0</v>
      </c>
      <c r="K74" s="116">
        <v>0</v>
      </c>
    </row>
    <row r="75" spans="1:11" ht="14.1" customHeight="1" x14ac:dyDescent="0.2">
      <c r="A75" s="306" t="s">
        <v>313</v>
      </c>
      <c r="B75" s="307" t="s">
        <v>314</v>
      </c>
      <c r="C75" s="308"/>
      <c r="D75" s="113" t="s">
        <v>513</v>
      </c>
      <c r="E75" s="115" t="s">
        <v>513</v>
      </c>
      <c r="F75" s="114" t="s">
        <v>513</v>
      </c>
      <c r="G75" s="114" t="s">
        <v>513</v>
      </c>
      <c r="H75" s="114">
        <v>0</v>
      </c>
      <c r="I75" s="140">
        <v>0</v>
      </c>
      <c r="J75" s="115" t="s">
        <v>513</v>
      </c>
      <c r="K75" s="116" t="s">
        <v>513</v>
      </c>
    </row>
    <row r="76" spans="1:11" ht="14.1" customHeight="1" x14ac:dyDescent="0.2">
      <c r="A76" s="306">
        <v>91</v>
      </c>
      <c r="B76" s="307" t="s">
        <v>315</v>
      </c>
      <c r="C76" s="308"/>
      <c r="D76" s="113" t="s">
        <v>513</v>
      </c>
      <c r="E76" s="115" t="s">
        <v>513</v>
      </c>
      <c r="F76" s="114">
        <v>3</v>
      </c>
      <c r="G76" s="114">
        <v>3</v>
      </c>
      <c r="H76" s="114">
        <v>3</v>
      </c>
      <c r="I76" s="140">
        <v>3</v>
      </c>
      <c r="J76" s="115" t="s">
        <v>513</v>
      </c>
      <c r="K76" s="116" t="s">
        <v>513</v>
      </c>
    </row>
    <row r="77" spans="1:11" ht="14.1" customHeight="1" x14ac:dyDescent="0.2">
      <c r="A77" s="306">
        <v>92</v>
      </c>
      <c r="B77" s="307" t="s">
        <v>316</v>
      </c>
      <c r="C77" s="308"/>
      <c r="D77" s="113">
        <v>0.11587485515643106</v>
      </c>
      <c r="E77" s="115">
        <v>4</v>
      </c>
      <c r="F77" s="114">
        <v>5</v>
      </c>
      <c r="G77" s="114">
        <v>6</v>
      </c>
      <c r="H77" s="114">
        <v>6</v>
      </c>
      <c r="I77" s="140">
        <v>7</v>
      </c>
      <c r="J77" s="115">
        <v>-3</v>
      </c>
      <c r="K77" s="116">
        <v>-42.857142857142854</v>
      </c>
    </row>
    <row r="78" spans="1:11" ht="14.1" customHeight="1" x14ac:dyDescent="0.2">
      <c r="A78" s="306">
        <v>93</v>
      </c>
      <c r="B78" s="307" t="s">
        <v>317</v>
      </c>
      <c r="C78" s="308"/>
      <c r="D78" s="113">
        <v>0.26071842410196988</v>
      </c>
      <c r="E78" s="115">
        <v>9</v>
      </c>
      <c r="F78" s="114">
        <v>8</v>
      </c>
      <c r="G78" s="114">
        <v>8</v>
      </c>
      <c r="H78" s="114">
        <v>10</v>
      </c>
      <c r="I78" s="140">
        <v>9</v>
      </c>
      <c r="J78" s="115">
        <v>0</v>
      </c>
      <c r="K78" s="116">
        <v>0</v>
      </c>
    </row>
    <row r="79" spans="1:11" ht="14.1" customHeight="1" x14ac:dyDescent="0.2">
      <c r="A79" s="306">
        <v>94</v>
      </c>
      <c r="B79" s="307" t="s">
        <v>318</v>
      </c>
      <c r="C79" s="308"/>
      <c r="D79" s="113" t="s">
        <v>513</v>
      </c>
      <c r="E79" s="115" t="s">
        <v>513</v>
      </c>
      <c r="F79" s="114">
        <v>3</v>
      </c>
      <c r="G79" s="114">
        <v>3</v>
      </c>
      <c r="H79" s="114">
        <v>4</v>
      </c>
      <c r="I79" s="140">
        <v>4</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2.4623406720741601</v>
      </c>
      <c r="E81" s="143">
        <v>85</v>
      </c>
      <c r="F81" s="144">
        <v>92</v>
      </c>
      <c r="G81" s="144">
        <v>98</v>
      </c>
      <c r="H81" s="144">
        <v>98</v>
      </c>
      <c r="I81" s="145">
        <v>88</v>
      </c>
      <c r="J81" s="143">
        <v>-3</v>
      </c>
      <c r="K81" s="146">
        <v>-3.4090909090909092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1917</v>
      </c>
      <c r="G12" s="536">
        <v>1310</v>
      </c>
      <c r="H12" s="536">
        <v>2165</v>
      </c>
      <c r="I12" s="536">
        <v>1784</v>
      </c>
      <c r="J12" s="537">
        <v>1899</v>
      </c>
      <c r="K12" s="538">
        <v>18</v>
      </c>
      <c r="L12" s="349">
        <v>0.94786729857819907</v>
      </c>
    </row>
    <row r="13" spans="1:17" s="110" customFormat="1" ht="15" customHeight="1" x14ac:dyDescent="0.2">
      <c r="A13" s="350" t="s">
        <v>344</v>
      </c>
      <c r="B13" s="351" t="s">
        <v>345</v>
      </c>
      <c r="C13" s="347"/>
      <c r="D13" s="347"/>
      <c r="E13" s="348"/>
      <c r="F13" s="536">
        <v>1127</v>
      </c>
      <c r="G13" s="536">
        <v>704</v>
      </c>
      <c r="H13" s="536">
        <v>1296</v>
      </c>
      <c r="I13" s="536">
        <v>1071</v>
      </c>
      <c r="J13" s="537">
        <v>1159</v>
      </c>
      <c r="K13" s="538">
        <v>-32</v>
      </c>
      <c r="L13" s="349">
        <v>-2.7610008628127698</v>
      </c>
    </row>
    <row r="14" spans="1:17" s="110" customFormat="1" ht="22.5" customHeight="1" x14ac:dyDescent="0.2">
      <c r="A14" s="350"/>
      <c r="B14" s="351" t="s">
        <v>346</v>
      </c>
      <c r="C14" s="347"/>
      <c r="D14" s="347"/>
      <c r="E14" s="348"/>
      <c r="F14" s="536">
        <v>790</v>
      </c>
      <c r="G14" s="536">
        <v>606</v>
      </c>
      <c r="H14" s="536">
        <v>869</v>
      </c>
      <c r="I14" s="536">
        <v>713</v>
      </c>
      <c r="J14" s="537">
        <v>740</v>
      </c>
      <c r="K14" s="538">
        <v>50</v>
      </c>
      <c r="L14" s="349">
        <v>6.756756756756757</v>
      </c>
    </row>
    <row r="15" spans="1:17" s="110" customFormat="1" ht="15" customHeight="1" x14ac:dyDescent="0.2">
      <c r="A15" s="350" t="s">
        <v>347</v>
      </c>
      <c r="B15" s="351" t="s">
        <v>108</v>
      </c>
      <c r="C15" s="347"/>
      <c r="D15" s="347"/>
      <c r="E15" s="348"/>
      <c r="F15" s="536">
        <v>347</v>
      </c>
      <c r="G15" s="536">
        <v>246</v>
      </c>
      <c r="H15" s="536">
        <v>773</v>
      </c>
      <c r="I15" s="536">
        <v>298</v>
      </c>
      <c r="J15" s="537">
        <v>338</v>
      </c>
      <c r="K15" s="538">
        <v>9</v>
      </c>
      <c r="L15" s="349">
        <v>2.6627218934911241</v>
      </c>
    </row>
    <row r="16" spans="1:17" s="110" customFormat="1" ht="15" customHeight="1" x14ac:dyDescent="0.2">
      <c r="A16" s="350"/>
      <c r="B16" s="351" t="s">
        <v>109</v>
      </c>
      <c r="C16" s="347"/>
      <c r="D16" s="347"/>
      <c r="E16" s="348"/>
      <c r="F16" s="536">
        <v>1271</v>
      </c>
      <c r="G16" s="536">
        <v>872</v>
      </c>
      <c r="H16" s="536">
        <v>1204</v>
      </c>
      <c r="I16" s="536">
        <v>1237</v>
      </c>
      <c r="J16" s="537">
        <v>1255</v>
      </c>
      <c r="K16" s="538">
        <v>16</v>
      </c>
      <c r="L16" s="349">
        <v>1.2749003984063745</v>
      </c>
    </row>
    <row r="17" spans="1:12" s="110" customFormat="1" ht="15" customHeight="1" x14ac:dyDescent="0.2">
      <c r="A17" s="350"/>
      <c r="B17" s="351" t="s">
        <v>110</v>
      </c>
      <c r="C17" s="347"/>
      <c r="D17" s="347"/>
      <c r="E17" s="348"/>
      <c r="F17" s="536">
        <v>266</v>
      </c>
      <c r="G17" s="536">
        <v>171</v>
      </c>
      <c r="H17" s="536">
        <v>165</v>
      </c>
      <c r="I17" s="536">
        <v>235</v>
      </c>
      <c r="J17" s="537">
        <v>274</v>
      </c>
      <c r="K17" s="538">
        <v>-8</v>
      </c>
      <c r="L17" s="349">
        <v>-2.9197080291970803</v>
      </c>
    </row>
    <row r="18" spans="1:12" s="110" customFormat="1" ht="15" customHeight="1" x14ac:dyDescent="0.2">
      <c r="A18" s="350"/>
      <c r="B18" s="351" t="s">
        <v>111</v>
      </c>
      <c r="C18" s="347"/>
      <c r="D18" s="347"/>
      <c r="E18" s="348"/>
      <c r="F18" s="536">
        <v>33</v>
      </c>
      <c r="G18" s="536">
        <v>21</v>
      </c>
      <c r="H18" s="536">
        <v>23</v>
      </c>
      <c r="I18" s="536">
        <v>14</v>
      </c>
      <c r="J18" s="537">
        <v>32</v>
      </c>
      <c r="K18" s="538">
        <v>1</v>
      </c>
      <c r="L18" s="349">
        <v>3.125</v>
      </c>
    </row>
    <row r="19" spans="1:12" s="110" customFormat="1" ht="15" customHeight="1" x14ac:dyDescent="0.2">
      <c r="A19" s="118" t="s">
        <v>113</v>
      </c>
      <c r="B19" s="119" t="s">
        <v>181</v>
      </c>
      <c r="C19" s="347"/>
      <c r="D19" s="347"/>
      <c r="E19" s="348"/>
      <c r="F19" s="536">
        <v>1310</v>
      </c>
      <c r="G19" s="536">
        <v>839</v>
      </c>
      <c r="H19" s="536">
        <v>1620</v>
      </c>
      <c r="I19" s="536">
        <v>1235</v>
      </c>
      <c r="J19" s="537">
        <v>1384</v>
      </c>
      <c r="K19" s="538">
        <v>-74</v>
      </c>
      <c r="L19" s="349">
        <v>-5.3468208092485545</v>
      </c>
    </row>
    <row r="20" spans="1:12" s="110" customFormat="1" ht="15" customHeight="1" x14ac:dyDescent="0.2">
      <c r="A20" s="118"/>
      <c r="B20" s="119" t="s">
        <v>182</v>
      </c>
      <c r="C20" s="347"/>
      <c r="D20" s="347"/>
      <c r="E20" s="348"/>
      <c r="F20" s="536">
        <v>607</v>
      </c>
      <c r="G20" s="536">
        <v>471</v>
      </c>
      <c r="H20" s="536">
        <v>545</v>
      </c>
      <c r="I20" s="536">
        <v>549</v>
      </c>
      <c r="J20" s="537">
        <v>515</v>
      </c>
      <c r="K20" s="538">
        <v>92</v>
      </c>
      <c r="L20" s="349">
        <v>17.864077669902912</v>
      </c>
    </row>
    <row r="21" spans="1:12" s="110" customFormat="1" ht="15" customHeight="1" x14ac:dyDescent="0.2">
      <c r="A21" s="118" t="s">
        <v>113</v>
      </c>
      <c r="B21" s="119" t="s">
        <v>116</v>
      </c>
      <c r="C21" s="347"/>
      <c r="D21" s="347"/>
      <c r="E21" s="348"/>
      <c r="F21" s="536">
        <v>1565</v>
      </c>
      <c r="G21" s="536">
        <v>1030</v>
      </c>
      <c r="H21" s="536">
        <v>1734</v>
      </c>
      <c r="I21" s="536">
        <v>1326</v>
      </c>
      <c r="J21" s="537">
        <v>1531</v>
      </c>
      <c r="K21" s="538">
        <v>34</v>
      </c>
      <c r="L21" s="349">
        <v>2.2207707380796866</v>
      </c>
    </row>
    <row r="22" spans="1:12" s="110" customFormat="1" ht="15" customHeight="1" x14ac:dyDescent="0.2">
      <c r="A22" s="118"/>
      <c r="B22" s="119" t="s">
        <v>117</v>
      </c>
      <c r="C22" s="347"/>
      <c r="D22" s="347"/>
      <c r="E22" s="348"/>
      <c r="F22" s="536">
        <v>352</v>
      </c>
      <c r="G22" s="536">
        <v>280</v>
      </c>
      <c r="H22" s="536">
        <v>430</v>
      </c>
      <c r="I22" s="536">
        <v>457</v>
      </c>
      <c r="J22" s="537">
        <v>368</v>
      </c>
      <c r="K22" s="538">
        <v>-16</v>
      </c>
      <c r="L22" s="349">
        <v>-4.3478260869565215</v>
      </c>
    </row>
    <row r="23" spans="1:12" s="110" customFormat="1" ht="15" customHeight="1" x14ac:dyDescent="0.2">
      <c r="A23" s="352" t="s">
        <v>347</v>
      </c>
      <c r="B23" s="353" t="s">
        <v>193</v>
      </c>
      <c r="C23" s="354"/>
      <c r="D23" s="354"/>
      <c r="E23" s="355"/>
      <c r="F23" s="539">
        <v>26</v>
      </c>
      <c r="G23" s="539">
        <v>29</v>
      </c>
      <c r="H23" s="539">
        <v>362</v>
      </c>
      <c r="I23" s="539">
        <v>10</v>
      </c>
      <c r="J23" s="540">
        <v>25</v>
      </c>
      <c r="K23" s="541">
        <v>1</v>
      </c>
      <c r="L23" s="356">
        <v>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25.2</v>
      </c>
      <c r="G25" s="542">
        <v>29.3</v>
      </c>
      <c r="H25" s="542">
        <v>30.9</v>
      </c>
      <c r="I25" s="542">
        <v>29.4</v>
      </c>
      <c r="J25" s="542">
        <v>26.7</v>
      </c>
      <c r="K25" s="543" t="s">
        <v>349</v>
      </c>
      <c r="L25" s="364">
        <v>-1.5</v>
      </c>
    </row>
    <row r="26" spans="1:12" s="110" customFormat="1" ht="15" customHeight="1" x14ac:dyDescent="0.2">
      <c r="A26" s="365" t="s">
        <v>105</v>
      </c>
      <c r="B26" s="366" t="s">
        <v>345</v>
      </c>
      <c r="C26" s="362"/>
      <c r="D26" s="362"/>
      <c r="E26" s="363"/>
      <c r="F26" s="542">
        <v>23.4</v>
      </c>
      <c r="G26" s="542">
        <v>28.4</v>
      </c>
      <c r="H26" s="542">
        <v>29.3</v>
      </c>
      <c r="I26" s="542">
        <v>25.3</v>
      </c>
      <c r="J26" s="544">
        <v>22.8</v>
      </c>
      <c r="K26" s="543" t="s">
        <v>349</v>
      </c>
      <c r="L26" s="364">
        <v>0.59999999999999787</v>
      </c>
    </row>
    <row r="27" spans="1:12" s="110" customFormat="1" ht="15" customHeight="1" x14ac:dyDescent="0.2">
      <c r="A27" s="365"/>
      <c r="B27" s="366" t="s">
        <v>346</v>
      </c>
      <c r="C27" s="362"/>
      <c r="D27" s="362"/>
      <c r="E27" s="363"/>
      <c r="F27" s="542">
        <v>27.6</v>
      </c>
      <c r="G27" s="542">
        <v>30.3</v>
      </c>
      <c r="H27" s="542">
        <v>33.299999999999997</v>
      </c>
      <c r="I27" s="542">
        <v>35.700000000000003</v>
      </c>
      <c r="J27" s="542">
        <v>32.700000000000003</v>
      </c>
      <c r="K27" s="543" t="s">
        <v>349</v>
      </c>
      <c r="L27" s="364">
        <v>-5.1000000000000014</v>
      </c>
    </row>
    <row r="28" spans="1:12" s="110" customFormat="1" ht="15" customHeight="1" x14ac:dyDescent="0.2">
      <c r="A28" s="365" t="s">
        <v>113</v>
      </c>
      <c r="B28" s="366" t="s">
        <v>108</v>
      </c>
      <c r="C28" s="362"/>
      <c r="D28" s="362"/>
      <c r="E28" s="363"/>
      <c r="F28" s="542">
        <v>36</v>
      </c>
      <c r="G28" s="542">
        <v>37.5</v>
      </c>
      <c r="H28" s="542">
        <v>41.9</v>
      </c>
      <c r="I28" s="542">
        <v>38.299999999999997</v>
      </c>
      <c r="J28" s="542">
        <v>32.700000000000003</v>
      </c>
      <c r="K28" s="543" t="s">
        <v>349</v>
      </c>
      <c r="L28" s="364">
        <v>3.2999999999999972</v>
      </c>
    </row>
    <row r="29" spans="1:12" s="110" customFormat="1" ht="11.25" x14ac:dyDescent="0.2">
      <c r="A29" s="365"/>
      <c r="B29" s="366" t="s">
        <v>109</v>
      </c>
      <c r="C29" s="362"/>
      <c r="D29" s="362"/>
      <c r="E29" s="363"/>
      <c r="F29" s="542">
        <v>24</v>
      </c>
      <c r="G29" s="542">
        <v>27.6</v>
      </c>
      <c r="H29" s="542">
        <v>26.6</v>
      </c>
      <c r="I29" s="542">
        <v>27.6</v>
      </c>
      <c r="J29" s="544">
        <v>25.5</v>
      </c>
      <c r="K29" s="543" t="s">
        <v>349</v>
      </c>
      <c r="L29" s="364">
        <v>-1.5</v>
      </c>
    </row>
    <row r="30" spans="1:12" s="110" customFormat="1" ht="15" customHeight="1" x14ac:dyDescent="0.2">
      <c r="A30" s="365"/>
      <c r="B30" s="366" t="s">
        <v>110</v>
      </c>
      <c r="C30" s="362"/>
      <c r="D30" s="362"/>
      <c r="E30" s="363"/>
      <c r="F30" s="542">
        <v>15.5</v>
      </c>
      <c r="G30" s="542">
        <v>23.1</v>
      </c>
      <c r="H30" s="542">
        <v>32.299999999999997</v>
      </c>
      <c r="I30" s="542">
        <v>28.6</v>
      </c>
      <c r="J30" s="542">
        <v>23.9</v>
      </c>
      <c r="K30" s="543" t="s">
        <v>349</v>
      </c>
      <c r="L30" s="364">
        <v>-8.3999999999999986</v>
      </c>
    </row>
    <row r="31" spans="1:12" s="110" customFormat="1" ht="15" customHeight="1" x14ac:dyDescent="0.2">
      <c r="A31" s="365"/>
      <c r="B31" s="366" t="s">
        <v>111</v>
      </c>
      <c r="C31" s="362"/>
      <c r="D31" s="362"/>
      <c r="E31" s="363"/>
      <c r="F31" s="542">
        <v>45.5</v>
      </c>
      <c r="G31" s="542">
        <v>61.9</v>
      </c>
      <c r="H31" s="542">
        <v>47.8</v>
      </c>
      <c r="I31" s="542">
        <v>23.1</v>
      </c>
      <c r="J31" s="542">
        <v>37.5</v>
      </c>
      <c r="K31" s="543" t="s">
        <v>349</v>
      </c>
      <c r="L31" s="364">
        <v>8</v>
      </c>
    </row>
    <row r="32" spans="1:12" s="110" customFormat="1" ht="15" customHeight="1" x14ac:dyDescent="0.2">
      <c r="A32" s="367" t="s">
        <v>113</v>
      </c>
      <c r="B32" s="368" t="s">
        <v>181</v>
      </c>
      <c r="C32" s="362"/>
      <c r="D32" s="362"/>
      <c r="E32" s="363"/>
      <c r="F32" s="542">
        <v>21.5</v>
      </c>
      <c r="G32" s="542">
        <v>22.7</v>
      </c>
      <c r="H32" s="542">
        <v>24.5</v>
      </c>
      <c r="I32" s="542">
        <v>25</v>
      </c>
      <c r="J32" s="544">
        <v>22</v>
      </c>
      <c r="K32" s="543" t="s">
        <v>349</v>
      </c>
      <c r="L32" s="364">
        <v>-0.5</v>
      </c>
    </row>
    <row r="33" spans="1:12" s="110" customFormat="1" ht="15" customHeight="1" x14ac:dyDescent="0.2">
      <c r="A33" s="367"/>
      <c r="B33" s="368" t="s">
        <v>182</v>
      </c>
      <c r="C33" s="362"/>
      <c r="D33" s="362"/>
      <c r="E33" s="363"/>
      <c r="F33" s="542">
        <v>32.700000000000003</v>
      </c>
      <c r="G33" s="542">
        <v>40.6</v>
      </c>
      <c r="H33" s="542">
        <v>45.7</v>
      </c>
      <c r="I33" s="542">
        <v>39.4</v>
      </c>
      <c r="J33" s="542">
        <v>38.9</v>
      </c>
      <c r="K33" s="543" t="s">
        <v>349</v>
      </c>
      <c r="L33" s="364">
        <v>-6.1999999999999957</v>
      </c>
    </row>
    <row r="34" spans="1:12" s="369" customFormat="1" ht="15" customHeight="1" x14ac:dyDescent="0.2">
      <c r="A34" s="367" t="s">
        <v>113</v>
      </c>
      <c r="B34" s="368" t="s">
        <v>116</v>
      </c>
      <c r="C34" s="362"/>
      <c r="D34" s="362"/>
      <c r="E34" s="363"/>
      <c r="F34" s="542">
        <v>23.8</v>
      </c>
      <c r="G34" s="542">
        <v>28.9</v>
      </c>
      <c r="H34" s="542">
        <v>30.2</v>
      </c>
      <c r="I34" s="542">
        <v>25.1</v>
      </c>
      <c r="J34" s="542">
        <v>24.5</v>
      </c>
      <c r="K34" s="543" t="s">
        <v>349</v>
      </c>
      <c r="L34" s="364">
        <v>-0.69999999999999929</v>
      </c>
    </row>
    <row r="35" spans="1:12" s="369" customFormat="1" ht="11.25" x14ac:dyDescent="0.2">
      <c r="A35" s="370"/>
      <c r="B35" s="371" t="s">
        <v>117</v>
      </c>
      <c r="C35" s="372"/>
      <c r="D35" s="372"/>
      <c r="E35" s="373"/>
      <c r="F35" s="545">
        <v>31</v>
      </c>
      <c r="G35" s="545">
        <v>30.5</v>
      </c>
      <c r="H35" s="545">
        <v>33.299999999999997</v>
      </c>
      <c r="I35" s="545">
        <v>42</v>
      </c>
      <c r="J35" s="546">
        <v>35.299999999999997</v>
      </c>
      <c r="K35" s="547" t="s">
        <v>349</v>
      </c>
      <c r="L35" s="374">
        <v>-4.2999999999999972</v>
      </c>
    </row>
    <row r="36" spans="1:12" s="369" customFormat="1" ht="15.95" customHeight="1" x14ac:dyDescent="0.2">
      <c r="A36" s="375" t="s">
        <v>350</v>
      </c>
      <c r="B36" s="376"/>
      <c r="C36" s="377"/>
      <c r="D36" s="376"/>
      <c r="E36" s="378"/>
      <c r="F36" s="548">
        <v>1868</v>
      </c>
      <c r="G36" s="548">
        <v>1271</v>
      </c>
      <c r="H36" s="548">
        <v>1775</v>
      </c>
      <c r="I36" s="548">
        <v>1766</v>
      </c>
      <c r="J36" s="548">
        <v>1855</v>
      </c>
      <c r="K36" s="549">
        <v>13</v>
      </c>
      <c r="L36" s="380">
        <v>0.70080862533692723</v>
      </c>
    </row>
    <row r="37" spans="1:12" s="369" customFormat="1" ht="15.95" customHeight="1" x14ac:dyDescent="0.2">
      <c r="A37" s="381"/>
      <c r="B37" s="382" t="s">
        <v>113</v>
      </c>
      <c r="C37" s="382" t="s">
        <v>351</v>
      </c>
      <c r="D37" s="382"/>
      <c r="E37" s="383"/>
      <c r="F37" s="548">
        <v>470</v>
      </c>
      <c r="G37" s="548">
        <v>372</v>
      </c>
      <c r="H37" s="548">
        <v>549</v>
      </c>
      <c r="I37" s="548">
        <v>520</v>
      </c>
      <c r="J37" s="548">
        <v>495</v>
      </c>
      <c r="K37" s="549">
        <v>-25</v>
      </c>
      <c r="L37" s="380">
        <v>-5.0505050505050502</v>
      </c>
    </row>
    <row r="38" spans="1:12" s="369" customFormat="1" ht="15.95" customHeight="1" x14ac:dyDescent="0.2">
      <c r="A38" s="381"/>
      <c r="B38" s="384" t="s">
        <v>105</v>
      </c>
      <c r="C38" s="384" t="s">
        <v>106</v>
      </c>
      <c r="D38" s="385"/>
      <c r="E38" s="383"/>
      <c r="F38" s="548">
        <v>1097</v>
      </c>
      <c r="G38" s="548">
        <v>686</v>
      </c>
      <c r="H38" s="548">
        <v>1039</v>
      </c>
      <c r="I38" s="548">
        <v>1061</v>
      </c>
      <c r="J38" s="550">
        <v>1130</v>
      </c>
      <c r="K38" s="549">
        <v>-33</v>
      </c>
      <c r="L38" s="380">
        <v>-2.9203539823008851</v>
      </c>
    </row>
    <row r="39" spans="1:12" s="369" customFormat="1" ht="15.95" customHeight="1" x14ac:dyDescent="0.2">
      <c r="A39" s="381"/>
      <c r="B39" s="385"/>
      <c r="C39" s="382" t="s">
        <v>352</v>
      </c>
      <c r="D39" s="385"/>
      <c r="E39" s="383"/>
      <c r="F39" s="548">
        <v>257</v>
      </c>
      <c r="G39" s="548">
        <v>195</v>
      </c>
      <c r="H39" s="548">
        <v>304</v>
      </c>
      <c r="I39" s="548">
        <v>268</v>
      </c>
      <c r="J39" s="548">
        <v>258</v>
      </c>
      <c r="K39" s="549">
        <v>-1</v>
      </c>
      <c r="L39" s="380">
        <v>-0.38759689922480622</v>
      </c>
    </row>
    <row r="40" spans="1:12" s="369" customFormat="1" ht="15.95" customHeight="1" x14ac:dyDescent="0.2">
      <c r="A40" s="381"/>
      <c r="B40" s="384"/>
      <c r="C40" s="384" t="s">
        <v>107</v>
      </c>
      <c r="D40" s="385"/>
      <c r="E40" s="383"/>
      <c r="F40" s="548">
        <v>771</v>
      </c>
      <c r="G40" s="548">
        <v>585</v>
      </c>
      <c r="H40" s="548">
        <v>736</v>
      </c>
      <c r="I40" s="548">
        <v>705</v>
      </c>
      <c r="J40" s="548">
        <v>725</v>
      </c>
      <c r="K40" s="549">
        <v>46</v>
      </c>
      <c r="L40" s="380">
        <v>6.3448275862068968</v>
      </c>
    </row>
    <row r="41" spans="1:12" s="369" customFormat="1" ht="24" customHeight="1" x14ac:dyDescent="0.2">
      <c r="A41" s="381"/>
      <c r="B41" s="385"/>
      <c r="C41" s="382" t="s">
        <v>352</v>
      </c>
      <c r="D41" s="385"/>
      <c r="E41" s="383"/>
      <c r="F41" s="548">
        <v>213</v>
      </c>
      <c r="G41" s="548">
        <v>177</v>
      </c>
      <c r="H41" s="548">
        <v>245</v>
      </c>
      <c r="I41" s="548">
        <v>252</v>
      </c>
      <c r="J41" s="550">
        <v>237</v>
      </c>
      <c r="K41" s="549">
        <v>-24</v>
      </c>
      <c r="L41" s="380">
        <v>-10.126582278481013</v>
      </c>
    </row>
    <row r="42" spans="1:12" s="110" customFormat="1" ht="15" customHeight="1" x14ac:dyDescent="0.2">
      <c r="A42" s="381"/>
      <c r="B42" s="384" t="s">
        <v>113</v>
      </c>
      <c r="C42" s="384" t="s">
        <v>353</v>
      </c>
      <c r="D42" s="385"/>
      <c r="E42" s="383"/>
      <c r="F42" s="548">
        <v>308</v>
      </c>
      <c r="G42" s="548">
        <v>216</v>
      </c>
      <c r="H42" s="548">
        <v>413</v>
      </c>
      <c r="I42" s="548">
        <v>290</v>
      </c>
      <c r="J42" s="548">
        <v>309</v>
      </c>
      <c r="K42" s="549">
        <v>-1</v>
      </c>
      <c r="L42" s="380">
        <v>-0.32362459546925565</v>
      </c>
    </row>
    <row r="43" spans="1:12" s="110" customFormat="1" ht="15" customHeight="1" x14ac:dyDescent="0.2">
      <c r="A43" s="381"/>
      <c r="B43" s="385"/>
      <c r="C43" s="382" t="s">
        <v>352</v>
      </c>
      <c r="D43" s="385"/>
      <c r="E43" s="383"/>
      <c r="F43" s="548">
        <v>111</v>
      </c>
      <c r="G43" s="548">
        <v>81</v>
      </c>
      <c r="H43" s="548">
        <v>173</v>
      </c>
      <c r="I43" s="548">
        <v>111</v>
      </c>
      <c r="J43" s="548">
        <v>101</v>
      </c>
      <c r="K43" s="549">
        <v>10</v>
      </c>
      <c r="L43" s="380">
        <v>9.9009900990099009</v>
      </c>
    </row>
    <row r="44" spans="1:12" s="110" customFormat="1" ht="15" customHeight="1" x14ac:dyDescent="0.2">
      <c r="A44" s="381"/>
      <c r="B44" s="384"/>
      <c r="C44" s="366" t="s">
        <v>109</v>
      </c>
      <c r="D44" s="385"/>
      <c r="E44" s="383"/>
      <c r="F44" s="548">
        <v>1263</v>
      </c>
      <c r="G44" s="548">
        <v>865</v>
      </c>
      <c r="H44" s="548">
        <v>1175</v>
      </c>
      <c r="I44" s="548">
        <v>1229</v>
      </c>
      <c r="J44" s="550">
        <v>1246</v>
      </c>
      <c r="K44" s="549">
        <v>17</v>
      </c>
      <c r="L44" s="380">
        <v>1.3643659711075442</v>
      </c>
    </row>
    <row r="45" spans="1:12" s="110" customFormat="1" ht="15" customHeight="1" x14ac:dyDescent="0.2">
      <c r="A45" s="381"/>
      <c r="B45" s="385"/>
      <c r="C45" s="382" t="s">
        <v>352</v>
      </c>
      <c r="D45" s="385"/>
      <c r="E45" s="383"/>
      <c r="F45" s="548">
        <v>303</v>
      </c>
      <c r="G45" s="548">
        <v>239</v>
      </c>
      <c r="H45" s="548">
        <v>312</v>
      </c>
      <c r="I45" s="548">
        <v>339</v>
      </c>
      <c r="J45" s="548">
        <v>318</v>
      </c>
      <c r="K45" s="549">
        <v>-15</v>
      </c>
      <c r="L45" s="380">
        <v>-4.716981132075472</v>
      </c>
    </row>
    <row r="46" spans="1:12" s="110" customFormat="1" ht="15" customHeight="1" x14ac:dyDescent="0.2">
      <c r="A46" s="381"/>
      <c r="B46" s="384"/>
      <c r="C46" s="366" t="s">
        <v>110</v>
      </c>
      <c r="D46" s="385"/>
      <c r="E46" s="383"/>
      <c r="F46" s="548">
        <v>264</v>
      </c>
      <c r="G46" s="548">
        <v>169</v>
      </c>
      <c r="H46" s="548">
        <v>164</v>
      </c>
      <c r="I46" s="548">
        <v>234</v>
      </c>
      <c r="J46" s="548">
        <v>268</v>
      </c>
      <c r="K46" s="549">
        <v>-4</v>
      </c>
      <c r="L46" s="380">
        <v>-1.4925373134328359</v>
      </c>
    </row>
    <row r="47" spans="1:12" s="110" customFormat="1" ht="15" customHeight="1" x14ac:dyDescent="0.2">
      <c r="A47" s="381"/>
      <c r="B47" s="385"/>
      <c r="C47" s="382" t="s">
        <v>352</v>
      </c>
      <c r="D47" s="385"/>
      <c r="E47" s="383"/>
      <c r="F47" s="548">
        <v>41</v>
      </c>
      <c r="G47" s="548">
        <v>39</v>
      </c>
      <c r="H47" s="548">
        <v>53</v>
      </c>
      <c r="I47" s="548">
        <v>67</v>
      </c>
      <c r="J47" s="550">
        <v>64</v>
      </c>
      <c r="K47" s="549">
        <v>-23</v>
      </c>
      <c r="L47" s="380">
        <v>-35.9375</v>
      </c>
    </row>
    <row r="48" spans="1:12" s="110" customFormat="1" ht="15" customHeight="1" x14ac:dyDescent="0.2">
      <c r="A48" s="381"/>
      <c r="B48" s="385"/>
      <c r="C48" s="366" t="s">
        <v>111</v>
      </c>
      <c r="D48" s="386"/>
      <c r="E48" s="387"/>
      <c r="F48" s="548">
        <v>33</v>
      </c>
      <c r="G48" s="548">
        <v>21</v>
      </c>
      <c r="H48" s="548">
        <v>23</v>
      </c>
      <c r="I48" s="548">
        <v>13</v>
      </c>
      <c r="J48" s="548">
        <v>32</v>
      </c>
      <c r="K48" s="549">
        <v>1</v>
      </c>
      <c r="L48" s="380">
        <v>3.125</v>
      </c>
    </row>
    <row r="49" spans="1:12" s="110" customFormat="1" ht="15" customHeight="1" x14ac:dyDescent="0.2">
      <c r="A49" s="381"/>
      <c r="B49" s="385"/>
      <c r="C49" s="382" t="s">
        <v>352</v>
      </c>
      <c r="D49" s="385"/>
      <c r="E49" s="383"/>
      <c r="F49" s="548">
        <v>15</v>
      </c>
      <c r="G49" s="548">
        <v>13</v>
      </c>
      <c r="H49" s="548">
        <v>11</v>
      </c>
      <c r="I49" s="548">
        <v>3</v>
      </c>
      <c r="J49" s="548">
        <v>12</v>
      </c>
      <c r="K49" s="549">
        <v>3</v>
      </c>
      <c r="L49" s="380">
        <v>25</v>
      </c>
    </row>
    <row r="50" spans="1:12" s="110" customFormat="1" ht="15" customHeight="1" x14ac:dyDescent="0.2">
      <c r="A50" s="381"/>
      <c r="B50" s="384" t="s">
        <v>113</v>
      </c>
      <c r="C50" s="382" t="s">
        <v>181</v>
      </c>
      <c r="D50" s="385"/>
      <c r="E50" s="383"/>
      <c r="F50" s="548">
        <v>1263</v>
      </c>
      <c r="G50" s="548">
        <v>806</v>
      </c>
      <c r="H50" s="548">
        <v>1237</v>
      </c>
      <c r="I50" s="548">
        <v>1218</v>
      </c>
      <c r="J50" s="550">
        <v>1344</v>
      </c>
      <c r="K50" s="549">
        <v>-81</v>
      </c>
      <c r="L50" s="380">
        <v>-6.0267857142857144</v>
      </c>
    </row>
    <row r="51" spans="1:12" s="110" customFormat="1" ht="15" customHeight="1" x14ac:dyDescent="0.2">
      <c r="A51" s="381"/>
      <c r="B51" s="385"/>
      <c r="C51" s="382" t="s">
        <v>352</v>
      </c>
      <c r="D51" s="385"/>
      <c r="E51" s="383"/>
      <c r="F51" s="548">
        <v>272</v>
      </c>
      <c r="G51" s="548">
        <v>183</v>
      </c>
      <c r="H51" s="548">
        <v>303</v>
      </c>
      <c r="I51" s="548">
        <v>304</v>
      </c>
      <c r="J51" s="548">
        <v>296</v>
      </c>
      <c r="K51" s="549">
        <v>-24</v>
      </c>
      <c r="L51" s="380">
        <v>-8.1081081081081088</v>
      </c>
    </row>
    <row r="52" spans="1:12" s="110" customFormat="1" ht="15" customHeight="1" x14ac:dyDescent="0.2">
      <c r="A52" s="381"/>
      <c r="B52" s="384"/>
      <c r="C52" s="382" t="s">
        <v>182</v>
      </c>
      <c r="D52" s="385"/>
      <c r="E52" s="383"/>
      <c r="F52" s="548">
        <v>605</v>
      </c>
      <c r="G52" s="548">
        <v>465</v>
      </c>
      <c r="H52" s="548">
        <v>538</v>
      </c>
      <c r="I52" s="548">
        <v>548</v>
      </c>
      <c r="J52" s="548">
        <v>511</v>
      </c>
      <c r="K52" s="549">
        <v>94</v>
      </c>
      <c r="L52" s="380">
        <v>18.395303326810176</v>
      </c>
    </row>
    <row r="53" spans="1:12" s="269" customFormat="1" ht="11.25" customHeight="1" x14ac:dyDescent="0.2">
      <c r="A53" s="381"/>
      <c r="B53" s="385"/>
      <c r="C53" s="382" t="s">
        <v>352</v>
      </c>
      <c r="D53" s="385"/>
      <c r="E53" s="383"/>
      <c r="F53" s="548">
        <v>198</v>
      </c>
      <c r="G53" s="548">
        <v>189</v>
      </c>
      <c r="H53" s="548">
        <v>246</v>
      </c>
      <c r="I53" s="548">
        <v>216</v>
      </c>
      <c r="J53" s="550">
        <v>199</v>
      </c>
      <c r="K53" s="549">
        <v>-1</v>
      </c>
      <c r="L53" s="380">
        <v>-0.50251256281407031</v>
      </c>
    </row>
    <row r="54" spans="1:12" s="151" customFormat="1" ht="12.75" customHeight="1" x14ac:dyDescent="0.2">
      <c r="A54" s="381"/>
      <c r="B54" s="384" t="s">
        <v>113</v>
      </c>
      <c r="C54" s="384" t="s">
        <v>116</v>
      </c>
      <c r="D54" s="385"/>
      <c r="E54" s="383"/>
      <c r="F54" s="548">
        <v>1520</v>
      </c>
      <c r="G54" s="548">
        <v>992</v>
      </c>
      <c r="H54" s="548">
        <v>1367</v>
      </c>
      <c r="I54" s="548">
        <v>1310</v>
      </c>
      <c r="J54" s="548">
        <v>1487</v>
      </c>
      <c r="K54" s="549">
        <v>33</v>
      </c>
      <c r="L54" s="380">
        <v>2.2192333557498318</v>
      </c>
    </row>
    <row r="55" spans="1:12" ht="11.25" x14ac:dyDescent="0.2">
      <c r="A55" s="381"/>
      <c r="B55" s="385"/>
      <c r="C55" s="382" t="s">
        <v>352</v>
      </c>
      <c r="D55" s="385"/>
      <c r="E55" s="383"/>
      <c r="F55" s="548">
        <v>362</v>
      </c>
      <c r="G55" s="548">
        <v>287</v>
      </c>
      <c r="H55" s="548">
        <v>413</v>
      </c>
      <c r="I55" s="548">
        <v>329</v>
      </c>
      <c r="J55" s="548">
        <v>365</v>
      </c>
      <c r="K55" s="549">
        <v>-3</v>
      </c>
      <c r="L55" s="380">
        <v>-0.82191780821917804</v>
      </c>
    </row>
    <row r="56" spans="1:12" ht="14.25" customHeight="1" x14ac:dyDescent="0.2">
      <c r="A56" s="381"/>
      <c r="B56" s="385"/>
      <c r="C56" s="384" t="s">
        <v>117</v>
      </c>
      <c r="D56" s="385"/>
      <c r="E56" s="383"/>
      <c r="F56" s="548">
        <v>348</v>
      </c>
      <c r="G56" s="548">
        <v>279</v>
      </c>
      <c r="H56" s="548">
        <v>408</v>
      </c>
      <c r="I56" s="548">
        <v>455</v>
      </c>
      <c r="J56" s="548">
        <v>368</v>
      </c>
      <c r="K56" s="549">
        <v>-20</v>
      </c>
      <c r="L56" s="380">
        <v>-5.4347826086956523</v>
      </c>
    </row>
    <row r="57" spans="1:12" ht="18.75" customHeight="1" x14ac:dyDescent="0.2">
      <c r="A57" s="388"/>
      <c r="B57" s="389"/>
      <c r="C57" s="390" t="s">
        <v>352</v>
      </c>
      <c r="D57" s="389"/>
      <c r="E57" s="391"/>
      <c r="F57" s="551">
        <v>108</v>
      </c>
      <c r="G57" s="552">
        <v>85</v>
      </c>
      <c r="H57" s="552">
        <v>136</v>
      </c>
      <c r="I57" s="552">
        <v>191</v>
      </c>
      <c r="J57" s="552">
        <v>130</v>
      </c>
      <c r="K57" s="553">
        <f t="shared" ref="K57" si="0">IF(OR(F57=".",J57=".")=TRUE,".",IF(OR(F57="*",J57="*")=TRUE,"*",IF(AND(F57="-",J57="-")=TRUE,"-",IF(AND(ISNUMBER(J57),ISNUMBER(F57))=TRUE,IF(F57-J57=0,0,F57-J57),IF(ISNUMBER(F57)=TRUE,F57,-J57)))))</f>
        <v>-22</v>
      </c>
      <c r="L57" s="392">
        <f t="shared" ref="L57" si="1">IF(K57 =".",".",IF(K57 ="*","*",IF(K57="-","-",IF(K57=0,0,IF(OR(J57="-",J57=".",F57="-",F57=".")=TRUE,"X",IF(J57=0,"0,0",IF(ABS(K57*100/J57)&gt;250,".X",(K57*100/J57))))))))</f>
        <v>-16.923076923076923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1917</v>
      </c>
      <c r="E11" s="114">
        <v>1310</v>
      </c>
      <c r="F11" s="114">
        <v>2165</v>
      </c>
      <c r="G11" s="114">
        <v>1784</v>
      </c>
      <c r="H11" s="140">
        <v>1899</v>
      </c>
      <c r="I11" s="115">
        <v>18</v>
      </c>
      <c r="J11" s="116">
        <v>0.94786729857819907</v>
      </c>
    </row>
    <row r="12" spans="1:15" s="110" customFormat="1" ht="24.95" customHeight="1" x14ac:dyDescent="0.2">
      <c r="A12" s="193" t="s">
        <v>132</v>
      </c>
      <c r="B12" s="194" t="s">
        <v>133</v>
      </c>
      <c r="C12" s="113">
        <v>5.5816379760041732</v>
      </c>
      <c r="D12" s="115">
        <v>107</v>
      </c>
      <c r="E12" s="114">
        <v>43</v>
      </c>
      <c r="F12" s="114">
        <v>126</v>
      </c>
      <c r="G12" s="114">
        <v>157</v>
      </c>
      <c r="H12" s="140">
        <v>130</v>
      </c>
      <c r="I12" s="115">
        <v>-23</v>
      </c>
      <c r="J12" s="116">
        <v>-17.692307692307693</v>
      </c>
    </row>
    <row r="13" spans="1:15" s="110" customFormat="1" ht="24.95" customHeight="1" x14ac:dyDescent="0.2">
      <c r="A13" s="193" t="s">
        <v>134</v>
      </c>
      <c r="B13" s="199" t="s">
        <v>214</v>
      </c>
      <c r="C13" s="113">
        <v>0.67814293166405848</v>
      </c>
      <c r="D13" s="115">
        <v>13</v>
      </c>
      <c r="E13" s="114">
        <v>9</v>
      </c>
      <c r="F13" s="114">
        <v>24</v>
      </c>
      <c r="G13" s="114">
        <v>13</v>
      </c>
      <c r="H13" s="140" t="s">
        <v>513</v>
      </c>
      <c r="I13" s="115" t="s">
        <v>513</v>
      </c>
      <c r="J13" s="116" t="s">
        <v>513</v>
      </c>
    </row>
    <row r="14" spans="1:15" s="287" customFormat="1" ht="24.95" customHeight="1" x14ac:dyDescent="0.2">
      <c r="A14" s="193" t="s">
        <v>215</v>
      </c>
      <c r="B14" s="199" t="s">
        <v>137</v>
      </c>
      <c r="C14" s="113">
        <v>18.518518518518519</v>
      </c>
      <c r="D14" s="115">
        <v>355</v>
      </c>
      <c r="E14" s="114">
        <v>274</v>
      </c>
      <c r="F14" s="114">
        <v>430</v>
      </c>
      <c r="G14" s="114">
        <v>314</v>
      </c>
      <c r="H14" s="140">
        <v>416</v>
      </c>
      <c r="I14" s="115">
        <v>-61</v>
      </c>
      <c r="J14" s="116">
        <v>-14.663461538461538</v>
      </c>
      <c r="K14" s="110"/>
      <c r="L14" s="110"/>
      <c r="M14" s="110"/>
      <c r="N14" s="110"/>
      <c r="O14" s="110"/>
    </row>
    <row r="15" spans="1:15" s="110" customFormat="1" ht="24.95" customHeight="1" x14ac:dyDescent="0.2">
      <c r="A15" s="193" t="s">
        <v>216</v>
      </c>
      <c r="B15" s="199" t="s">
        <v>217</v>
      </c>
      <c r="C15" s="113">
        <v>3.6515388628064684</v>
      </c>
      <c r="D15" s="115">
        <v>70</v>
      </c>
      <c r="E15" s="114">
        <v>66</v>
      </c>
      <c r="F15" s="114">
        <v>83</v>
      </c>
      <c r="G15" s="114">
        <v>56</v>
      </c>
      <c r="H15" s="140">
        <v>56</v>
      </c>
      <c r="I15" s="115">
        <v>14</v>
      </c>
      <c r="J15" s="116">
        <v>25</v>
      </c>
    </row>
    <row r="16" spans="1:15" s="287" customFormat="1" ht="24.95" customHeight="1" x14ac:dyDescent="0.2">
      <c r="A16" s="193" t="s">
        <v>218</v>
      </c>
      <c r="B16" s="199" t="s">
        <v>141</v>
      </c>
      <c r="C16" s="113">
        <v>11.058946270213875</v>
      </c>
      <c r="D16" s="115">
        <v>212</v>
      </c>
      <c r="E16" s="114">
        <v>158</v>
      </c>
      <c r="F16" s="114">
        <v>243</v>
      </c>
      <c r="G16" s="114">
        <v>166</v>
      </c>
      <c r="H16" s="140">
        <v>271</v>
      </c>
      <c r="I16" s="115">
        <v>-59</v>
      </c>
      <c r="J16" s="116">
        <v>-21.771217712177123</v>
      </c>
      <c r="K16" s="110"/>
      <c r="L16" s="110"/>
      <c r="M16" s="110"/>
      <c r="N16" s="110"/>
      <c r="O16" s="110"/>
    </row>
    <row r="17" spans="1:15" s="110" customFormat="1" ht="24.95" customHeight="1" x14ac:dyDescent="0.2">
      <c r="A17" s="193" t="s">
        <v>142</v>
      </c>
      <c r="B17" s="199" t="s">
        <v>220</v>
      </c>
      <c r="C17" s="113">
        <v>3.8080333854981743</v>
      </c>
      <c r="D17" s="115">
        <v>73</v>
      </c>
      <c r="E17" s="114">
        <v>50</v>
      </c>
      <c r="F17" s="114">
        <v>104</v>
      </c>
      <c r="G17" s="114">
        <v>92</v>
      </c>
      <c r="H17" s="140">
        <v>89</v>
      </c>
      <c r="I17" s="115">
        <v>-16</v>
      </c>
      <c r="J17" s="116">
        <v>-17.977528089887642</v>
      </c>
    </row>
    <row r="18" spans="1:15" s="287" customFormat="1" ht="24.95" customHeight="1" x14ac:dyDescent="0.2">
      <c r="A18" s="201" t="s">
        <v>144</v>
      </c>
      <c r="B18" s="202" t="s">
        <v>145</v>
      </c>
      <c r="C18" s="113">
        <v>11.006781429316641</v>
      </c>
      <c r="D18" s="115">
        <v>211</v>
      </c>
      <c r="E18" s="114">
        <v>77</v>
      </c>
      <c r="F18" s="114">
        <v>201</v>
      </c>
      <c r="G18" s="114">
        <v>178</v>
      </c>
      <c r="H18" s="140" t="s">
        <v>513</v>
      </c>
      <c r="I18" s="115" t="s">
        <v>513</v>
      </c>
      <c r="J18" s="116" t="s">
        <v>513</v>
      </c>
      <c r="K18" s="110"/>
      <c r="L18" s="110"/>
      <c r="M18" s="110"/>
      <c r="N18" s="110"/>
      <c r="O18" s="110"/>
    </row>
    <row r="19" spans="1:15" s="110" customFormat="1" ht="24.95" customHeight="1" x14ac:dyDescent="0.2">
      <c r="A19" s="193" t="s">
        <v>146</v>
      </c>
      <c r="B19" s="199" t="s">
        <v>147</v>
      </c>
      <c r="C19" s="113">
        <v>15.96244131455399</v>
      </c>
      <c r="D19" s="115">
        <v>306</v>
      </c>
      <c r="E19" s="114">
        <v>178</v>
      </c>
      <c r="F19" s="114">
        <v>267</v>
      </c>
      <c r="G19" s="114">
        <v>215</v>
      </c>
      <c r="H19" s="140">
        <v>215</v>
      </c>
      <c r="I19" s="115">
        <v>91</v>
      </c>
      <c r="J19" s="116">
        <v>42.325581395348834</v>
      </c>
    </row>
    <row r="20" spans="1:15" s="287" customFormat="1" ht="24.95" customHeight="1" x14ac:dyDescent="0.2">
      <c r="A20" s="193" t="s">
        <v>148</v>
      </c>
      <c r="B20" s="199" t="s">
        <v>149</v>
      </c>
      <c r="C20" s="113">
        <v>7.7725612936880539</v>
      </c>
      <c r="D20" s="115">
        <v>149</v>
      </c>
      <c r="E20" s="114">
        <v>142</v>
      </c>
      <c r="F20" s="114">
        <v>202</v>
      </c>
      <c r="G20" s="114">
        <v>128</v>
      </c>
      <c r="H20" s="140">
        <v>167</v>
      </c>
      <c r="I20" s="115">
        <v>-18</v>
      </c>
      <c r="J20" s="116">
        <v>-10.778443113772456</v>
      </c>
      <c r="K20" s="110"/>
      <c r="L20" s="110"/>
      <c r="M20" s="110"/>
      <c r="N20" s="110"/>
      <c r="O20" s="110"/>
    </row>
    <row r="21" spans="1:15" s="110" customFormat="1" ht="24.95" customHeight="1" x14ac:dyDescent="0.2">
      <c r="A21" s="201" t="s">
        <v>150</v>
      </c>
      <c r="B21" s="202" t="s">
        <v>151</v>
      </c>
      <c r="C21" s="113">
        <v>3.5472091810119979</v>
      </c>
      <c r="D21" s="115">
        <v>68</v>
      </c>
      <c r="E21" s="114">
        <v>64</v>
      </c>
      <c r="F21" s="114">
        <v>96</v>
      </c>
      <c r="G21" s="114">
        <v>99</v>
      </c>
      <c r="H21" s="140">
        <v>75</v>
      </c>
      <c r="I21" s="115">
        <v>-7</v>
      </c>
      <c r="J21" s="116">
        <v>-9.3333333333333339</v>
      </c>
    </row>
    <row r="22" spans="1:15" s="110" customFormat="1" ht="24.95" customHeight="1" x14ac:dyDescent="0.2">
      <c r="A22" s="201" t="s">
        <v>152</v>
      </c>
      <c r="B22" s="199" t="s">
        <v>153</v>
      </c>
      <c r="C22" s="113">
        <v>0.20865936358894105</v>
      </c>
      <c r="D22" s="115">
        <v>4</v>
      </c>
      <c r="E22" s="114">
        <v>4</v>
      </c>
      <c r="F22" s="114">
        <v>7</v>
      </c>
      <c r="G22" s="114">
        <v>5</v>
      </c>
      <c r="H22" s="140" t="s">
        <v>513</v>
      </c>
      <c r="I22" s="115" t="s">
        <v>513</v>
      </c>
      <c r="J22" s="116" t="s">
        <v>513</v>
      </c>
    </row>
    <row r="23" spans="1:15" s="110" customFormat="1" ht="24.95" customHeight="1" x14ac:dyDescent="0.2">
      <c r="A23" s="193" t="s">
        <v>154</v>
      </c>
      <c r="B23" s="199" t="s">
        <v>155</v>
      </c>
      <c r="C23" s="113">
        <v>0.67814293166405848</v>
      </c>
      <c r="D23" s="115">
        <v>13</v>
      </c>
      <c r="E23" s="114">
        <v>9</v>
      </c>
      <c r="F23" s="114">
        <v>21</v>
      </c>
      <c r="G23" s="114">
        <v>11</v>
      </c>
      <c r="H23" s="140" t="s">
        <v>513</v>
      </c>
      <c r="I23" s="115" t="s">
        <v>513</v>
      </c>
      <c r="J23" s="116" t="s">
        <v>513</v>
      </c>
    </row>
    <row r="24" spans="1:15" s="110" customFormat="1" ht="24.95" customHeight="1" x14ac:dyDescent="0.2">
      <c r="A24" s="193" t="s">
        <v>156</v>
      </c>
      <c r="B24" s="199" t="s">
        <v>221</v>
      </c>
      <c r="C24" s="113">
        <v>2.7647365675534687</v>
      </c>
      <c r="D24" s="115">
        <v>53</v>
      </c>
      <c r="E24" s="114">
        <v>28</v>
      </c>
      <c r="F24" s="114">
        <v>53</v>
      </c>
      <c r="G24" s="114">
        <v>51</v>
      </c>
      <c r="H24" s="140">
        <v>47</v>
      </c>
      <c r="I24" s="115">
        <v>6</v>
      </c>
      <c r="J24" s="116">
        <v>12.76595744680851</v>
      </c>
    </row>
    <row r="25" spans="1:15" s="110" customFormat="1" ht="24.95" customHeight="1" x14ac:dyDescent="0.2">
      <c r="A25" s="193" t="s">
        <v>222</v>
      </c>
      <c r="B25" s="204" t="s">
        <v>159</v>
      </c>
      <c r="C25" s="113">
        <v>5.3208137715179973</v>
      </c>
      <c r="D25" s="115">
        <v>102</v>
      </c>
      <c r="E25" s="114">
        <v>75</v>
      </c>
      <c r="F25" s="114">
        <v>53</v>
      </c>
      <c r="G25" s="114">
        <v>80</v>
      </c>
      <c r="H25" s="140">
        <v>67</v>
      </c>
      <c r="I25" s="115">
        <v>35</v>
      </c>
      <c r="J25" s="116">
        <v>52.238805970149251</v>
      </c>
    </row>
    <row r="26" spans="1:15" s="110" customFormat="1" ht="24.95" customHeight="1" x14ac:dyDescent="0.2">
      <c r="A26" s="201">
        <v>782.78300000000002</v>
      </c>
      <c r="B26" s="203" t="s">
        <v>160</v>
      </c>
      <c r="C26" s="113">
        <v>7.7725612936880539</v>
      </c>
      <c r="D26" s="115">
        <v>149</v>
      </c>
      <c r="E26" s="114">
        <v>119</v>
      </c>
      <c r="F26" s="114">
        <v>202</v>
      </c>
      <c r="G26" s="114">
        <v>229</v>
      </c>
      <c r="H26" s="140">
        <v>147</v>
      </c>
      <c r="I26" s="115">
        <v>2</v>
      </c>
      <c r="J26" s="116">
        <v>1.3605442176870748</v>
      </c>
    </row>
    <row r="27" spans="1:15" s="110" customFormat="1" ht="24.95" customHeight="1" x14ac:dyDescent="0.2">
      <c r="A27" s="193" t="s">
        <v>161</v>
      </c>
      <c r="B27" s="199" t="s">
        <v>162</v>
      </c>
      <c r="C27" s="113">
        <v>3.2342201356285862</v>
      </c>
      <c r="D27" s="115">
        <v>62</v>
      </c>
      <c r="E27" s="114">
        <v>42</v>
      </c>
      <c r="F27" s="114">
        <v>60</v>
      </c>
      <c r="G27" s="114">
        <v>42</v>
      </c>
      <c r="H27" s="140">
        <v>61</v>
      </c>
      <c r="I27" s="115">
        <v>1</v>
      </c>
      <c r="J27" s="116">
        <v>1.639344262295082</v>
      </c>
    </row>
    <row r="28" spans="1:15" s="110" customFormat="1" ht="24.95" customHeight="1" x14ac:dyDescent="0.2">
      <c r="A28" s="193" t="s">
        <v>163</v>
      </c>
      <c r="B28" s="199" t="s">
        <v>164</v>
      </c>
      <c r="C28" s="113">
        <v>1.8779342723004695</v>
      </c>
      <c r="D28" s="115">
        <v>36</v>
      </c>
      <c r="E28" s="114">
        <v>22</v>
      </c>
      <c r="F28" s="114">
        <v>49</v>
      </c>
      <c r="G28" s="114">
        <v>16</v>
      </c>
      <c r="H28" s="140">
        <v>35</v>
      </c>
      <c r="I28" s="115">
        <v>1</v>
      </c>
      <c r="J28" s="116">
        <v>2.8571428571428572</v>
      </c>
    </row>
    <row r="29" spans="1:15" s="110" customFormat="1" ht="24.95" customHeight="1" x14ac:dyDescent="0.2">
      <c r="A29" s="193">
        <v>86</v>
      </c>
      <c r="B29" s="199" t="s">
        <v>165</v>
      </c>
      <c r="C29" s="113">
        <v>6.4684402712571725</v>
      </c>
      <c r="D29" s="115">
        <v>124</v>
      </c>
      <c r="E29" s="114">
        <v>103</v>
      </c>
      <c r="F29" s="114">
        <v>160</v>
      </c>
      <c r="G29" s="114">
        <v>85</v>
      </c>
      <c r="H29" s="140">
        <v>136</v>
      </c>
      <c r="I29" s="115">
        <v>-12</v>
      </c>
      <c r="J29" s="116">
        <v>-8.8235294117647065</v>
      </c>
    </row>
    <row r="30" spans="1:15" s="110" customFormat="1" ht="24.95" customHeight="1" x14ac:dyDescent="0.2">
      <c r="A30" s="193">
        <v>87.88</v>
      </c>
      <c r="B30" s="204" t="s">
        <v>166</v>
      </c>
      <c r="C30" s="113">
        <v>6.4162754303599376</v>
      </c>
      <c r="D30" s="115">
        <v>123</v>
      </c>
      <c r="E30" s="114">
        <v>96</v>
      </c>
      <c r="F30" s="114">
        <v>142</v>
      </c>
      <c r="G30" s="114">
        <v>112</v>
      </c>
      <c r="H30" s="140">
        <v>119</v>
      </c>
      <c r="I30" s="115">
        <v>4</v>
      </c>
      <c r="J30" s="116">
        <v>3.3613445378151261</v>
      </c>
    </row>
    <row r="31" spans="1:15" s="110" customFormat="1" ht="24.95" customHeight="1" x14ac:dyDescent="0.2">
      <c r="A31" s="193" t="s">
        <v>167</v>
      </c>
      <c r="B31" s="199" t="s">
        <v>168</v>
      </c>
      <c r="C31" s="113">
        <v>2.1909233176838812</v>
      </c>
      <c r="D31" s="115">
        <v>42</v>
      </c>
      <c r="E31" s="114">
        <v>25</v>
      </c>
      <c r="F31" s="114">
        <v>72</v>
      </c>
      <c r="G31" s="114">
        <v>49</v>
      </c>
      <c r="H31" s="140">
        <v>49</v>
      </c>
      <c r="I31" s="115">
        <v>-7</v>
      </c>
      <c r="J31" s="116">
        <v>-14.285714285714286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5.5816379760041732</v>
      </c>
      <c r="D34" s="115">
        <v>107</v>
      </c>
      <c r="E34" s="114">
        <v>43</v>
      </c>
      <c r="F34" s="114">
        <v>126</v>
      </c>
      <c r="G34" s="114">
        <v>157</v>
      </c>
      <c r="H34" s="140">
        <v>130</v>
      </c>
      <c r="I34" s="115">
        <v>-23</v>
      </c>
      <c r="J34" s="116">
        <v>-17.692307692307693</v>
      </c>
    </row>
    <row r="35" spans="1:10" s="110" customFormat="1" ht="24.95" customHeight="1" x14ac:dyDescent="0.2">
      <c r="A35" s="292" t="s">
        <v>171</v>
      </c>
      <c r="B35" s="293" t="s">
        <v>172</v>
      </c>
      <c r="C35" s="113">
        <v>30.203442879499217</v>
      </c>
      <c r="D35" s="115">
        <v>579</v>
      </c>
      <c r="E35" s="114">
        <v>360</v>
      </c>
      <c r="F35" s="114">
        <v>655</v>
      </c>
      <c r="G35" s="114">
        <v>505</v>
      </c>
      <c r="H35" s="140">
        <v>635</v>
      </c>
      <c r="I35" s="115">
        <v>-56</v>
      </c>
      <c r="J35" s="116">
        <v>-8.8188976377952759</v>
      </c>
    </row>
    <row r="36" spans="1:10" s="110" customFormat="1" ht="24.95" customHeight="1" x14ac:dyDescent="0.2">
      <c r="A36" s="294" t="s">
        <v>173</v>
      </c>
      <c r="B36" s="295" t="s">
        <v>174</v>
      </c>
      <c r="C36" s="125">
        <v>64.214919144496605</v>
      </c>
      <c r="D36" s="143">
        <v>1231</v>
      </c>
      <c r="E36" s="144">
        <v>907</v>
      </c>
      <c r="F36" s="144">
        <v>1384</v>
      </c>
      <c r="G36" s="144">
        <v>1122</v>
      </c>
      <c r="H36" s="145">
        <v>1134</v>
      </c>
      <c r="I36" s="143">
        <v>97</v>
      </c>
      <c r="J36" s="146">
        <v>8.5537918871252199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1917</v>
      </c>
      <c r="F11" s="264">
        <v>1310</v>
      </c>
      <c r="G11" s="264">
        <v>2165</v>
      </c>
      <c r="H11" s="264">
        <v>1784</v>
      </c>
      <c r="I11" s="265">
        <v>1899</v>
      </c>
      <c r="J11" s="263">
        <v>18</v>
      </c>
      <c r="K11" s="266">
        <v>0.94786729857819907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26.65623369848722</v>
      </c>
      <c r="E13" s="115">
        <v>511</v>
      </c>
      <c r="F13" s="114">
        <v>416</v>
      </c>
      <c r="G13" s="114">
        <v>656</v>
      </c>
      <c r="H13" s="114">
        <v>628</v>
      </c>
      <c r="I13" s="140">
        <v>552</v>
      </c>
      <c r="J13" s="115">
        <v>-41</v>
      </c>
      <c r="K13" s="116">
        <v>-7.4275362318840576</v>
      </c>
    </row>
    <row r="14" spans="1:15" ht="15.95" customHeight="1" x14ac:dyDescent="0.2">
      <c r="A14" s="306" t="s">
        <v>230</v>
      </c>
      <c r="B14" s="307"/>
      <c r="C14" s="308"/>
      <c r="D14" s="113">
        <v>57.955138236828375</v>
      </c>
      <c r="E14" s="115">
        <v>1111</v>
      </c>
      <c r="F14" s="114">
        <v>689</v>
      </c>
      <c r="G14" s="114">
        <v>1276</v>
      </c>
      <c r="H14" s="114">
        <v>938</v>
      </c>
      <c r="I14" s="140">
        <v>1098</v>
      </c>
      <c r="J14" s="115">
        <v>13</v>
      </c>
      <c r="K14" s="116">
        <v>1.1839708561020037</v>
      </c>
    </row>
    <row r="15" spans="1:15" ht="15.95" customHeight="1" x14ac:dyDescent="0.2">
      <c r="A15" s="306" t="s">
        <v>231</v>
      </c>
      <c r="B15" s="307"/>
      <c r="C15" s="308"/>
      <c r="D15" s="113">
        <v>7.8768909754825245</v>
      </c>
      <c r="E15" s="115">
        <v>151</v>
      </c>
      <c r="F15" s="114">
        <v>100</v>
      </c>
      <c r="G15" s="114">
        <v>131</v>
      </c>
      <c r="H15" s="114">
        <v>130</v>
      </c>
      <c r="I15" s="140">
        <v>127</v>
      </c>
      <c r="J15" s="115">
        <v>24</v>
      </c>
      <c r="K15" s="116">
        <v>18.897637795275589</v>
      </c>
    </row>
    <row r="16" spans="1:15" ht="15.95" customHeight="1" x14ac:dyDescent="0.2">
      <c r="A16" s="306" t="s">
        <v>232</v>
      </c>
      <c r="B16" s="307"/>
      <c r="C16" s="308"/>
      <c r="D16" s="113">
        <v>7.511737089201878</v>
      </c>
      <c r="E16" s="115">
        <v>144</v>
      </c>
      <c r="F16" s="114">
        <v>105</v>
      </c>
      <c r="G16" s="114">
        <v>102</v>
      </c>
      <c r="H16" s="114">
        <v>88</v>
      </c>
      <c r="I16" s="140">
        <v>122</v>
      </c>
      <c r="J16" s="115">
        <v>22</v>
      </c>
      <c r="K16" s="116">
        <v>18.032786885245901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2.9212310902451746</v>
      </c>
      <c r="E18" s="115">
        <v>56</v>
      </c>
      <c r="F18" s="114">
        <v>34</v>
      </c>
      <c r="G18" s="114">
        <v>85</v>
      </c>
      <c r="H18" s="114">
        <v>79</v>
      </c>
      <c r="I18" s="140">
        <v>60</v>
      </c>
      <c r="J18" s="115">
        <v>-4</v>
      </c>
      <c r="K18" s="116">
        <v>-6.666666666666667</v>
      </c>
    </row>
    <row r="19" spans="1:11" ht="14.1" customHeight="1" x14ac:dyDescent="0.2">
      <c r="A19" s="306" t="s">
        <v>235</v>
      </c>
      <c r="B19" s="307" t="s">
        <v>236</v>
      </c>
      <c r="C19" s="308"/>
      <c r="D19" s="113">
        <v>1.8779342723004695</v>
      </c>
      <c r="E19" s="115">
        <v>36</v>
      </c>
      <c r="F19" s="114">
        <v>20</v>
      </c>
      <c r="G19" s="114">
        <v>63</v>
      </c>
      <c r="H19" s="114">
        <v>58</v>
      </c>
      <c r="I19" s="140">
        <v>44</v>
      </c>
      <c r="J19" s="115">
        <v>-8</v>
      </c>
      <c r="K19" s="116">
        <v>-18.181818181818183</v>
      </c>
    </row>
    <row r="20" spans="1:11" ht="14.1" customHeight="1" x14ac:dyDescent="0.2">
      <c r="A20" s="306">
        <v>12</v>
      </c>
      <c r="B20" s="307" t="s">
        <v>237</v>
      </c>
      <c r="C20" s="308"/>
      <c r="D20" s="113">
        <v>2.1909233176838812</v>
      </c>
      <c r="E20" s="115">
        <v>42</v>
      </c>
      <c r="F20" s="114">
        <v>6</v>
      </c>
      <c r="G20" s="114">
        <v>39</v>
      </c>
      <c r="H20" s="114">
        <v>65</v>
      </c>
      <c r="I20" s="140">
        <v>65</v>
      </c>
      <c r="J20" s="115">
        <v>-23</v>
      </c>
      <c r="K20" s="116">
        <v>-35.384615384615387</v>
      </c>
    </row>
    <row r="21" spans="1:11" ht="14.1" customHeight="1" x14ac:dyDescent="0.2">
      <c r="A21" s="306">
        <v>21</v>
      </c>
      <c r="B21" s="307" t="s">
        <v>238</v>
      </c>
      <c r="C21" s="308"/>
      <c r="D21" s="113">
        <v>0.88680229525299947</v>
      </c>
      <c r="E21" s="115">
        <v>17</v>
      </c>
      <c r="F21" s="114">
        <v>17</v>
      </c>
      <c r="G21" s="114">
        <v>24</v>
      </c>
      <c r="H21" s="114">
        <v>22</v>
      </c>
      <c r="I21" s="140">
        <v>23</v>
      </c>
      <c r="J21" s="115">
        <v>-6</v>
      </c>
      <c r="K21" s="116">
        <v>-26.086956521739129</v>
      </c>
    </row>
    <row r="22" spans="1:11" ht="14.1" customHeight="1" x14ac:dyDescent="0.2">
      <c r="A22" s="306">
        <v>22</v>
      </c>
      <c r="B22" s="307" t="s">
        <v>239</v>
      </c>
      <c r="C22" s="308"/>
      <c r="D22" s="113">
        <v>1.7214397496087637</v>
      </c>
      <c r="E22" s="115">
        <v>33</v>
      </c>
      <c r="F22" s="114">
        <v>19</v>
      </c>
      <c r="G22" s="114">
        <v>38</v>
      </c>
      <c r="H22" s="114">
        <v>41</v>
      </c>
      <c r="I22" s="140">
        <v>41</v>
      </c>
      <c r="J22" s="115">
        <v>-8</v>
      </c>
      <c r="K22" s="116">
        <v>-19.512195121951219</v>
      </c>
    </row>
    <row r="23" spans="1:11" ht="14.1" customHeight="1" x14ac:dyDescent="0.2">
      <c r="A23" s="306">
        <v>23</v>
      </c>
      <c r="B23" s="307" t="s">
        <v>240</v>
      </c>
      <c r="C23" s="308"/>
      <c r="D23" s="113">
        <v>0.3129890453834116</v>
      </c>
      <c r="E23" s="115">
        <v>6</v>
      </c>
      <c r="F23" s="114">
        <v>4</v>
      </c>
      <c r="G23" s="114">
        <v>8</v>
      </c>
      <c r="H23" s="114">
        <v>4</v>
      </c>
      <c r="I23" s="140">
        <v>6</v>
      </c>
      <c r="J23" s="115">
        <v>0</v>
      </c>
      <c r="K23" s="116">
        <v>0</v>
      </c>
    </row>
    <row r="24" spans="1:11" ht="14.1" customHeight="1" x14ac:dyDescent="0.2">
      <c r="A24" s="306">
        <v>24</v>
      </c>
      <c r="B24" s="307" t="s">
        <v>241</v>
      </c>
      <c r="C24" s="308"/>
      <c r="D24" s="113">
        <v>3.0777256129368804</v>
      </c>
      <c r="E24" s="115">
        <v>59</v>
      </c>
      <c r="F24" s="114">
        <v>39</v>
      </c>
      <c r="G24" s="114">
        <v>67</v>
      </c>
      <c r="H24" s="114">
        <v>49</v>
      </c>
      <c r="I24" s="140">
        <v>93</v>
      </c>
      <c r="J24" s="115">
        <v>-34</v>
      </c>
      <c r="K24" s="116">
        <v>-36.55913978494624</v>
      </c>
    </row>
    <row r="25" spans="1:11" ht="14.1" customHeight="1" x14ac:dyDescent="0.2">
      <c r="A25" s="306">
        <v>25</v>
      </c>
      <c r="B25" s="307" t="s">
        <v>242</v>
      </c>
      <c r="C25" s="308"/>
      <c r="D25" s="113">
        <v>7.4074074074074074</v>
      </c>
      <c r="E25" s="115">
        <v>142</v>
      </c>
      <c r="F25" s="114">
        <v>60</v>
      </c>
      <c r="G25" s="114">
        <v>127</v>
      </c>
      <c r="H25" s="114">
        <v>95</v>
      </c>
      <c r="I25" s="140">
        <v>137</v>
      </c>
      <c r="J25" s="115">
        <v>5</v>
      </c>
      <c r="K25" s="116">
        <v>3.6496350364963503</v>
      </c>
    </row>
    <row r="26" spans="1:11" ht="14.1" customHeight="1" x14ac:dyDescent="0.2">
      <c r="A26" s="306">
        <v>26</v>
      </c>
      <c r="B26" s="307" t="s">
        <v>243</v>
      </c>
      <c r="C26" s="308"/>
      <c r="D26" s="113">
        <v>1.9822639540949401</v>
      </c>
      <c r="E26" s="115">
        <v>38</v>
      </c>
      <c r="F26" s="114">
        <v>20</v>
      </c>
      <c r="G26" s="114">
        <v>60</v>
      </c>
      <c r="H26" s="114">
        <v>31</v>
      </c>
      <c r="I26" s="140">
        <v>69</v>
      </c>
      <c r="J26" s="115">
        <v>-31</v>
      </c>
      <c r="K26" s="116">
        <v>-44.927536231884055</v>
      </c>
    </row>
    <row r="27" spans="1:11" ht="14.1" customHeight="1" x14ac:dyDescent="0.2">
      <c r="A27" s="306">
        <v>27</v>
      </c>
      <c r="B27" s="307" t="s">
        <v>244</v>
      </c>
      <c r="C27" s="308"/>
      <c r="D27" s="113">
        <v>1.9300991131977048</v>
      </c>
      <c r="E27" s="115">
        <v>37</v>
      </c>
      <c r="F27" s="114">
        <v>48</v>
      </c>
      <c r="G27" s="114">
        <v>40</v>
      </c>
      <c r="H27" s="114">
        <v>32</v>
      </c>
      <c r="I27" s="140">
        <v>50</v>
      </c>
      <c r="J27" s="115">
        <v>-13</v>
      </c>
      <c r="K27" s="116">
        <v>-26</v>
      </c>
    </row>
    <row r="28" spans="1:11" ht="14.1" customHeight="1" x14ac:dyDescent="0.2">
      <c r="A28" s="306">
        <v>28</v>
      </c>
      <c r="B28" s="307" t="s">
        <v>245</v>
      </c>
      <c r="C28" s="308"/>
      <c r="D28" s="113" t="s">
        <v>513</v>
      </c>
      <c r="E28" s="115" t="s">
        <v>513</v>
      </c>
      <c r="F28" s="114" t="s">
        <v>513</v>
      </c>
      <c r="G28" s="114" t="s">
        <v>513</v>
      </c>
      <c r="H28" s="114">
        <v>0</v>
      </c>
      <c r="I28" s="140">
        <v>4</v>
      </c>
      <c r="J28" s="115" t="s">
        <v>513</v>
      </c>
      <c r="K28" s="116" t="s">
        <v>513</v>
      </c>
    </row>
    <row r="29" spans="1:11" ht="14.1" customHeight="1" x14ac:dyDescent="0.2">
      <c r="A29" s="306">
        <v>29</v>
      </c>
      <c r="B29" s="307" t="s">
        <v>246</v>
      </c>
      <c r="C29" s="308"/>
      <c r="D29" s="113">
        <v>2.9733959311424099</v>
      </c>
      <c r="E29" s="115">
        <v>57</v>
      </c>
      <c r="F29" s="114">
        <v>65</v>
      </c>
      <c r="G29" s="114">
        <v>83</v>
      </c>
      <c r="H29" s="114">
        <v>85</v>
      </c>
      <c r="I29" s="140">
        <v>62</v>
      </c>
      <c r="J29" s="115">
        <v>-5</v>
      </c>
      <c r="K29" s="116">
        <v>-8.064516129032258</v>
      </c>
    </row>
    <row r="30" spans="1:11" ht="14.1" customHeight="1" x14ac:dyDescent="0.2">
      <c r="A30" s="306" t="s">
        <v>247</v>
      </c>
      <c r="B30" s="307" t="s">
        <v>248</v>
      </c>
      <c r="C30" s="308"/>
      <c r="D30" s="113" t="s">
        <v>513</v>
      </c>
      <c r="E30" s="115" t="s">
        <v>513</v>
      </c>
      <c r="F30" s="114">
        <v>32</v>
      </c>
      <c r="G30" s="114">
        <v>52</v>
      </c>
      <c r="H30" s="114">
        <v>33</v>
      </c>
      <c r="I30" s="140">
        <v>13</v>
      </c>
      <c r="J30" s="115" t="s">
        <v>513</v>
      </c>
      <c r="K30" s="116" t="s">
        <v>513</v>
      </c>
    </row>
    <row r="31" spans="1:11" ht="14.1" customHeight="1" x14ac:dyDescent="0.2">
      <c r="A31" s="306" t="s">
        <v>249</v>
      </c>
      <c r="B31" s="307" t="s">
        <v>250</v>
      </c>
      <c r="C31" s="308"/>
      <c r="D31" s="113">
        <v>2.0344287949921753</v>
      </c>
      <c r="E31" s="115">
        <v>39</v>
      </c>
      <c r="F31" s="114">
        <v>33</v>
      </c>
      <c r="G31" s="114" t="s">
        <v>513</v>
      </c>
      <c r="H31" s="114">
        <v>52</v>
      </c>
      <c r="I31" s="140">
        <v>49</v>
      </c>
      <c r="J31" s="115">
        <v>-10</v>
      </c>
      <c r="K31" s="116">
        <v>-20.408163265306122</v>
      </c>
    </row>
    <row r="32" spans="1:11" ht="14.1" customHeight="1" x14ac:dyDescent="0.2">
      <c r="A32" s="306">
        <v>31</v>
      </c>
      <c r="B32" s="307" t="s">
        <v>251</v>
      </c>
      <c r="C32" s="308"/>
      <c r="D32" s="113">
        <v>0.46948356807511737</v>
      </c>
      <c r="E32" s="115">
        <v>9</v>
      </c>
      <c r="F32" s="114" t="s">
        <v>513</v>
      </c>
      <c r="G32" s="114">
        <v>4</v>
      </c>
      <c r="H32" s="114">
        <v>8</v>
      </c>
      <c r="I32" s="140">
        <v>12</v>
      </c>
      <c r="J32" s="115">
        <v>-3</v>
      </c>
      <c r="K32" s="116">
        <v>-25</v>
      </c>
    </row>
    <row r="33" spans="1:11" ht="14.1" customHeight="1" x14ac:dyDescent="0.2">
      <c r="A33" s="306">
        <v>32</v>
      </c>
      <c r="B33" s="307" t="s">
        <v>252</v>
      </c>
      <c r="C33" s="308"/>
      <c r="D33" s="113">
        <v>2.9733959311424099</v>
      </c>
      <c r="E33" s="115">
        <v>57</v>
      </c>
      <c r="F33" s="114">
        <v>25</v>
      </c>
      <c r="G33" s="114">
        <v>71</v>
      </c>
      <c r="H33" s="114">
        <v>88</v>
      </c>
      <c r="I33" s="140">
        <v>73</v>
      </c>
      <c r="J33" s="115">
        <v>-16</v>
      </c>
      <c r="K33" s="116">
        <v>-21.917808219178081</v>
      </c>
    </row>
    <row r="34" spans="1:11" ht="14.1" customHeight="1" x14ac:dyDescent="0.2">
      <c r="A34" s="306">
        <v>33</v>
      </c>
      <c r="B34" s="307" t="s">
        <v>253</v>
      </c>
      <c r="C34" s="308"/>
      <c r="D34" s="113">
        <v>2.8690662493479393</v>
      </c>
      <c r="E34" s="115">
        <v>55</v>
      </c>
      <c r="F34" s="114">
        <v>10</v>
      </c>
      <c r="G34" s="114">
        <v>46</v>
      </c>
      <c r="H34" s="114">
        <v>41</v>
      </c>
      <c r="I34" s="140">
        <v>45</v>
      </c>
      <c r="J34" s="115">
        <v>10</v>
      </c>
      <c r="K34" s="116">
        <v>22.222222222222221</v>
      </c>
    </row>
    <row r="35" spans="1:11" ht="14.1" customHeight="1" x14ac:dyDescent="0.2">
      <c r="A35" s="306">
        <v>34</v>
      </c>
      <c r="B35" s="307" t="s">
        <v>254</v>
      </c>
      <c r="C35" s="308"/>
      <c r="D35" s="113">
        <v>1.9300991131977048</v>
      </c>
      <c r="E35" s="115">
        <v>37</v>
      </c>
      <c r="F35" s="114">
        <v>18</v>
      </c>
      <c r="G35" s="114">
        <v>49</v>
      </c>
      <c r="H35" s="114">
        <v>54</v>
      </c>
      <c r="I35" s="140">
        <v>42</v>
      </c>
      <c r="J35" s="115">
        <v>-5</v>
      </c>
      <c r="K35" s="116">
        <v>-11.904761904761905</v>
      </c>
    </row>
    <row r="36" spans="1:11" ht="14.1" customHeight="1" x14ac:dyDescent="0.2">
      <c r="A36" s="306">
        <v>41</v>
      </c>
      <c r="B36" s="307" t="s">
        <v>255</v>
      </c>
      <c r="C36" s="308"/>
      <c r="D36" s="113">
        <v>0.73030777256129364</v>
      </c>
      <c r="E36" s="115">
        <v>14</v>
      </c>
      <c r="F36" s="114">
        <v>6</v>
      </c>
      <c r="G36" s="114">
        <v>10</v>
      </c>
      <c r="H36" s="114">
        <v>8</v>
      </c>
      <c r="I36" s="140">
        <v>8</v>
      </c>
      <c r="J36" s="115">
        <v>6</v>
      </c>
      <c r="K36" s="116">
        <v>75</v>
      </c>
    </row>
    <row r="37" spans="1:11" ht="14.1" customHeight="1" x14ac:dyDescent="0.2">
      <c r="A37" s="306">
        <v>42</v>
      </c>
      <c r="B37" s="307" t="s">
        <v>256</v>
      </c>
      <c r="C37" s="308"/>
      <c r="D37" s="113">
        <v>0</v>
      </c>
      <c r="E37" s="115">
        <v>0</v>
      </c>
      <c r="F37" s="114" t="s">
        <v>513</v>
      </c>
      <c r="G37" s="114">
        <v>3</v>
      </c>
      <c r="H37" s="114">
        <v>0</v>
      </c>
      <c r="I37" s="140" t="s">
        <v>513</v>
      </c>
      <c r="J37" s="115" t="s">
        <v>513</v>
      </c>
      <c r="K37" s="116" t="s">
        <v>513</v>
      </c>
    </row>
    <row r="38" spans="1:11" ht="14.1" customHeight="1" x14ac:dyDescent="0.2">
      <c r="A38" s="306">
        <v>43</v>
      </c>
      <c r="B38" s="307" t="s">
        <v>257</v>
      </c>
      <c r="C38" s="308"/>
      <c r="D38" s="113">
        <v>0.52164840897235265</v>
      </c>
      <c r="E38" s="115">
        <v>10</v>
      </c>
      <c r="F38" s="114">
        <v>10</v>
      </c>
      <c r="G38" s="114">
        <v>15</v>
      </c>
      <c r="H38" s="114">
        <v>9</v>
      </c>
      <c r="I38" s="140">
        <v>5</v>
      </c>
      <c r="J38" s="115">
        <v>5</v>
      </c>
      <c r="K38" s="116">
        <v>100</v>
      </c>
    </row>
    <row r="39" spans="1:11" ht="14.1" customHeight="1" x14ac:dyDescent="0.2">
      <c r="A39" s="306">
        <v>51</v>
      </c>
      <c r="B39" s="307" t="s">
        <v>258</v>
      </c>
      <c r="C39" s="308"/>
      <c r="D39" s="113">
        <v>12.102243088158581</v>
      </c>
      <c r="E39" s="115">
        <v>232</v>
      </c>
      <c r="F39" s="114">
        <v>263</v>
      </c>
      <c r="G39" s="114">
        <v>384</v>
      </c>
      <c r="H39" s="114">
        <v>307</v>
      </c>
      <c r="I39" s="140">
        <v>242</v>
      </c>
      <c r="J39" s="115">
        <v>-10</v>
      </c>
      <c r="K39" s="116">
        <v>-4.1322314049586772</v>
      </c>
    </row>
    <row r="40" spans="1:11" ht="14.1" customHeight="1" x14ac:dyDescent="0.2">
      <c r="A40" s="306" t="s">
        <v>259</v>
      </c>
      <c r="B40" s="307" t="s">
        <v>260</v>
      </c>
      <c r="C40" s="308"/>
      <c r="D40" s="113">
        <v>11.580594679186229</v>
      </c>
      <c r="E40" s="115">
        <v>222</v>
      </c>
      <c r="F40" s="114">
        <v>257</v>
      </c>
      <c r="G40" s="114">
        <v>374</v>
      </c>
      <c r="H40" s="114">
        <v>302</v>
      </c>
      <c r="I40" s="140">
        <v>239</v>
      </c>
      <c r="J40" s="115">
        <v>-17</v>
      </c>
      <c r="K40" s="116">
        <v>-7.1129707112970708</v>
      </c>
    </row>
    <row r="41" spans="1:11" ht="14.1" customHeight="1" x14ac:dyDescent="0.2">
      <c r="A41" s="306"/>
      <c r="B41" s="307" t="s">
        <v>261</v>
      </c>
      <c r="C41" s="308"/>
      <c r="D41" s="113">
        <v>11.006781429316641</v>
      </c>
      <c r="E41" s="115">
        <v>211</v>
      </c>
      <c r="F41" s="114">
        <v>229</v>
      </c>
      <c r="G41" s="114">
        <v>336</v>
      </c>
      <c r="H41" s="114">
        <v>289</v>
      </c>
      <c r="I41" s="140">
        <v>223</v>
      </c>
      <c r="J41" s="115">
        <v>-12</v>
      </c>
      <c r="K41" s="116">
        <v>-5.3811659192825116</v>
      </c>
    </row>
    <row r="42" spans="1:11" ht="14.1" customHeight="1" x14ac:dyDescent="0.2">
      <c r="A42" s="306">
        <v>52</v>
      </c>
      <c r="B42" s="307" t="s">
        <v>262</v>
      </c>
      <c r="C42" s="308"/>
      <c r="D42" s="113">
        <v>7.981220657276995</v>
      </c>
      <c r="E42" s="115">
        <v>153</v>
      </c>
      <c r="F42" s="114">
        <v>69</v>
      </c>
      <c r="G42" s="114">
        <v>125</v>
      </c>
      <c r="H42" s="114">
        <v>124</v>
      </c>
      <c r="I42" s="140">
        <v>154</v>
      </c>
      <c r="J42" s="115">
        <v>-1</v>
      </c>
      <c r="K42" s="116">
        <v>-0.64935064935064934</v>
      </c>
    </row>
    <row r="43" spans="1:11" ht="14.1" customHeight="1" x14ac:dyDescent="0.2">
      <c r="A43" s="306" t="s">
        <v>263</v>
      </c>
      <c r="B43" s="307" t="s">
        <v>264</v>
      </c>
      <c r="C43" s="308"/>
      <c r="D43" s="113">
        <v>6.7814293166405841</v>
      </c>
      <c r="E43" s="115">
        <v>130</v>
      </c>
      <c r="F43" s="114">
        <v>58</v>
      </c>
      <c r="G43" s="114">
        <v>98</v>
      </c>
      <c r="H43" s="114">
        <v>90</v>
      </c>
      <c r="I43" s="140">
        <v>140</v>
      </c>
      <c r="J43" s="115">
        <v>-10</v>
      </c>
      <c r="K43" s="116">
        <v>-7.1428571428571432</v>
      </c>
    </row>
    <row r="44" spans="1:11" ht="14.1" customHeight="1" x14ac:dyDescent="0.2">
      <c r="A44" s="306">
        <v>53</v>
      </c>
      <c r="B44" s="307" t="s">
        <v>265</v>
      </c>
      <c r="C44" s="308"/>
      <c r="D44" s="113">
        <v>0.6259780907668232</v>
      </c>
      <c r="E44" s="115">
        <v>12</v>
      </c>
      <c r="F44" s="114">
        <v>7</v>
      </c>
      <c r="G44" s="114">
        <v>7</v>
      </c>
      <c r="H44" s="114">
        <v>8</v>
      </c>
      <c r="I44" s="140">
        <v>9</v>
      </c>
      <c r="J44" s="115">
        <v>3</v>
      </c>
      <c r="K44" s="116">
        <v>33.333333333333336</v>
      </c>
    </row>
    <row r="45" spans="1:11" ht="14.1" customHeight="1" x14ac:dyDescent="0.2">
      <c r="A45" s="306" t="s">
        <v>266</v>
      </c>
      <c r="B45" s="307" t="s">
        <v>267</v>
      </c>
      <c r="C45" s="308"/>
      <c r="D45" s="113">
        <v>0.57381324986958793</v>
      </c>
      <c r="E45" s="115">
        <v>11</v>
      </c>
      <c r="F45" s="114">
        <v>7</v>
      </c>
      <c r="G45" s="114">
        <v>6</v>
      </c>
      <c r="H45" s="114">
        <v>8</v>
      </c>
      <c r="I45" s="140">
        <v>8</v>
      </c>
      <c r="J45" s="115">
        <v>3</v>
      </c>
      <c r="K45" s="116">
        <v>37.5</v>
      </c>
    </row>
    <row r="46" spans="1:11" ht="14.1" customHeight="1" x14ac:dyDescent="0.2">
      <c r="A46" s="306">
        <v>54</v>
      </c>
      <c r="B46" s="307" t="s">
        <v>268</v>
      </c>
      <c r="C46" s="308"/>
      <c r="D46" s="113">
        <v>2.9733959311424099</v>
      </c>
      <c r="E46" s="115">
        <v>57</v>
      </c>
      <c r="F46" s="114">
        <v>54</v>
      </c>
      <c r="G46" s="114">
        <v>40</v>
      </c>
      <c r="H46" s="114">
        <v>55</v>
      </c>
      <c r="I46" s="140">
        <v>46</v>
      </c>
      <c r="J46" s="115">
        <v>11</v>
      </c>
      <c r="K46" s="116">
        <v>23.913043478260871</v>
      </c>
    </row>
    <row r="47" spans="1:11" ht="14.1" customHeight="1" x14ac:dyDescent="0.2">
      <c r="A47" s="306">
        <v>61</v>
      </c>
      <c r="B47" s="307" t="s">
        <v>269</v>
      </c>
      <c r="C47" s="308"/>
      <c r="D47" s="113">
        <v>1.6171100678142931</v>
      </c>
      <c r="E47" s="115">
        <v>31</v>
      </c>
      <c r="F47" s="114">
        <v>21</v>
      </c>
      <c r="G47" s="114">
        <v>42</v>
      </c>
      <c r="H47" s="114">
        <v>42</v>
      </c>
      <c r="I47" s="140">
        <v>32</v>
      </c>
      <c r="J47" s="115">
        <v>-1</v>
      </c>
      <c r="K47" s="116">
        <v>-3.125</v>
      </c>
    </row>
    <row r="48" spans="1:11" ht="14.1" customHeight="1" x14ac:dyDescent="0.2">
      <c r="A48" s="306">
        <v>62</v>
      </c>
      <c r="B48" s="307" t="s">
        <v>270</v>
      </c>
      <c r="C48" s="308"/>
      <c r="D48" s="113">
        <v>10.067814293166405</v>
      </c>
      <c r="E48" s="115">
        <v>193</v>
      </c>
      <c r="F48" s="114">
        <v>120</v>
      </c>
      <c r="G48" s="114">
        <v>135</v>
      </c>
      <c r="H48" s="114">
        <v>104</v>
      </c>
      <c r="I48" s="140">
        <v>107</v>
      </c>
      <c r="J48" s="115">
        <v>86</v>
      </c>
      <c r="K48" s="116">
        <v>80.373831775700936</v>
      </c>
    </row>
    <row r="49" spans="1:11" ht="14.1" customHeight="1" x14ac:dyDescent="0.2">
      <c r="A49" s="306">
        <v>63</v>
      </c>
      <c r="B49" s="307" t="s">
        <v>271</v>
      </c>
      <c r="C49" s="308"/>
      <c r="D49" s="113">
        <v>1.7736045905059989</v>
      </c>
      <c r="E49" s="115">
        <v>34</v>
      </c>
      <c r="F49" s="114">
        <v>32</v>
      </c>
      <c r="G49" s="114">
        <v>58</v>
      </c>
      <c r="H49" s="114">
        <v>56</v>
      </c>
      <c r="I49" s="140">
        <v>37</v>
      </c>
      <c r="J49" s="115">
        <v>-3</v>
      </c>
      <c r="K49" s="116">
        <v>-8.1081081081081088</v>
      </c>
    </row>
    <row r="50" spans="1:11" ht="14.1" customHeight="1" x14ac:dyDescent="0.2">
      <c r="A50" s="306" t="s">
        <v>272</v>
      </c>
      <c r="B50" s="307" t="s">
        <v>273</v>
      </c>
      <c r="C50" s="308"/>
      <c r="D50" s="113">
        <v>0.20865936358894105</v>
      </c>
      <c r="E50" s="115">
        <v>4</v>
      </c>
      <c r="F50" s="114">
        <v>6</v>
      </c>
      <c r="G50" s="114">
        <v>8</v>
      </c>
      <c r="H50" s="114">
        <v>10</v>
      </c>
      <c r="I50" s="140">
        <v>4</v>
      </c>
      <c r="J50" s="115">
        <v>0</v>
      </c>
      <c r="K50" s="116">
        <v>0</v>
      </c>
    </row>
    <row r="51" spans="1:11" ht="14.1" customHeight="1" x14ac:dyDescent="0.2">
      <c r="A51" s="306" t="s">
        <v>274</v>
      </c>
      <c r="B51" s="307" t="s">
        <v>275</v>
      </c>
      <c r="C51" s="308"/>
      <c r="D51" s="113">
        <v>1.4606155451225873</v>
      </c>
      <c r="E51" s="115">
        <v>28</v>
      </c>
      <c r="F51" s="114">
        <v>24</v>
      </c>
      <c r="G51" s="114">
        <v>48</v>
      </c>
      <c r="H51" s="114">
        <v>46</v>
      </c>
      <c r="I51" s="140">
        <v>29</v>
      </c>
      <c r="J51" s="115">
        <v>-1</v>
      </c>
      <c r="K51" s="116">
        <v>-3.4482758620689653</v>
      </c>
    </row>
    <row r="52" spans="1:11" ht="14.1" customHeight="1" x14ac:dyDescent="0.2">
      <c r="A52" s="306">
        <v>71</v>
      </c>
      <c r="B52" s="307" t="s">
        <v>276</v>
      </c>
      <c r="C52" s="308"/>
      <c r="D52" s="113">
        <v>7.1465832029212315</v>
      </c>
      <c r="E52" s="115">
        <v>137</v>
      </c>
      <c r="F52" s="114">
        <v>76</v>
      </c>
      <c r="G52" s="114">
        <v>128</v>
      </c>
      <c r="H52" s="114">
        <v>104</v>
      </c>
      <c r="I52" s="140">
        <v>107</v>
      </c>
      <c r="J52" s="115">
        <v>30</v>
      </c>
      <c r="K52" s="116">
        <v>28.037383177570092</v>
      </c>
    </row>
    <row r="53" spans="1:11" ht="14.1" customHeight="1" x14ac:dyDescent="0.2">
      <c r="A53" s="306" t="s">
        <v>277</v>
      </c>
      <c r="B53" s="307" t="s">
        <v>278</v>
      </c>
      <c r="C53" s="308"/>
      <c r="D53" s="113">
        <v>2.816901408450704</v>
      </c>
      <c r="E53" s="115">
        <v>54</v>
      </c>
      <c r="F53" s="114">
        <v>35</v>
      </c>
      <c r="G53" s="114">
        <v>58</v>
      </c>
      <c r="H53" s="114">
        <v>36</v>
      </c>
      <c r="I53" s="140">
        <v>40</v>
      </c>
      <c r="J53" s="115">
        <v>14</v>
      </c>
      <c r="K53" s="116">
        <v>35</v>
      </c>
    </row>
    <row r="54" spans="1:11" ht="14.1" customHeight="1" x14ac:dyDescent="0.2">
      <c r="A54" s="306" t="s">
        <v>279</v>
      </c>
      <c r="B54" s="307" t="s">
        <v>280</v>
      </c>
      <c r="C54" s="308"/>
      <c r="D54" s="113">
        <v>3.3907146583202921</v>
      </c>
      <c r="E54" s="115">
        <v>65</v>
      </c>
      <c r="F54" s="114">
        <v>34</v>
      </c>
      <c r="G54" s="114">
        <v>63</v>
      </c>
      <c r="H54" s="114">
        <v>59</v>
      </c>
      <c r="I54" s="140">
        <v>55</v>
      </c>
      <c r="J54" s="115">
        <v>10</v>
      </c>
      <c r="K54" s="116">
        <v>18.181818181818183</v>
      </c>
    </row>
    <row r="55" spans="1:11" ht="14.1" customHeight="1" x14ac:dyDescent="0.2">
      <c r="A55" s="306">
        <v>72</v>
      </c>
      <c r="B55" s="307" t="s">
        <v>281</v>
      </c>
      <c r="C55" s="308"/>
      <c r="D55" s="113">
        <v>2.4517475221700575</v>
      </c>
      <c r="E55" s="115">
        <v>47</v>
      </c>
      <c r="F55" s="114">
        <v>16</v>
      </c>
      <c r="G55" s="114">
        <v>34</v>
      </c>
      <c r="H55" s="114">
        <v>30</v>
      </c>
      <c r="I55" s="140">
        <v>22</v>
      </c>
      <c r="J55" s="115">
        <v>25</v>
      </c>
      <c r="K55" s="116">
        <v>113.63636363636364</v>
      </c>
    </row>
    <row r="56" spans="1:11" ht="14.1" customHeight="1" x14ac:dyDescent="0.2">
      <c r="A56" s="306" t="s">
        <v>282</v>
      </c>
      <c r="B56" s="307" t="s">
        <v>283</v>
      </c>
      <c r="C56" s="308"/>
      <c r="D56" s="113" t="s">
        <v>513</v>
      </c>
      <c r="E56" s="115" t="s">
        <v>513</v>
      </c>
      <c r="F56" s="114">
        <v>6</v>
      </c>
      <c r="G56" s="114">
        <v>20</v>
      </c>
      <c r="H56" s="114">
        <v>5</v>
      </c>
      <c r="I56" s="140" t="s">
        <v>513</v>
      </c>
      <c r="J56" s="115" t="s">
        <v>513</v>
      </c>
      <c r="K56" s="116" t="s">
        <v>513</v>
      </c>
    </row>
    <row r="57" spans="1:11" ht="14.1" customHeight="1" x14ac:dyDescent="0.2">
      <c r="A57" s="306" t="s">
        <v>284</v>
      </c>
      <c r="B57" s="307" t="s">
        <v>285</v>
      </c>
      <c r="C57" s="308"/>
      <c r="D57" s="113">
        <v>1.9300991131977048</v>
      </c>
      <c r="E57" s="115">
        <v>37</v>
      </c>
      <c r="F57" s="114">
        <v>10</v>
      </c>
      <c r="G57" s="114">
        <v>11</v>
      </c>
      <c r="H57" s="114">
        <v>20</v>
      </c>
      <c r="I57" s="140">
        <v>15</v>
      </c>
      <c r="J57" s="115">
        <v>22</v>
      </c>
      <c r="K57" s="116">
        <v>146.66666666666666</v>
      </c>
    </row>
    <row r="58" spans="1:11" ht="14.1" customHeight="1" x14ac:dyDescent="0.2">
      <c r="A58" s="306">
        <v>73</v>
      </c>
      <c r="B58" s="307" t="s">
        <v>286</v>
      </c>
      <c r="C58" s="308"/>
      <c r="D58" s="113">
        <v>1.0954616588419406</v>
      </c>
      <c r="E58" s="115">
        <v>21</v>
      </c>
      <c r="F58" s="114">
        <v>16</v>
      </c>
      <c r="G58" s="114">
        <v>26</v>
      </c>
      <c r="H58" s="114">
        <v>9</v>
      </c>
      <c r="I58" s="140">
        <v>11</v>
      </c>
      <c r="J58" s="115">
        <v>10</v>
      </c>
      <c r="K58" s="116">
        <v>90.909090909090907</v>
      </c>
    </row>
    <row r="59" spans="1:11" ht="14.1" customHeight="1" x14ac:dyDescent="0.2">
      <c r="A59" s="306" t="s">
        <v>287</v>
      </c>
      <c r="B59" s="307" t="s">
        <v>288</v>
      </c>
      <c r="C59" s="308"/>
      <c r="D59" s="113">
        <v>0.93896713615023475</v>
      </c>
      <c r="E59" s="115">
        <v>18</v>
      </c>
      <c r="F59" s="114">
        <v>16</v>
      </c>
      <c r="G59" s="114">
        <v>20</v>
      </c>
      <c r="H59" s="114">
        <v>8</v>
      </c>
      <c r="I59" s="140">
        <v>10</v>
      </c>
      <c r="J59" s="115">
        <v>8</v>
      </c>
      <c r="K59" s="116">
        <v>80</v>
      </c>
    </row>
    <row r="60" spans="1:11" ht="14.1" customHeight="1" x14ac:dyDescent="0.2">
      <c r="A60" s="306">
        <v>81</v>
      </c>
      <c r="B60" s="307" t="s">
        <v>289</v>
      </c>
      <c r="C60" s="308"/>
      <c r="D60" s="113">
        <v>6.0511215440792903</v>
      </c>
      <c r="E60" s="115">
        <v>116</v>
      </c>
      <c r="F60" s="114">
        <v>103</v>
      </c>
      <c r="G60" s="114">
        <v>164</v>
      </c>
      <c r="H60" s="114">
        <v>92</v>
      </c>
      <c r="I60" s="140">
        <v>136</v>
      </c>
      <c r="J60" s="115">
        <v>-20</v>
      </c>
      <c r="K60" s="116">
        <v>-14.705882352941176</v>
      </c>
    </row>
    <row r="61" spans="1:11" ht="14.1" customHeight="1" x14ac:dyDescent="0.2">
      <c r="A61" s="306" t="s">
        <v>290</v>
      </c>
      <c r="B61" s="307" t="s">
        <v>291</v>
      </c>
      <c r="C61" s="308"/>
      <c r="D61" s="113">
        <v>1.6692749087115284</v>
      </c>
      <c r="E61" s="115">
        <v>32</v>
      </c>
      <c r="F61" s="114">
        <v>17</v>
      </c>
      <c r="G61" s="114">
        <v>44</v>
      </c>
      <c r="H61" s="114">
        <v>21</v>
      </c>
      <c r="I61" s="140">
        <v>36</v>
      </c>
      <c r="J61" s="115">
        <v>-4</v>
      </c>
      <c r="K61" s="116">
        <v>-11.111111111111111</v>
      </c>
    </row>
    <row r="62" spans="1:11" ht="14.1" customHeight="1" x14ac:dyDescent="0.2">
      <c r="A62" s="306" t="s">
        <v>292</v>
      </c>
      <c r="B62" s="307" t="s">
        <v>293</v>
      </c>
      <c r="C62" s="308"/>
      <c r="D62" s="113">
        <v>1.6692749087115284</v>
      </c>
      <c r="E62" s="115">
        <v>32</v>
      </c>
      <c r="F62" s="114">
        <v>45</v>
      </c>
      <c r="G62" s="114">
        <v>81</v>
      </c>
      <c r="H62" s="114">
        <v>33</v>
      </c>
      <c r="I62" s="140">
        <v>52</v>
      </c>
      <c r="J62" s="115">
        <v>-20</v>
      </c>
      <c r="K62" s="116">
        <v>-38.46153846153846</v>
      </c>
    </row>
    <row r="63" spans="1:11" ht="14.1" customHeight="1" x14ac:dyDescent="0.2">
      <c r="A63" s="306"/>
      <c r="B63" s="307" t="s">
        <v>294</v>
      </c>
      <c r="C63" s="308"/>
      <c r="D63" s="113">
        <v>1.6171100678142931</v>
      </c>
      <c r="E63" s="115">
        <v>31</v>
      </c>
      <c r="F63" s="114">
        <v>43</v>
      </c>
      <c r="G63" s="114">
        <v>80</v>
      </c>
      <c r="H63" s="114">
        <v>33</v>
      </c>
      <c r="I63" s="140">
        <v>49</v>
      </c>
      <c r="J63" s="115">
        <v>-18</v>
      </c>
      <c r="K63" s="116">
        <v>-36.734693877551024</v>
      </c>
    </row>
    <row r="64" spans="1:11" ht="14.1" customHeight="1" x14ac:dyDescent="0.2">
      <c r="A64" s="306" t="s">
        <v>295</v>
      </c>
      <c r="B64" s="307" t="s">
        <v>296</v>
      </c>
      <c r="C64" s="308"/>
      <c r="D64" s="113">
        <v>1.3041210224308817</v>
      </c>
      <c r="E64" s="115">
        <v>25</v>
      </c>
      <c r="F64" s="114">
        <v>17</v>
      </c>
      <c r="G64" s="114">
        <v>18</v>
      </c>
      <c r="H64" s="114">
        <v>19</v>
      </c>
      <c r="I64" s="140">
        <v>20</v>
      </c>
      <c r="J64" s="115">
        <v>5</v>
      </c>
      <c r="K64" s="116">
        <v>25</v>
      </c>
    </row>
    <row r="65" spans="1:11" ht="14.1" customHeight="1" x14ac:dyDescent="0.2">
      <c r="A65" s="306" t="s">
        <v>297</v>
      </c>
      <c r="B65" s="307" t="s">
        <v>298</v>
      </c>
      <c r="C65" s="308"/>
      <c r="D65" s="113">
        <v>0.93896713615023475</v>
      </c>
      <c r="E65" s="115">
        <v>18</v>
      </c>
      <c r="F65" s="114">
        <v>15</v>
      </c>
      <c r="G65" s="114">
        <v>12</v>
      </c>
      <c r="H65" s="114">
        <v>10</v>
      </c>
      <c r="I65" s="140">
        <v>16</v>
      </c>
      <c r="J65" s="115">
        <v>2</v>
      </c>
      <c r="K65" s="116">
        <v>12.5</v>
      </c>
    </row>
    <row r="66" spans="1:11" ht="14.1" customHeight="1" x14ac:dyDescent="0.2">
      <c r="A66" s="306">
        <v>82</v>
      </c>
      <c r="B66" s="307" t="s">
        <v>299</v>
      </c>
      <c r="C66" s="308"/>
      <c r="D66" s="113">
        <v>2.5039123630672928</v>
      </c>
      <c r="E66" s="115">
        <v>48</v>
      </c>
      <c r="F66" s="114">
        <v>48</v>
      </c>
      <c r="G66" s="114">
        <v>58</v>
      </c>
      <c r="H66" s="114">
        <v>46</v>
      </c>
      <c r="I66" s="140">
        <v>63</v>
      </c>
      <c r="J66" s="115">
        <v>-15</v>
      </c>
      <c r="K66" s="116">
        <v>-23.80952380952381</v>
      </c>
    </row>
    <row r="67" spans="1:11" ht="14.1" customHeight="1" x14ac:dyDescent="0.2">
      <c r="A67" s="306" t="s">
        <v>300</v>
      </c>
      <c r="B67" s="307" t="s">
        <v>301</v>
      </c>
      <c r="C67" s="308"/>
      <c r="D67" s="113">
        <v>1.9822639540949401</v>
      </c>
      <c r="E67" s="115">
        <v>38</v>
      </c>
      <c r="F67" s="114">
        <v>40</v>
      </c>
      <c r="G67" s="114">
        <v>50</v>
      </c>
      <c r="H67" s="114">
        <v>36</v>
      </c>
      <c r="I67" s="140">
        <v>50</v>
      </c>
      <c r="J67" s="115">
        <v>-12</v>
      </c>
      <c r="K67" s="116">
        <v>-24</v>
      </c>
    </row>
    <row r="68" spans="1:11" ht="14.1" customHeight="1" x14ac:dyDescent="0.2">
      <c r="A68" s="306" t="s">
        <v>302</v>
      </c>
      <c r="B68" s="307" t="s">
        <v>303</v>
      </c>
      <c r="C68" s="308"/>
      <c r="D68" s="113">
        <v>0.36515388628064682</v>
      </c>
      <c r="E68" s="115">
        <v>7</v>
      </c>
      <c r="F68" s="114">
        <v>3</v>
      </c>
      <c r="G68" s="114">
        <v>6</v>
      </c>
      <c r="H68" s="114">
        <v>5</v>
      </c>
      <c r="I68" s="140">
        <v>6</v>
      </c>
      <c r="J68" s="115">
        <v>1</v>
      </c>
      <c r="K68" s="116">
        <v>16.666666666666668</v>
      </c>
    </row>
    <row r="69" spans="1:11" ht="14.1" customHeight="1" x14ac:dyDescent="0.2">
      <c r="A69" s="306">
        <v>83</v>
      </c>
      <c r="B69" s="307" t="s">
        <v>304</v>
      </c>
      <c r="C69" s="308"/>
      <c r="D69" s="113">
        <v>6.4162754303599376</v>
      </c>
      <c r="E69" s="115">
        <v>123</v>
      </c>
      <c r="F69" s="114">
        <v>80</v>
      </c>
      <c r="G69" s="114">
        <v>146</v>
      </c>
      <c r="H69" s="114">
        <v>77</v>
      </c>
      <c r="I69" s="140">
        <v>108</v>
      </c>
      <c r="J69" s="115">
        <v>15</v>
      </c>
      <c r="K69" s="116">
        <v>13.888888888888889</v>
      </c>
    </row>
    <row r="70" spans="1:11" ht="14.1" customHeight="1" x14ac:dyDescent="0.2">
      <c r="A70" s="306" t="s">
        <v>305</v>
      </c>
      <c r="B70" s="307" t="s">
        <v>306</v>
      </c>
      <c r="C70" s="308"/>
      <c r="D70" s="113">
        <v>5.4773082942097027</v>
      </c>
      <c r="E70" s="115">
        <v>105</v>
      </c>
      <c r="F70" s="114">
        <v>72</v>
      </c>
      <c r="G70" s="114">
        <v>134</v>
      </c>
      <c r="H70" s="114">
        <v>60</v>
      </c>
      <c r="I70" s="140">
        <v>94</v>
      </c>
      <c r="J70" s="115">
        <v>11</v>
      </c>
      <c r="K70" s="116">
        <v>11.702127659574469</v>
      </c>
    </row>
    <row r="71" spans="1:11" ht="14.1" customHeight="1" x14ac:dyDescent="0.2">
      <c r="A71" s="306"/>
      <c r="B71" s="307" t="s">
        <v>307</v>
      </c>
      <c r="C71" s="308"/>
      <c r="D71" s="113">
        <v>3.2863849765258215</v>
      </c>
      <c r="E71" s="115">
        <v>63</v>
      </c>
      <c r="F71" s="114">
        <v>42</v>
      </c>
      <c r="G71" s="114">
        <v>70</v>
      </c>
      <c r="H71" s="114">
        <v>33</v>
      </c>
      <c r="I71" s="140">
        <v>60</v>
      </c>
      <c r="J71" s="115">
        <v>3</v>
      </c>
      <c r="K71" s="116">
        <v>5</v>
      </c>
    </row>
    <row r="72" spans="1:11" ht="14.1" customHeight="1" x14ac:dyDescent="0.2">
      <c r="A72" s="306">
        <v>84</v>
      </c>
      <c r="B72" s="307" t="s">
        <v>308</v>
      </c>
      <c r="C72" s="308"/>
      <c r="D72" s="113">
        <v>0.8346374543557642</v>
      </c>
      <c r="E72" s="115">
        <v>16</v>
      </c>
      <c r="F72" s="114">
        <v>10</v>
      </c>
      <c r="G72" s="114">
        <v>32</v>
      </c>
      <c r="H72" s="114">
        <v>8</v>
      </c>
      <c r="I72" s="140">
        <v>13</v>
      </c>
      <c r="J72" s="115">
        <v>3</v>
      </c>
      <c r="K72" s="116">
        <v>23.076923076923077</v>
      </c>
    </row>
    <row r="73" spans="1:11" ht="14.1" customHeight="1" x14ac:dyDescent="0.2">
      <c r="A73" s="306" t="s">
        <v>309</v>
      </c>
      <c r="B73" s="307" t="s">
        <v>310</v>
      </c>
      <c r="C73" s="308"/>
      <c r="D73" s="113">
        <v>0.52164840897235265</v>
      </c>
      <c r="E73" s="115">
        <v>10</v>
      </c>
      <c r="F73" s="114">
        <v>6</v>
      </c>
      <c r="G73" s="114">
        <v>26</v>
      </c>
      <c r="H73" s="114" t="s">
        <v>513</v>
      </c>
      <c r="I73" s="140">
        <v>10</v>
      </c>
      <c r="J73" s="115">
        <v>0</v>
      </c>
      <c r="K73" s="116">
        <v>0</v>
      </c>
    </row>
    <row r="74" spans="1:11" ht="14.1" customHeight="1" x14ac:dyDescent="0.2">
      <c r="A74" s="306" t="s">
        <v>311</v>
      </c>
      <c r="B74" s="307" t="s">
        <v>312</v>
      </c>
      <c r="C74" s="308"/>
      <c r="D74" s="113" t="s">
        <v>513</v>
      </c>
      <c r="E74" s="115" t="s">
        <v>513</v>
      </c>
      <c r="F74" s="114" t="s">
        <v>513</v>
      </c>
      <c r="G74" s="114" t="s">
        <v>513</v>
      </c>
      <c r="H74" s="114">
        <v>0</v>
      </c>
      <c r="I74" s="140" t="s">
        <v>513</v>
      </c>
      <c r="J74" s="115" t="s">
        <v>513</v>
      </c>
      <c r="K74" s="116" t="s">
        <v>513</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0.6259780907668232</v>
      </c>
      <c r="E77" s="115">
        <v>12</v>
      </c>
      <c r="F77" s="114">
        <v>5</v>
      </c>
      <c r="G77" s="114">
        <v>9</v>
      </c>
      <c r="H77" s="114">
        <v>6</v>
      </c>
      <c r="I77" s="140">
        <v>10</v>
      </c>
      <c r="J77" s="115">
        <v>2</v>
      </c>
      <c r="K77" s="116">
        <v>20</v>
      </c>
    </row>
    <row r="78" spans="1:11" ht="14.1" customHeight="1" x14ac:dyDescent="0.2">
      <c r="A78" s="306">
        <v>93</v>
      </c>
      <c r="B78" s="307" t="s">
        <v>317</v>
      </c>
      <c r="C78" s="308"/>
      <c r="D78" s="113">
        <v>0.57381324986958793</v>
      </c>
      <c r="E78" s="115">
        <v>11</v>
      </c>
      <c r="F78" s="114">
        <v>3</v>
      </c>
      <c r="G78" s="114">
        <v>4</v>
      </c>
      <c r="H78" s="114" t="s">
        <v>513</v>
      </c>
      <c r="I78" s="140">
        <v>3</v>
      </c>
      <c r="J78" s="115">
        <v>8</v>
      </c>
      <c r="K78" s="116" t="s">
        <v>514</v>
      </c>
    </row>
    <row r="79" spans="1:11" ht="14.1" customHeight="1" x14ac:dyDescent="0.2">
      <c r="A79" s="306">
        <v>94</v>
      </c>
      <c r="B79" s="307" t="s">
        <v>318</v>
      </c>
      <c r="C79" s="308"/>
      <c r="D79" s="113">
        <v>0</v>
      </c>
      <c r="E79" s="115">
        <v>0</v>
      </c>
      <c r="F79" s="114">
        <v>0</v>
      </c>
      <c r="G79" s="114">
        <v>0</v>
      </c>
      <c r="H79" s="114">
        <v>0</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2050</v>
      </c>
      <c r="E11" s="114">
        <v>1785</v>
      </c>
      <c r="F11" s="114">
        <v>1819</v>
      </c>
      <c r="G11" s="114">
        <v>1612</v>
      </c>
      <c r="H11" s="140">
        <v>1866</v>
      </c>
      <c r="I11" s="115">
        <v>184</v>
      </c>
      <c r="J11" s="116">
        <v>9.860664523043944</v>
      </c>
    </row>
    <row r="12" spans="1:15" s="110" customFormat="1" ht="24.95" customHeight="1" x14ac:dyDescent="0.2">
      <c r="A12" s="193" t="s">
        <v>132</v>
      </c>
      <c r="B12" s="194" t="s">
        <v>133</v>
      </c>
      <c r="C12" s="113">
        <v>4.0975609756097562</v>
      </c>
      <c r="D12" s="115">
        <v>84</v>
      </c>
      <c r="E12" s="114">
        <v>165</v>
      </c>
      <c r="F12" s="114">
        <v>133</v>
      </c>
      <c r="G12" s="114">
        <v>100</v>
      </c>
      <c r="H12" s="140">
        <v>90</v>
      </c>
      <c r="I12" s="115">
        <v>-6</v>
      </c>
      <c r="J12" s="116">
        <v>-6.666666666666667</v>
      </c>
    </row>
    <row r="13" spans="1:15" s="110" customFormat="1" ht="24.95" customHeight="1" x14ac:dyDescent="0.2">
      <c r="A13" s="193" t="s">
        <v>134</v>
      </c>
      <c r="B13" s="199" t="s">
        <v>214</v>
      </c>
      <c r="C13" s="113">
        <v>0.63414634146341464</v>
      </c>
      <c r="D13" s="115">
        <v>13</v>
      </c>
      <c r="E13" s="114" t="s">
        <v>513</v>
      </c>
      <c r="F13" s="114">
        <v>11</v>
      </c>
      <c r="G13" s="114">
        <v>15</v>
      </c>
      <c r="H13" s="140">
        <v>13</v>
      </c>
      <c r="I13" s="115">
        <v>0</v>
      </c>
      <c r="J13" s="116">
        <v>0</v>
      </c>
    </row>
    <row r="14" spans="1:15" s="287" customFormat="1" ht="24.95" customHeight="1" x14ac:dyDescent="0.2">
      <c r="A14" s="193" t="s">
        <v>215</v>
      </c>
      <c r="B14" s="199" t="s">
        <v>137</v>
      </c>
      <c r="C14" s="113">
        <v>20.146341463414632</v>
      </c>
      <c r="D14" s="115">
        <v>413</v>
      </c>
      <c r="E14" s="114">
        <v>347</v>
      </c>
      <c r="F14" s="114">
        <v>320</v>
      </c>
      <c r="G14" s="114">
        <v>307</v>
      </c>
      <c r="H14" s="140">
        <v>365</v>
      </c>
      <c r="I14" s="115">
        <v>48</v>
      </c>
      <c r="J14" s="116">
        <v>13.150684931506849</v>
      </c>
      <c r="K14" s="110"/>
      <c r="L14" s="110"/>
      <c r="M14" s="110"/>
      <c r="N14" s="110"/>
      <c r="O14" s="110"/>
    </row>
    <row r="15" spans="1:15" s="110" customFormat="1" ht="24.95" customHeight="1" x14ac:dyDescent="0.2">
      <c r="A15" s="193" t="s">
        <v>216</v>
      </c>
      <c r="B15" s="199" t="s">
        <v>217</v>
      </c>
      <c r="C15" s="113">
        <v>3.4634146341463414</v>
      </c>
      <c r="D15" s="115">
        <v>71</v>
      </c>
      <c r="E15" s="114">
        <v>62</v>
      </c>
      <c r="F15" s="114">
        <v>71</v>
      </c>
      <c r="G15" s="114">
        <v>56</v>
      </c>
      <c r="H15" s="140">
        <v>66</v>
      </c>
      <c r="I15" s="115">
        <v>5</v>
      </c>
      <c r="J15" s="116">
        <v>7.5757575757575761</v>
      </c>
    </row>
    <row r="16" spans="1:15" s="287" customFormat="1" ht="24.95" customHeight="1" x14ac:dyDescent="0.2">
      <c r="A16" s="193" t="s">
        <v>218</v>
      </c>
      <c r="B16" s="199" t="s">
        <v>141</v>
      </c>
      <c r="C16" s="113">
        <v>10.926829268292684</v>
      </c>
      <c r="D16" s="115">
        <v>224</v>
      </c>
      <c r="E16" s="114">
        <v>172</v>
      </c>
      <c r="F16" s="114">
        <v>162</v>
      </c>
      <c r="G16" s="114">
        <v>176</v>
      </c>
      <c r="H16" s="140">
        <v>196</v>
      </c>
      <c r="I16" s="115">
        <v>28</v>
      </c>
      <c r="J16" s="116">
        <v>14.285714285714286</v>
      </c>
      <c r="K16" s="110"/>
      <c r="L16" s="110"/>
      <c r="M16" s="110"/>
      <c r="N16" s="110"/>
      <c r="O16" s="110"/>
    </row>
    <row r="17" spans="1:15" s="110" customFormat="1" ht="24.95" customHeight="1" x14ac:dyDescent="0.2">
      <c r="A17" s="193" t="s">
        <v>142</v>
      </c>
      <c r="B17" s="199" t="s">
        <v>220</v>
      </c>
      <c r="C17" s="113">
        <v>5.7560975609756095</v>
      </c>
      <c r="D17" s="115">
        <v>118</v>
      </c>
      <c r="E17" s="114">
        <v>113</v>
      </c>
      <c r="F17" s="114">
        <v>87</v>
      </c>
      <c r="G17" s="114">
        <v>75</v>
      </c>
      <c r="H17" s="140">
        <v>103</v>
      </c>
      <c r="I17" s="115">
        <v>15</v>
      </c>
      <c r="J17" s="116">
        <v>14.563106796116505</v>
      </c>
    </row>
    <row r="18" spans="1:15" s="287" customFormat="1" ht="24.95" customHeight="1" x14ac:dyDescent="0.2">
      <c r="A18" s="201" t="s">
        <v>144</v>
      </c>
      <c r="B18" s="202" t="s">
        <v>145</v>
      </c>
      <c r="C18" s="113">
        <v>8.6829268292682933</v>
      </c>
      <c r="D18" s="115">
        <v>178</v>
      </c>
      <c r="E18" s="114" t="s">
        <v>513</v>
      </c>
      <c r="F18" s="114">
        <v>162</v>
      </c>
      <c r="G18" s="114">
        <v>143</v>
      </c>
      <c r="H18" s="140">
        <v>166</v>
      </c>
      <c r="I18" s="115">
        <v>12</v>
      </c>
      <c r="J18" s="116">
        <v>7.2289156626506026</v>
      </c>
      <c r="K18" s="110"/>
      <c r="L18" s="110"/>
      <c r="M18" s="110"/>
      <c r="N18" s="110"/>
      <c r="O18" s="110"/>
    </row>
    <row r="19" spans="1:15" s="110" customFormat="1" ht="24.95" customHeight="1" x14ac:dyDescent="0.2">
      <c r="A19" s="193" t="s">
        <v>146</v>
      </c>
      <c r="B19" s="199" t="s">
        <v>147</v>
      </c>
      <c r="C19" s="113">
        <v>15.951219512195122</v>
      </c>
      <c r="D19" s="115">
        <v>327</v>
      </c>
      <c r="E19" s="114">
        <v>189</v>
      </c>
      <c r="F19" s="114">
        <v>251</v>
      </c>
      <c r="G19" s="114">
        <v>252</v>
      </c>
      <c r="H19" s="140">
        <v>256</v>
      </c>
      <c r="I19" s="115">
        <v>71</v>
      </c>
      <c r="J19" s="116">
        <v>27.734375</v>
      </c>
    </row>
    <row r="20" spans="1:15" s="287" customFormat="1" ht="24.95" customHeight="1" x14ac:dyDescent="0.2">
      <c r="A20" s="193" t="s">
        <v>148</v>
      </c>
      <c r="B20" s="199" t="s">
        <v>149</v>
      </c>
      <c r="C20" s="113">
        <v>8.3902439024390247</v>
      </c>
      <c r="D20" s="115">
        <v>172</v>
      </c>
      <c r="E20" s="114">
        <v>182</v>
      </c>
      <c r="F20" s="114">
        <v>167</v>
      </c>
      <c r="G20" s="114">
        <v>124</v>
      </c>
      <c r="H20" s="140">
        <v>158</v>
      </c>
      <c r="I20" s="115">
        <v>14</v>
      </c>
      <c r="J20" s="116">
        <v>8.8607594936708853</v>
      </c>
      <c r="K20" s="110"/>
      <c r="L20" s="110"/>
      <c r="M20" s="110"/>
      <c r="N20" s="110"/>
      <c r="O20" s="110"/>
    </row>
    <row r="21" spans="1:15" s="110" customFormat="1" ht="24.95" customHeight="1" x14ac:dyDescent="0.2">
      <c r="A21" s="201" t="s">
        <v>150</v>
      </c>
      <c r="B21" s="202" t="s">
        <v>151</v>
      </c>
      <c r="C21" s="113">
        <v>5.2682926829268295</v>
      </c>
      <c r="D21" s="115">
        <v>108</v>
      </c>
      <c r="E21" s="114">
        <v>75</v>
      </c>
      <c r="F21" s="114">
        <v>84</v>
      </c>
      <c r="G21" s="114">
        <v>85</v>
      </c>
      <c r="H21" s="140">
        <v>88</v>
      </c>
      <c r="I21" s="115">
        <v>20</v>
      </c>
      <c r="J21" s="116">
        <v>22.727272727272727</v>
      </c>
    </row>
    <row r="22" spans="1:15" s="110" customFormat="1" ht="24.95" customHeight="1" x14ac:dyDescent="0.2">
      <c r="A22" s="201" t="s">
        <v>152</v>
      </c>
      <c r="B22" s="199" t="s">
        <v>153</v>
      </c>
      <c r="C22" s="113">
        <v>0.14634146341463414</v>
      </c>
      <c r="D22" s="115">
        <v>3</v>
      </c>
      <c r="E22" s="114" t="s">
        <v>513</v>
      </c>
      <c r="F22" s="114">
        <v>10</v>
      </c>
      <c r="G22" s="114">
        <v>4</v>
      </c>
      <c r="H22" s="140">
        <v>3</v>
      </c>
      <c r="I22" s="115">
        <v>0</v>
      </c>
      <c r="J22" s="116">
        <v>0</v>
      </c>
    </row>
    <row r="23" spans="1:15" s="110" customFormat="1" ht="24.95" customHeight="1" x14ac:dyDescent="0.2">
      <c r="A23" s="193" t="s">
        <v>154</v>
      </c>
      <c r="B23" s="199" t="s">
        <v>155</v>
      </c>
      <c r="C23" s="113">
        <v>0.58536585365853655</v>
      </c>
      <c r="D23" s="115">
        <v>12</v>
      </c>
      <c r="E23" s="114" t="s">
        <v>513</v>
      </c>
      <c r="F23" s="114">
        <v>19</v>
      </c>
      <c r="G23" s="114">
        <v>9</v>
      </c>
      <c r="H23" s="140">
        <v>11</v>
      </c>
      <c r="I23" s="115">
        <v>1</v>
      </c>
      <c r="J23" s="116">
        <v>9.0909090909090917</v>
      </c>
    </row>
    <row r="24" spans="1:15" s="110" customFormat="1" ht="24.95" customHeight="1" x14ac:dyDescent="0.2">
      <c r="A24" s="193" t="s">
        <v>156</v>
      </c>
      <c r="B24" s="199" t="s">
        <v>221</v>
      </c>
      <c r="C24" s="113">
        <v>3.1219512195121952</v>
      </c>
      <c r="D24" s="115">
        <v>64</v>
      </c>
      <c r="E24" s="114">
        <v>41</v>
      </c>
      <c r="F24" s="114">
        <v>41</v>
      </c>
      <c r="G24" s="114">
        <v>52</v>
      </c>
      <c r="H24" s="140">
        <v>65</v>
      </c>
      <c r="I24" s="115">
        <v>-1</v>
      </c>
      <c r="J24" s="116">
        <v>-1.5384615384615385</v>
      </c>
    </row>
    <row r="25" spans="1:15" s="110" customFormat="1" ht="24.95" customHeight="1" x14ac:dyDescent="0.2">
      <c r="A25" s="193" t="s">
        <v>222</v>
      </c>
      <c r="B25" s="204" t="s">
        <v>159</v>
      </c>
      <c r="C25" s="113">
        <v>4.3902439024390247</v>
      </c>
      <c r="D25" s="115">
        <v>90</v>
      </c>
      <c r="E25" s="114">
        <v>72</v>
      </c>
      <c r="F25" s="114">
        <v>76</v>
      </c>
      <c r="G25" s="114">
        <v>70</v>
      </c>
      <c r="H25" s="140">
        <v>55</v>
      </c>
      <c r="I25" s="115">
        <v>35</v>
      </c>
      <c r="J25" s="116">
        <v>63.636363636363633</v>
      </c>
    </row>
    <row r="26" spans="1:15" s="110" customFormat="1" ht="24.95" customHeight="1" x14ac:dyDescent="0.2">
      <c r="A26" s="201">
        <v>782.78300000000002</v>
      </c>
      <c r="B26" s="203" t="s">
        <v>160</v>
      </c>
      <c r="C26" s="113">
        <v>8.8292682926829276</v>
      </c>
      <c r="D26" s="115">
        <v>181</v>
      </c>
      <c r="E26" s="114">
        <v>194</v>
      </c>
      <c r="F26" s="114">
        <v>126</v>
      </c>
      <c r="G26" s="114">
        <v>158</v>
      </c>
      <c r="H26" s="140">
        <v>211</v>
      </c>
      <c r="I26" s="115">
        <v>-30</v>
      </c>
      <c r="J26" s="116">
        <v>-14.218009478672986</v>
      </c>
    </row>
    <row r="27" spans="1:15" s="110" customFormat="1" ht="24.95" customHeight="1" x14ac:dyDescent="0.2">
      <c r="A27" s="193" t="s">
        <v>161</v>
      </c>
      <c r="B27" s="199" t="s">
        <v>162</v>
      </c>
      <c r="C27" s="113">
        <v>2.7317073170731709</v>
      </c>
      <c r="D27" s="115">
        <v>56</v>
      </c>
      <c r="E27" s="114">
        <v>29</v>
      </c>
      <c r="F27" s="114">
        <v>51</v>
      </c>
      <c r="G27" s="114">
        <v>40</v>
      </c>
      <c r="H27" s="140">
        <v>50</v>
      </c>
      <c r="I27" s="115">
        <v>6</v>
      </c>
      <c r="J27" s="116">
        <v>12</v>
      </c>
    </row>
    <row r="28" spans="1:15" s="110" customFormat="1" ht="24.95" customHeight="1" x14ac:dyDescent="0.2">
      <c r="A28" s="193" t="s">
        <v>163</v>
      </c>
      <c r="B28" s="199" t="s">
        <v>164</v>
      </c>
      <c r="C28" s="113">
        <v>1.2682926829268293</v>
      </c>
      <c r="D28" s="115">
        <v>26</v>
      </c>
      <c r="E28" s="114">
        <v>23</v>
      </c>
      <c r="F28" s="114">
        <v>50</v>
      </c>
      <c r="G28" s="114">
        <v>18</v>
      </c>
      <c r="H28" s="140">
        <v>38</v>
      </c>
      <c r="I28" s="115">
        <v>-12</v>
      </c>
      <c r="J28" s="116">
        <v>-31.578947368421051</v>
      </c>
    </row>
    <row r="29" spans="1:15" s="110" customFormat="1" ht="24.95" customHeight="1" x14ac:dyDescent="0.2">
      <c r="A29" s="193">
        <v>86</v>
      </c>
      <c r="B29" s="199" t="s">
        <v>165</v>
      </c>
      <c r="C29" s="113">
        <v>6.5853658536585362</v>
      </c>
      <c r="D29" s="115">
        <v>135</v>
      </c>
      <c r="E29" s="114">
        <v>100</v>
      </c>
      <c r="F29" s="114">
        <v>115</v>
      </c>
      <c r="G29" s="114">
        <v>96</v>
      </c>
      <c r="H29" s="140">
        <v>123</v>
      </c>
      <c r="I29" s="115">
        <v>12</v>
      </c>
      <c r="J29" s="116">
        <v>9.7560975609756095</v>
      </c>
    </row>
    <row r="30" spans="1:15" s="110" customFormat="1" ht="24.95" customHeight="1" x14ac:dyDescent="0.2">
      <c r="A30" s="193">
        <v>87.88</v>
      </c>
      <c r="B30" s="204" t="s">
        <v>166</v>
      </c>
      <c r="C30" s="113">
        <v>6.975609756097561</v>
      </c>
      <c r="D30" s="115">
        <v>143</v>
      </c>
      <c r="E30" s="114">
        <v>104</v>
      </c>
      <c r="F30" s="114">
        <v>118</v>
      </c>
      <c r="G30" s="114">
        <v>113</v>
      </c>
      <c r="H30" s="140">
        <v>121</v>
      </c>
      <c r="I30" s="115">
        <v>22</v>
      </c>
      <c r="J30" s="116">
        <v>18.181818181818183</v>
      </c>
    </row>
    <row r="31" spans="1:15" s="110" customFormat="1" ht="24.95" customHeight="1" x14ac:dyDescent="0.2">
      <c r="A31" s="193" t="s">
        <v>167</v>
      </c>
      <c r="B31" s="199" t="s">
        <v>168</v>
      </c>
      <c r="C31" s="113">
        <v>2.1951219512195124</v>
      </c>
      <c r="D31" s="115">
        <v>45</v>
      </c>
      <c r="E31" s="114">
        <v>31</v>
      </c>
      <c r="F31" s="114">
        <v>85</v>
      </c>
      <c r="G31" s="114">
        <v>26</v>
      </c>
      <c r="H31" s="140">
        <v>53</v>
      </c>
      <c r="I31" s="115">
        <v>-8</v>
      </c>
      <c r="J31" s="116">
        <v>-15.09433962264151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4.0975609756097562</v>
      </c>
      <c r="D34" s="115">
        <v>84</v>
      </c>
      <c r="E34" s="114">
        <v>165</v>
      </c>
      <c r="F34" s="114">
        <v>133</v>
      </c>
      <c r="G34" s="114">
        <v>100</v>
      </c>
      <c r="H34" s="140">
        <v>90</v>
      </c>
      <c r="I34" s="115">
        <v>-6</v>
      </c>
      <c r="J34" s="116">
        <v>-6.666666666666667</v>
      </c>
    </row>
    <row r="35" spans="1:10" s="110" customFormat="1" ht="24.95" customHeight="1" x14ac:dyDescent="0.2">
      <c r="A35" s="292" t="s">
        <v>171</v>
      </c>
      <c r="B35" s="293" t="s">
        <v>172</v>
      </c>
      <c r="C35" s="113">
        <v>29.463414634146343</v>
      </c>
      <c r="D35" s="115">
        <v>604</v>
      </c>
      <c r="E35" s="114">
        <v>568</v>
      </c>
      <c r="F35" s="114">
        <v>493</v>
      </c>
      <c r="G35" s="114">
        <v>465</v>
      </c>
      <c r="H35" s="140">
        <v>544</v>
      </c>
      <c r="I35" s="115">
        <v>60</v>
      </c>
      <c r="J35" s="116">
        <v>11.029411764705882</v>
      </c>
    </row>
    <row r="36" spans="1:10" s="110" customFormat="1" ht="24.95" customHeight="1" x14ac:dyDescent="0.2">
      <c r="A36" s="294" t="s">
        <v>173</v>
      </c>
      <c r="B36" s="295" t="s">
        <v>174</v>
      </c>
      <c r="C36" s="125">
        <v>66.439024390243901</v>
      </c>
      <c r="D36" s="143">
        <v>1362</v>
      </c>
      <c r="E36" s="144">
        <v>1052</v>
      </c>
      <c r="F36" s="144">
        <v>1193</v>
      </c>
      <c r="G36" s="144">
        <v>1047</v>
      </c>
      <c r="H36" s="145">
        <v>1232</v>
      </c>
      <c r="I36" s="143">
        <v>130</v>
      </c>
      <c r="J36" s="146">
        <v>10.551948051948052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2050</v>
      </c>
      <c r="F11" s="264">
        <v>1785</v>
      </c>
      <c r="G11" s="264">
        <v>1819</v>
      </c>
      <c r="H11" s="264">
        <v>1612</v>
      </c>
      <c r="I11" s="265">
        <v>1866</v>
      </c>
      <c r="J11" s="263">
        <v>184</v>
      </c>
      <c r="K11" s="266">
        <v>9.860664523043944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24.682926829268293</v>
      </c>
      <c r="E13" s="115">
        <v>506</v>
      </c>
      <c r="F13" s="114">
        <v>599</v>
      </c>
      <c r="G13" s="114">
        <v>531</v>
      </c>
      <c r="H13" s="114">
        <v>453</v>
      </c>
      <c r="I13" s="140">
        <v>522</v>
      </c>
      <c r="J13" s="115">
        <v>-16</v>
      </c>
      <c r="K13" s="116">
        <v>-3.0651340996168583</v>
      </c>
    </row>
    <row r="14" spans="1:17" ht="15.95" customHeight="1" x14ac:dyDescent="0.2">
      <c r="A14" s="306" t="s">
        <v>230</v>
      </c>
      <c r="B14" s="307"/>
      <c r="C14" s="308"/>
      <c r="D14" s="113">
        <v>61.902439024390247</v>
      </c>
      <c r="E14" s="115">
        <v>1269</v>
      </c>
      <c r="F14" s="114">
        <v>971</v>
      </c>
      <c r="G14" s="114">
        <v>1030</v>
      </c>
      <c r="H14" s="114">
        <v>913</v>
      </c>
      <c r="I14" s="140">
        <v>1075</v>
      </c>
      <c r="J14" s="115">
        <v>194</v>
      </c>
      <c r="K14" s="116">
        <v>18.046511627906977</v>
      </c>
    </row>
    <row r="15" spans="1:17" ht="15.95" customHeight="1" x14ac:dyDescent="0.2">
      <c r="A15" s="306" t="s">
        <v>231</v>
      </c>
      <c r="B15" s="307"/>
      <c r="C15" s="308"/>
      <c r="D15" s="113">
        <v>7.4634146341463419</v>
      </c>
      <c r="E15" s="115">
        <v>153</v>
      </c>
      <c r="F15" s="114">
        <v>124</v>
      </c>
      <c r="G15" s="114">
        <v>133</v>
      </c>
      <c r="H15" s="114">
        <v>149</v>
      </c>
      <c r="I15" s="140">
        <v>134</v>
      </c>
      <c r="J15" s="115">
        <v>19</v>
      </c>
      <c r="K15" s="116">
        <v>14.17910447761194</v>
      </c>
    </row>
    <row r="16" spans="1:17" ht="15.95" customHeight="1" x14ac:dyDescent="0.2">
      <c r="A16" s="306" t="s">
        <v>232</v>
      </c>
      <c r="B16" s="307"/>
      <c r="C16" s="308"/>
      <c r="D16" s="113">
        <v>5.9512195121951219</v>
      </c>
      <c r="E16" s="115">
        <v>122</v>
      </c>
      <c r="F16" s="114">
        <v>91</v>
      </c>
      <c r="G16" s="114">
        <v>125</v>
      </c>
      <c r="H16" s="114">
        <v>97</v>
      </c>
      <c r="I16" s="140">
        <v>135</v>
      </c>
      <c r="J16" s="115">
        <v>-13</v>
      </c>
      <c r="K16" s="116">
        <v>-9.6296296296296298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2.4878048780487805</v>
      </c>
      <c r="E18" s="115">
        <v>51</v>
      </c>
      <c r="F18" s="114">
        <v>77</v>
      </c>
      <c r="G18" s="114">
        <v>72</v>
      </c>
      <c r="H18" s="114">
        <v>62</v>
      </c>
      <c r="I18" s="140">
        <v>48</v>
      </c>
      <c r="J18" s="115">
        <v>3</v>
      </c>
      <c r="K18" s="116">
        <v>6.25</v>
      </c>
    </row>
    <row r="19" spans="1:11" ht="14.1" customHeight="1" x14ac:dyDescent="0.2">
      <c r="A19" s="306" t="s">
        <v>235</v>
      </c>
      <c r="B19" s="307" t="s">
        <v>236</v>
      </c>
      <c r="C19" s="308"/>
      <c r="D19" s="113">
        <v>1.2195121951219512</v>
      </c>
      <c r="E19" s="115">
        <v>25</v>
      </c>
      <c r="F19" s="114">
        <v>54</v>
      </c>
      <c r="G19" s="114">
        <v>42</v>
      </c>
      <c r="H19" s="114">
        <v>46</v>
      </c>
      <c r="I19" s="140">
        <v>29</v>
      </c>
      <c r="J19" s="115">
        <v>-4</v>
      </c>
      <c r="K19" s="116">
        <v>-13.793103448275861</v>
      </c>
    </row>
    <row r="20" spans="1:11" ht="14.1" customHeight="1" x14ac:dyDescent="0.2">
      <c r="A20" s="306">
        <v>12</v>
      </c>
      <c r="B20" s="307" t="s">
        <v>237</v>
      </c>
      <c r="C20" s="308"/>
      <c r="D20" s="113">
        <v>0.78048780487804881</v>
      </c>
      <c r="E20" s="115">
        <v>16</v>
      </c>
      <c r="F20" s="114">
        <v>82</v>
      </c>
      <c r="G20" s="114">
        <v>44</v>
      </c>
      <c r="H20" s="114">
        <v>32</v>
      </c>
      <c r="I20" s="140">
        <v>16</v>
      </c>
      <c r="J20" s="115">
        <v>0</v>
      </c>
      <c r="K20" s="116">
        <v>0</v>
      </c>
    </row>
    <row r="21" spans="1:11" ht="14.1" customHeight="1" x14ac:dyDescent="0.2">
      <c r="A21" s="306">
        <v>21</v>
      </c>
      <c r="B21" s="307" t="s">
        <v>238</v>
      </c>
      <c r="C21" s="308"/>
      <c r="D21" s="113">
        <v>1.6097560975609757</v>
      </c>
      <c r="E21" s="115">
        <v>33</v>
      </c>
      <c r="F21" s="114">
        <v>22</v>
      </c>
      <c r="G21" s="114">
        <v>24</v>
      </c>
      <c r="H21" s="114">
        <v>17</v>
      </c>
      <c r="I21" s="140">
        <v>29</v>
      </c>
      <c r="J21" s="115">
        <v>4</v>
      </c>
      <c r="K21" s="116">
        <v>13.793103448275861</v>
      </c>
    </row>
    <row r="22" spans="1:11" ht="14.1" customHeight="1" x14ac:dyDescent="0.2">
      <c r="A22" s="306">
        <v>22</v>
      </c>
      <c r="B22" s="307" t="s">
        <v>239</v>
      </c>
      <c r="C22" s="308"/>
      <c r="D22" s="113">
        <v>1.8048780487804879</v>
      </c>
      <c r="E22" s="115">
        <v>37</v>
      </c>
      <c r="F22" s="114">
        <v>39</v>
      </c>
      <c r="G22" s="114">
        <v>35</v>
      </c>
      <c r="H22" s="114">
        <v>33</v>
      </c>
      <c r="I22" s="140">
        <v>36</v>
      </c>
      <c r="J22" s="115">
        <v>1</v>
      </c>
      <c r="K22" s="116">
        <v>2.7777777777777777</v>
      </c>
    </row>
    <row r="23" spans="1:11" ht="14.1" customHeight="1" x14ac:dyDescent="0.2">
      <c r="A23" s="306">
        <v>23</v>
      </c>
      <c r="B23" s="307" t="s">
        <v>240</v>
      </c>
      <c r="C23" s="308"/>
      <c r="D23" s="113">
        <v>0.34146341463414637</v>
      </c>
      <c r="E23" s="115">
        <v>7</v>
      </c>
      <c r="F23" s="114" t="s">
        <v>513</v>
      </c>
      <c r="G23" s="114">
        <v>7</v>
      </c>
      <c r="H23" s="114">
        <v>7</v>
      </c>
      <c r="I23" s="140">
        <v>5</v>
      </c>
      <c r="J23" s="115">
        <v>2</v>
      </c>
      <c r="K23" s="116">
        <v>40</v>
      </c>
    </row>
    <row r="24" spans="1:11" ht="14.1" customHeight="1" x14ac:dyDescent="0.2">
      <c r="A24" s="306">
        <v>24</v>
      </c>
      <c r="B24" s="307" t="s">
        <v>241</v>
      </c>
      <c r="C24" s="308"/>
      <c r="D24" s="113">
        <v>3.9024390243902438</v>
      </c>
      <c r="E24" s="115">
        <v>80</v>
      </c>
      <c r="F24" s="114">
        <v>52</v>
      </c>
      <c r="G24" s="114">
        <v>54</v>
      </c>
      <c r="H24" s="114">
        <v>54</v>
      </c>
      <c r="I24" s="140">
        <v>86</v>
      </c>
      <c r="J24" s="115">
        <v>-6</v>
      </c>
      <c r="K24" s="116">
        <v>-6.9767441860465116</v>
      </c>
    </row>
    <row r="25" spans="1:11" ht="14.1" customHeight="1" x14ac:dyDescent="0.2">
      <c r="A25" s="306">
        <v>25</v>
      </c>
      <c r="B25" s="307" t="s">
        <v>242</v>
      </c>
      <c r="C25" s="308"/>
      <c r="D25" s="113">
        <v>6</v>
      </c>
      <c r="E25" s="115">
        <v>123</v>
      </c>
      <c r="F25" s="114">
        <v>97</v>
      </c>
      <c r="G25" s="114">
        <v>95</v>
      </c>
      <c r="H25" s="114">
        <v>91</v>
      </c>
      <c r="I25" s="140">
        <v>106</v>
      </c>
      <c r="J25" s="115">
        <v>17</v>
      </c>
      <c r="K25" s="116">
        <v>16.037735849056602</v>
      </c>
    </row>
    <row r="26" spans="1:11" ht="14.1" customHeight="1" x14ac:dyDescent="0.2">
      <c r="A26" s="306">
        <v>26</v>
      </c>
      <c r="B26" s="307" t="s">
        <v>243</v>
      </c>
      <c r="C26" s="308"/>
      <c r="D26" s="113">
        <v>2.6829268292682928</v>
      </c>
      <c r="E26" s="115">
        <v>55</v>
      </c>
      <c r="F26" s="114">
        <v>47</v>
      </c>
      <c r="G26" s="114">
        <v>51</v>
      </c>
      <c r="H26" s="114">
        <v>44</v>
      </c>
      <c r="I26" s="140">
        <v>49</v>
      </c>
      <c r="J26" s="115">
        <v>6</v>
      </c>
      <c r="K26" s="116">
        <v>12.244897959183673</v>
      </c>
    </row>
    <row r="27" spans="1:11" ht="14.1" customHeight="1" x14ac:dyDescent="0.2">
      <c r="A27" s="306">
        <v>27</v>
      </c>
      <c r="B27" s="307" t="s">
        <v>244</v>
      </c>
      <c r="C27" s="308"/>
      <c r="D27" s="113">
        <v>2.2439024390243905</v>
      </c>
      <c r="E27" s="115">
        <v>46</v>
      </c>
      <c r="F27" s="114">
        <v>45</v>
      </c>
      <c r="G27" s="114">
        <v>44</v>
      </c>
      <c r="H27" s="114">
        <v>34</v>
      </c>
      <c r="I27" s="140">
        <v>41</v>
      </c>
      <c r="J27" s="115">
        <v>5</v>
      </c>
      <c r="K27" s="116">
        <v>12.195121951219512</v>
      </c>
    </row>
    <row r="28" spans="1:11" ht="14.1" customHeight="1" x14ac:dyDescent="0.2">
      <c r="A28" s="306">
        <v>28</v>
      </c>
      <c r="B28" s="307" t="s">
        <v>245</v>
      </c>
      <c r="C28" s="308"/>
      <c r="D28" s="113">
        <v>0.24390243902439024</v>
      </c>
      <c r="E28" s="115">
        <v>5</v>
      </c>
      <c r="F28" s="114" t="s">
        <v>513</v>
      </c>
      <c r="G28" s="114" t="s">
        <v>513</v>
      </c>
      <c r="H28" s="114">
        <v>3</v>
      </c>
      <c r="I28" s="140" t="s">
        <v>513</v>
      </c>
      <c r="J28" s="115" t="s">
        <v>513</v>
      </c>
      <c r="K28" s="116" t="s">
        <v>513</v>
      </c>
    </row>
    <row r="29" spans="1:11" ht="14.1" customHeight="1" x14ac:dyDescent="0.2">
      <c r="A29" s="306">
        <v>29</v>
      </c>
      <c r="B29" s="307" t="s">
        <v>246</v>
      </c>
      <c r="C29" s="308"/>
      <c r="D29" s="113">
        <v>4.3414634146341466</v>
      </c>
      <c r="E29" s="115">
        <v>89</v>
      </c>
      <c r="F29" s="114">
        <v>54</v>
      </c>
      <c r="G29" s="114">
        <v>69</v>
      </c>
      <c r="H29" s="114">
        <v>71</v>
      </c>
      <c r="I29" s="140">
        <v>75</v>
      </c>
      <c r="J29" s="115">
        <v>14</v>
      </c>
      <c r="K29" s="116">
        <v>18.666666666666668</v>
      </c>
    </row>
    <row r="30" spans="1:11" ht="14.1" customHeight="1" x14ac:dyDescent="0.2">
      <c r="A30" s="306" t="s">
        <v>247</v>
      </c>
      <c r="B30" s="307" t="s">
        <v>248</v>
      </c>
      <c r="C30" s="308"/>
      <c r="D30" s="113">
        <v>1.2682926829268293</v>
      </c>
      <c r="E30" s="115">
        <v>26</v>
      </c>
      <c r="F30" s="114">
        <v>29</v>
      </c>
      <c r="G30" s="114">
        <v>27</v>
      </c>
      <c r="H30" s="114" t="s">
        <v>513</v>
      </c>
      <c r="I30" s="140">
        <v>31</v>
      </c>
      <c r="J30" s="115">
        <v>-5</v>
      </c>
      <c r="K30" s="116">
        <v>-16.129032258064516</v>
      </c>
    </row>
    <row r="31" spans="1:11" ht="14.1" customHeight="1" x14ac:dyDescent="0.2">
      <c r="A31" s="306" t="s">
        <v>249</v>
      </c>
      <c r="B31" s="307" t="s">
        <v>250</v>
      </c>
      <c r="C31" s="308"/>
      <c r="D31" s="113">
        <v>2.8780487804878048</v>
      </c>
      <c r="E31" s="115">
        <v>59</v>
      </c>
      <c r="F31" s="114">
        <v>25</v>
      </c>
      <c r="G31" s="114">
        <v>42</v>
      </c>
      <c r="H31" s="114">
        <v>49</v>
      </c>
      <c r="I31" s="140">
        <v>44</v>
      </c>
      <c r="J31" s="115">
        <v>15</v>
      </c>
      <c r="K31" s="116">
        <v>34.090909090909093</v>
      </c>
    </row>
    <row r="32" spans="1:11" ht="14.1" customHeight="1" x14ac:dyDescent="0.2">
      <c r="A32" s="306">
        <v>31</v>
      </c>
      <c r="B32" s="307" t="s">
        <v>251</v>
      </c>
      <c r="C32" s="308"/>
      <c r="D32" s="113">
        <v>0.1951219512195122</v>
      </c>
      <c r="E32" s="115">
        <v>4</v>
      </c>
      <c r="F32" s="114">
        <v>4</v>
      </c>
      <c r="G32" s="114">
        <v>9</v>
      </c>
      <c r="H32" s="114">
        <v>7</v>
      </c>
      <c r="I32" s="140">
        <v>12</v>
      </c>
      <c r="J32" s="115">
        <v>-8</v>
      </c>
      <c r="K32" s="116">
        <v>-66.666666666666671</v>
      </c>
    </row>
    <row r="33" spans="1:11" ht="14.1" customHeight="1" x14ac:dyDescent="0.2">
      <c r="A33" s="306">
        <v>32</v>
      </c>
      <c r="B33" s="307" t="s">
        <v>252</v>
      </c>
      <c r="C33" s="308"/>
      <c r="D33" s="113">
        <v>2.6341463414634148</v>
      </c>
      <c r="E33" s="115">
        <v>54</v>
      </c>
      <c r="F33" s="114">
        <v>84</v>
      </c>
      <c r="G33" s="114">
        <v>58</v>
      </c>
      <c r="H33" s="114">
        <v>52</v>
      </c>
      <c r="I33" s="140">
        <v>58</v>
      </c>
      <c r="J33" s="115">
        <v>-4</v>
      </c>
      <c r="K33" s="116">
        <v>-6.8965517241379306</v>
      </c>
    </row>
    <row r="34" spans="1:11" ht="14.1" customHeight="1" x14ac:dyDescent="0.2">
      <c r="A34" s="306">
        <v>33</v>
      </c>
      <c r="B34" s="307" t="s">
        <v>253</v>
      </c>
      <c r="C34" s="308"/>
      <c r="D34" s="113">
        <v>2.5365853658536586</v>
      </c>
      <c r="E34" s="115">
        <v>52</v>
      </c>
      <c r="F34" s="114">
        <v>57</v>
      </c>
      <c r="G34" s="114">
        <v>27</v>
      </c>
      <c r="H34" s="114">
        <v>31</v>
      </c>
      <c r="I34" s="140">
        <v>54</v>
      </c>
      <c r="J34" s="115">
        <v>-2</v>
      </c>
      <c r="K34" s="116">
        <v>-3.7037037037037037</v>
      </c>
    </row>
    <row r="35" spans="1:11" ht="14.1" customHeight="1" x14ac:dyDescent="0.2">
      <c r="A35" s="306">
        <v>34</v>
      </c>
      <c r="B35" s="307" t="s">
        <v>254</v>
      </c>
      <c r="C35" s="308"/>
      <c r="D35" s="113">
        <v>2.3414634146341462</v>
      </c>
      <c r="E35" s="115">
        <v>48</v>
      </c>
      <c r="F35" s="114">
        <v>31</v>
      </c>
      <c r="G35" s="114">
        <v>38</v>
      </c>
      <c r="H35" s="114">
        <v>48</v>
      </c>
      <c r="I35" s="140">
        <v>41</v>
      </c>
      <c r="J35" s="115">
        <v>7</v>
      </c>
      <c r="K35" s="116">
        <v>17.073170731707318</v>
      </c>
    </row>
    <row r="36" spans="1:11" ht="14.1" customHeight="1" x14ac:dyDescent="0.2">
      <c r="A36" s="306">
        <v>41</v>
      </c>
      <c r="B36" s="307" t="s">
        <v>255</v>
      </c>
      <c r="C36" s="308"/>
      <c r="D36" s="113">
        <v>0.97560975609756095</v>
      </c>
      <c r="E36" s="115">
        <v>20</v>
      </c>
      <c r="F36" s="114">
        <v>7</v>
      </c>
      <c r="G36" s="114">
        <v>12</v>
      </c>
      <c r="H36" s="114">
        <v>6</v>
      </c>
      <c r="I36" s="140">
        <v>9</v>
      </c>
      <c r="J36" s="115">
        <v>11</v>
      </c>
      <c r="K36" s="116">
        <v>122.22222222222223</v>
      </c>
    </row>
    <row r="37" spans="1:11" ht="14.1" customHeight="1" x14ac:dyDescent="0.2">
      <c r="A37" s="306">
        <v>42</v>
      </c>
      <c r="B37" s="307" t="s">
        <v>256</v>
      </c>
      <c r="C37" s="308"/>
      <c r="D37" s="113">
        <v>0</v>
      </c>
      <c r="E37" s="115">
        <v>0</v>
      </c>
      <c r="F37" s="114">
        <v>0</v>
      </c>
      <c r="G37" s="114" t="s">
        <v>513</v>
      </c>
      <c r="H37" s="114">
        <v>0</v>
      </c>
      <c r="I37" s="140">
        <v>0</v>
      </c>
      <c r="J37" s="115">
        <v>0</v>
      </c>
      <c r="K37" s="116">
        <v>0</v>
      </c>
    </row>
    <row r="38" spans="1:11" ht="14.1" customHeight="1" x14ac:dyDescent="0.2">
      <c r="A38" s="306">
        <v>43</v>
      </c>
      <c r="B38" s="307" t="s">
        <v>257</v>
      </c>
      <c r="C38" s="308"/>
      <c r="D38" s="113">
        <v>0.63414634146341464</v>
      </c>
      <c r="E38" s="115">
        <v>13</v>
      </c>
      <c r="F38" s="114">
        <v>6</v>
      </c>
      <c r="G38" s="114">
        <v>14</v>
      </c>
      <c r="H38" s="114">
        <v>17</v>
      </c>
      <c r="I38" s="140">
        <v>13</v>
      </c>
      <c r="J38" s="115">
        <v>0</v>
      </c>
      <c r="K38" s="116">
        <v>0</v>
      </c>
    </row>
    <row r="39" spans="1:11" ht="14.1" customHeight="1" x14ac:dyDescent="0.2">
      <c r="A39" s="306">
        <v>51</v>
      </c>
      <c r="B39" s="307" t="s">
        <v>258</v>
      </c>
      <c r="C39" s="308"/>
      <c r="D39" s="113">
        <v>15.170731707317072</v>
      </c>
      <c r="E39" s="115">
        <v>311</v>
      </c>
      <c r="F39" s="114">
        <v>310</v>
      </c>
      <c r="G39" s="114">
        <v>260</v>
      </c>
      <c r="H39" s="114">
        <v>249</v>
      </c>
      <c r="I39" s="140">
        <v>324</v>
      </c>
      <c r="J39" s="115">
        <v>-13</v>
      </c>
      <c r="K39" s="116">
        <v>-4.0123456790123457</v>
      </c>
    </row>
    <row r="40" spans="1:11" ht="14.1" customHeight="1" x14ac:dyDescent="0.2">
      <c r="A40" s="306" t="s">
        <v>259</v>
      </c>
      <c r="B40" s="307" t="s">
        <v>260</v>
      </c>
      <c r="C40" s="308"/>
      <c r="D40" s="113">
        <v>14.926829268292684</v>
      </c>
      <c r="E40" s="115">
        <v>306</v>
      </c>
      <c r="F40" s="114">
        <v>306</v>
      </c>
      <c r="G40" s="114">
        <v>254</v>
      </c>
      <c r="H40" s="114">
        <v>241</v>
      </c>
      <c r="I40" s="140">
        <v>316</v>
      </c>
      <c r="J40" s="115">
        <v>-10</v>
      </c>
      <c r="K40" s="116">
        <v>-3.1645569620253164</v>
      </c>
    </row>
    <row r="41" spans="1:11" ht="14.1" customHeight="1" x14ac:dyDescent="0.2">
      <c r="A41" s="306"/>
      <c r="B41" s="307" t="s">
        <v>261</v>
      </c>
      <c r="C41" s="308"/>
      <c r="D41" s="113">
        <v>13.658536585365853</v>
      </c>
      <c r="E41" s="115">
        <v>280</v>
      </c>
      <c r="F41" s="114">
        <v>284</v>
      </c>
      <c r="G41" s="114">
        <v>209</v>
      </c>
      <c r="H41" s="114">
        <v>227</v>
      </c>
      <c r="I41" s="140">
        <v>294</v>
      </c>
      <c r="J41" s="115">
        <v>-14</v>
      </c>
      <c r="K41" s="116">
        <v>-4.7619047619047619</v>
      </c>
    </row>
    <row r="42" spans="1:11" ht="14.1" customHeight="1" x14ac:dyDescent="0.2">
      <c r="A42" s="306">
        <v>52</v>
      </c>
      <c r="B42" s="307" t="s">
        <v>262</v>
      </c>
      <c r="C42" s="308"/>
      <c r="D42" s="113">
        <v>6.0975609756097562</v>
      </c>
      <c r="E42" s="115">
        <v>125</v>
      </c>
      <c r="F42" s="114">
        <v>142</v>
      </c>
      <c r="G42" s="114">
        <v>117</v>
      </c>
      <c r="H42" s="114">
        <v>95</v>
      </c>
      <c r="I42" s="140">
        <v>118</v>
      </c>
      <c r="J42" s="115">
        <v>7</v>
      </c>
      <c r="K42" s="116">
        <v>5.9322033898305087</v>
      </c>
    </row>
    <row r="43" spans="1:11" ht="14.1" customHeight="1" x14ac:dyDescent="0.2">
      <c r="A43" s="306" t="s">
        <v>263</v>
      </c>
      <c r="B43" s="307" t="s">
        <v>264</v>
      </c>
      <c r="C43" s="308"/>
      <c r="D43" s="113">
        <v>5.1707317073170733</v>
      </c>
      <c r="E43" s="115">
        <v>106</v>
      </c>
      <c r="F43" s="114">
        <v>114</v>
      </c>
      <c r="G43" s="114">
        <v>91</v>
      </c>
      <c r="H43" s="114">
        <v>75</v>
      </c>
      <c r="I43" s="140">
        <v>99</v>
      </c>
      <c r="J43" s="115">
        <v>7</v>
      </c>
      <c r="K43" s="116">
        <v>7.0707070707070709</v>
      </c>
    </row>
    <row r="44" spans="1:11" ht="14.1" customHeight="1" x14ac:dyDescent="0.2">
      <c r="A44" s="306">
        <v>53</v>
      </c>
      <c r="B44" s="307" t="s">
        <v>265</v>
      </c>
      <c r="C44" s="308"/>
      <c r="D44" s="113">
        <v>0.58536585365853655</v>
      </c>
      <c r="E44" s="115">
        <v>12</v>
      </c>
      <c r="F44" s="114">
        <v>9</v>
      </c>
      <c r="G44" s="114">
        <v>9</v>
      </c>
      <c r="H44" s="114">
        <v>7</v>
      </c>
      <c r="I44" s="140">
        <v>11</v>
      </c>
      <c r="J44" s="115">
        <v>1</v>
      </c>
      <c r="K44" s="116">
        <v>9.0909090909090917</v>
      </c>
    </row>
    <row r="45" spans="1:11" ht="14.1" customHeight="1" x14ac:dyDescent="0.2">
      <c r="A45" s="306" t="s">
        <v>266</v>
      </c>
      <c r="B45" s="307" t="s">
        <v>267</v>
      </c>
      <c r="C45" s="308"/>
      <c r="D45" s="113">
        <v>0.53658536585365857</v>
      </c>
      <c r="E45" s="115">
        <v>11</v>
      </c>
      <c r="F45" s="114">
        <v>9</v>
      </c>
      <c r="G45" s="114">
        <v>9</v>
      </c>
      <c r="H45" s="114">
        <v>6</v>
      </c>
      <c r="I45" s="140">
        <v>9</v>
      </c>
      <c r="J45" s="115">
        <v>2</v>
      </c>
      <c r="K45" s="116">
        <v>22.222222222222221</v>
      </c>
    </row>
    <row r="46" spans="1:11" ht="14.1" customHeight="1" x14ac:dyDescent="0.2">
      <c r="A46" s="306">
        <v>54</v>
      </c>
      <c r="B46" s="307" t="s">
        <v>268</v>
      </c>
      <c r="C46" s="308"/>
      <c r="D46" s="113">
        <v>3.3658536585365852</v>
      </c>
      <c r="E46" s="115">
        <v>69</v>
      </c>
      <c r="F46" s="114">
        <v>37</v>
      </c>
      <c r="G46" s="114">
        <v>51</v>
      </c>
      <c r="H46" s="114">
        <v>45</v>
      </c>
      <c r="I46" s="140">
        <v>30</v>
      </c>
      <c r="J46" s="115">
        <v>39</v>
      </c>
      <c r="K46" s="116">
        <v>130</v>
      </c>
    </row>
    <row r="47" spans="1:11" ht="14.1" customHeight="1" x14ac:dyDescent="0.2">
      <c r="A47" s="306">
        <v>61</v>
      </c>
      <c r="B47" s="307" t="s">
        <v>269</v>
      </c>
      <c r="C47" s="308"/>
      <c r="D47" s="113">
        <v>1.4634146341463414</v>
      </c>
      <c r="E47" s="115">
        <v>30</v>
      </c>
      <c r="F47" s="114">
        <v>27</v>
      </c>
      <c r="G47" s="114">
        <v>45</v>
      </c>
      <c r="H47" s="114">
        <v>45</v>
      </c>
      <c r="I47" s="140">
        <v>31</v>
      </c>
      <c r="J47" s="115">
        <v>-1</v>
      </c>
      <c r="K47" s="116">
        <v>-3.225806451612903</v>
      </c>
    </row>
    <row r="48" spans="1:11" ht="14.1" customHeight="1" x14ac:dyDescent="0.2">
      <c r="A48" s="306">
        <v>62</v>
      </c>
      <c r="B48" s="307" t="s">
        <v>270</v>
      </c>
      <c r="C48" s="308"/>
      <c r="D48" s="113">
        <v>10.24390243902439</v>
      </c>
      <c r="E48" s="115">
        <v>210</v>
      </c>
      <c r="F48" s="114">
        <v>121</v>
      </c>
      <c r="G48" s="114">
        <v>123</v>
      </c>
      <c r="H48" s="114">
        <v>130</v>
      </c>
      <c r="I48" s="140">
        <v>133</v>
      </c>
      <c r="J48" s="115">
        <v>77</v>
      </c>
      <c r="K48" s="116">
        <v>57.89473684210526</v>
      </c>
    </row>
    <row r="49" spans="1:11" ht="14.1" customHeight="1" x14ac:dyDescent="0.2">
      <c r="A49" s="306">
        <v>63</v>
      </c>
      <c r="B49" s="307" t="s">
        <v>271</v>
      </c>
      <c r="C49" s="308"/>
      <c r="D49" s="113">
        <v>2.9268292682926829</v>
      </c>
      <c r="E49" s="115">
        <v>60</v>
      </c>
      <c r="F49" s="114">
        <v>50</v>
      </c>
      <c r="G49" s="114">
        <v>41</v>
      </c>
      <c r="H49" s="114">
        <v>46</v>
      </c>
      <c r="I49" s="140">
        <v>51</v>
      </c>
      <c r="J49" s="115">
        <v>9</v>
      </c>
      <c r="K49" s="116">
        <v>17.647058823529413</v>
      </c>
    </row>
    <row r="50" spans="1:11" ht="14.1" customHeight="1" x14ac:dyDescent="0.2">
      <c r="A50" s="306" t="s">
        <v>272</v>
      </c>
      <c r="B50" s="307" t="s">
        <v>273</v>
      </c>
      <c r="C50" s="308"/>
      <c r="D50" s="113">
        <v>0.43902439024390244</v>
      </c>
      <c r="E50" s="115">
        <v>9</v>
      </c>
      <c r="F50" s="114">
        <v>7</v>
      </c>
      <c r="G50" s="114">
        <v>3</v>
      </c>
      <c r="H50" s="114">
        <v>5</v>
      </c>
      <c r="I50" s="140">
        <v>9</v>
      </c>
      <c r="J50" s="115">
        <v>0</v>
      </c>
      <c r="K50" s="116">
        <v>0</v>
      </c>
    </row>
    <row r="51" spans="1:11" ht="14.1" customHeight="1" x14ac:dyDescent="0.2">
      <c r="A51" s="306" t="s">
        <v>274</v>
      </c>
      <c r="B51" s="307" t="s">
        <v>275</v>
      </c>
      <c r="C51" s="308"/>
      <c r="D51" s="113">
        <v>2.3902439024390243</v>
      </c>
      <c r="E51" s="115">
        <v>49</v>
      </c>
      <c r="F51" s="114">
        <v>41</v>
      </c>
      <c r="G51" s="114">
        <v>34</v>
      </c>
      <c r="H51" s="114">
        <v>40</v>
      </c>
      <c r="I51" s="140">
        <v>41</v>
      </c>
      <c r="J51" s="115">
        <v>8</v>
      </c>
      <c r="K51" s="116">
        <v>19.512195121951219</v>
      </c>
    </row>
    <row r="52" spans="1:11" ht="14.1" customHeight="1" x14ac:dyDescent="0.2">
      <c r="A52" s="306">
        <v>71</v>
      </c>
      <c r="B52" s="307" t="s">
        <v>276</v>
      </c>
      <c r="C52" s="308"/>
      <c r="D52" s="113">
        <v>6.6829268292682924</v>
      </c>
      <c r="E52" s="115">
        <v>137</v>
      </c>
      <c r="F52" s="114">
        <v>91</v>
      </c>
      <c r="G52" s="114">
        <v>112</v>
      </c>
      <c r="H52" s="114">
        <v>100</v>
      </c>
      <c r="I52" s="140">
        <v>108</v>
      </c>
      <c r="J52" s="115">
        <v>29</v>
      </c>
      <c r="K52" s="116">
        <v>26.851851851851851</v>
      </c>
    </row>
    <row r="53" spans="1:11" ht="14.1" customHeight="1" x14ac:dyDescent="0.2">
      <c r="A53" s="306" t="s">
        <v>277</v>
      </c>
      <c r="B53" s="307" t="s">
        <v>278</v>
      </c>
      <c r="C53" s="308"/>
      <c r="D53" s="113">
        <v>2.6829268292682928</v>
      </c>
      <c r="E53" s="115">
        <v>55</v>
      </c>
      <c r="F53" s="114">
        <v>32</v>
      </c>
      <c r="G53" s="114">
        <v>51</v>
      </c>
      <c r="H53" s="114">
        <v>47</v>
      </c>
      <c r="I53" s="140">
        <v>34</v>
      </c>
      <c r="J53" s="115">
        <v>21</v>
      </c>
      <c r="K53" s="116">
        <v>61.764705882352942</v>
      </c>
    </row>
    <row r="54" spans="1:11" ht="14.1" customHeight="1" x14ac:dyDescent="0.2">
      <c r="A54" s="306" t="s">
        <v>279</v>
      </c>
      <c r="B54" s="307" t="s">
        <v>280</v>
      </c>
      <c r="C54" s="308"/>
      <c r="D54" s="113">
        <v>3.5121951219512195</v>
      </c>
      <c r="E54" s="115">
        <v>72</v>
      </c>
      <c r="F54" s="114">
        <v>50</v>
      </c>
      <c r="G54" s="114">
        <v>55</v>
      </c>
      <c r="H54" s="114">
        <v>49</v>
      </c>
      <c r="I54" s="140">
        <v>65</v>
      </c>
      <c r="J54" s="115">
        <v>7</v>
      </c>
      <c r="K54" s="116">
        <v>10.76923076923077</v>
      </c>
    </row>
    <row r="55" spans="1:11" ht="14.1" customHeight="1" x14ac:dyDescent="0.2">
      <c r="A55" s="306">
        <v>72</v>
      </c>
      <c r="B55" s="307" t="s">
        <v>281</v>
      </c>
      <c r="C55" s="308"/>
      <c r="D55" s="113">
        <v>2.2439024390243905</v>
      </c>
      <c r="E55" s="115">
        <v>46</v>
      </c>
      <c r="F55" s="114">
        <v>23</v>
      </c>
      <c r="G55" s="114">
        <v>33</v>
      </c>
      <c r="H55" s="114">
        <v>33</v>
      </c>
      <c r="I55" s="140">
        <v>30</v>
      </c>
      <c r="J55" s="115">
        <v>16</v>
      </c>
      <c r="K55" s="116">
        <v>53.333333333333336</v>
      </c>
    </row>
    <row r="56" spans="1:11" ht="14.1" customHeight="1" x14ac:dyDescent="0.2">
      <c r="A56" s="306" t="s">
        <v>282</v>
      </c>
      <c r="B56" s="307" t="s">
        <v>283</v>
      </c>
      <c r="C56" s="308"/>
      <c r="D56" s="113">
        <v>0.34146341463414637</v>
      </c>
      <c r="E56" s="115">
        <v>7</v>
      </c>
      <c r="F56" s="114">
        <v>10</v>
      </c>
      <c r="G56" s="114" t="s">
        <v>513</v>
      </c>
      <c r="H56" s="114">
        <v>4</v>
      </c>
      <c r="I56" s="140">
        <v>8</v>
      </c>
      <c r="J56" s="115">
        <v>-1</v>
      </c>
      <c r="K56" s="116">
        <v>-12.5</v>
      </c>
    </row>
    <row r="57" spans="1:11" ht="14.1" customHeight="1" x14ac:dyDescent="0.2">
      <c r="A57" s="306" t="s">
        <v>284</v>
      </c>
      <c r="B57" s="307" t="s">
        <v>285</v>
      </c>
      <c r="C57" s="308"/>
      <c r="D57" s="113">
        <v>1.7073170731707317</v>
      </c>
      <c r="E57" s="115">
        <v>35</v>
      </c>
      <c r="F57" s="114">
        <v>10</v>
      </c>
      <c r="G57" s="114">
        <v>16</v>
      </c>
      <c r="H57" s="114">
        <v>21</v>
      </c>
      <c r="I57" s="140">
        <v>16</v>
      </c>
      <c r="J57" s="115">
        <v>19</v>
      </c>
      <c r="K57" s="116">
        <v>118.75</v>
      </c>
    </row>
    <row r="58" spans="1:11" ht="14.1" customHeight="1" x14ac:dyDescent="0.2">
      <c r="A58" s="306">
        <v>73</v>
      </c>
      <c r="B58" s="307" t="s">
        <v>286</v>
      </c>
      <c r="C58" s="308"/>
      <c r="D58" s="113">
        <v>1.1219512195121952</v>
      </c>
      <c r="E58" s="115">
        <v>23</v>
      </c>
      <c r="F58" s="114">
        <v>15</v>
      </c>
      <c r="G58" s="114">
        <v>19</v>
      </c>
      <c r="H58" s="114">
        <v>5</v>
      </c>
      <c r="I58" s="140">
        <v>9</v>
      </c>
      <c r="J58" s="115">
        <v>14</v>
      </c>
      <c r="K58" s="116">
        <v>155.55555555555554</v>
      </c>
    </row>
    <row r="59" spans="1:11" ht="14.1" customHeight="1" x14ac:dyDescent="0.2">
      <c r="A59" s="306" t="s">
        <v>287</v>
      </c>
      <c r="B59" s="307" t="s">
        <v>288</v>
      </c>
      <c r="C59" s="308"/>
      <c r="D59" s="113">
        <v>1.024390243902439</v>
      </c>
      <c r="E59" s="115">
        <v>21</v>
      </c>
      <c r="F59" s="114">
        <v>13</v>
      </c>
      <c r="G59" s="114">
        <v>16</v>
      </c>
      <c r="H59" s="114">
        <v>4</v>
      </c>
      <c r="I59" s="140">
        <v>9</v>
      </c>
      <c r="J59" s="115">
        <v>12</v>
      </c>
      <c r="K59" s="116">
        <v>133.33333333333334</v>
      </c>
    </row>
    <row r="60" spans="1:11" ht="14.1" customHeight="1" x14ac:dyDescent="0.2">
      <c r="A60" s="306">
        <v>81</v>
      </c>
      <c r="B60" s="307" t="s">
        <v>289</v>
      </c>
      <c r="C60" s="308"/>
      <c r="D60" s="113">
        <v>6.1463414634146343</v>
      </c>
      <c r="E60" s="115">
        <v>126</v>
      </c>
      <c r="F60" s="114">
        <v>110</v>
      </c>
      <c r="G60" s="114">
        <v>114</v>
      </c>
      <c r="H60" s="114">
        <v>113</v>
      </c>
      <c r="I60" s="140">
        <v>133</v>
      </c>
      <c r="J60" s="115">
        <v>-7</v>
      </c>
      <c r="K60" s="116">
        <v>-5.2631578947368425</v>
      </c>
    </row>
    <row r="61" spans="1:11" ht="14.1" customHeight="1" x14ac:dyDescent="0.2">
      <c r="A61" s="306" t="s">
        <v>290</v>
      </c>
      <c r="B61" s="307" t="s">
        <v>291</v>
      </c>
      <c r="C61" s="308"/>
      <c r="D61" s="113">
        <v>1.5609756097560976</v>
      </c>
      <c r="E61" s="115">
        <v>32</v>
      </c>
      <c r="F61" s="114">
        <v>20</v>
      </c>
      <c r="G61" s="114">
        <v>23</v>
      </c>
      <c r="H61" s="114">
        <v>29</v>
      </c>
      <c r="I61" s="140">
        <v>39</v>
      </c>
      <c r="J61" s="115">
        <v>-7</v>
      </c>
      <c r="K61" s="116">
        <v>-17.948717948717949</v>
      </c>
    </row>
    <row r="62" spans="1:11" ht="14.1" customHeight="1" x14ac:dyDescent="0.2">
      <c r="A62" s="306" t="s">
        <v>292</v>
      </c>
      <c r="B62" s="307" t="s">
        <v>293</v>
      </c>
      <c r="C62" s="308"/>
      <c r="D62" s="113">
        <v>2.4878048780487805</v>
      </c>
      <c r="E62" s="115">
        <v>51</v>
      </c>
      <c r="F62" s="114">
        <v>49</v>
      </c>
      <c r="G62" s="114">
        <v>51</v>
      </c>
      <c r="H62" s="114">
        <v>38</v>
      </c>
      <c r="I62" s="140">
        <v>48</v>
      </c>
      <c r="J62" s="115">
        <v>3</v>
      </c>
      <c r="K62" s="116">
        <v>6.25</v>
      </c>
    </row>
    <row r="63" spans="1:11" ht="14.1" customHeight="1" x14ac:dyDescent="0.2">
      <c r="A63" s="306"/>
      <c r="B63" s="307" t="s">
        <v>294</v>
      </c>
      <c r="C63" s="308"/>
      <c r="D63" s="113">
        <v>2.2439024390243905</v>
      </c>
      <c r="E63" s="115">
        <v>46</v>
      </c>
      <c r="F63" s="114">
        <v>47</v>
      </c>
      <c r="G63" s="114">
        <v>50</v>
      </c>
      <c r="H63" s="114">
        <v>36</v>
      </c>
      <c r="I63" s="140">
        <v>46</v>
      </c>
      <c r="J63" s="115">
        <v>0</v>
      </c>
      <c r="K63" s="116">
        <v>0</v>
      </c>
    </row>
    <row r="64" spans="1:11" ht="14.1" customHeight="1" x14ac:dyDescent="0.2">
      <c r="A64" s="306" t="s">
        <v>295</v>
      </c>
      <c r="B64" s="307" t="s">
        <v>296</v>
      </c>
      <c r="C64" s="308"/>
      <c r="D64" s="113">
        <v>0.68292682926829273</v>
      </c>
      <c r="E64" s="115">
        <v>14</v>
      </c>
      <c r="F64" s="114">
        <v>25</v>
      </c>
      <c r="G64" s="114">
        <v>18</v>
      </c>
      <c r="H64" s="114">
        <v>15</v>
      </c>
      <c r="I64" s="140">
        <v>21</v>
      </c>
      <c r="J64" s="115">
        <v>-7</v>
      </c>
      <c r="K64" s="116">
        <v>-33.333333333333336</v>
      </c>
    </row>
    <row r="65" spans="1:11" ht="14.1" customHeight="1" x14ac:dyDescent="0.2">
      <c r="A65" s="306" t="s">
        <v>297</v>
      </c>
      <c r="B65" s="307" t="s">
        <v>298</v>
      </c>
      <c r="C65" s="308"/>
      <c r="D65" s="113">
        <v>0.78048780487804881</v>
      </c>
      <c r="E65" s="115">
        <v>16</v>
      </c>
      <c r="F65" s="114">
        <v>12</v>
      </c>
      <c r="G65" s="114">
        <v>12</v>
      </c>
      <c r="H65" s="114">
        <v>21</v>
      </c>
      <c r="I65" s="140">
        <v>11</v>
      </c>
      <c r="J65" s="115">
        <v>5</v>
      </c>
      <c r="K65" s="116">
        <v>45.454545454545453</v>
      </c>
    </row>
    <row r="66" spans="1:11" ht="14.1" customHeight="1" x14ac:dyDescent="0.2">
      <c r="A66" s="306">
        <v>82</v>
      </c>
      <c r="B66" s="307" t="s">
        <v>299</v>
      </c>
      <c r="C66" s="308"/>
      <c r="D66" s="113">
        <v>2.1463414634146343</v>
      </c>
      <c r="E66" s="115">
        <v>44</v>
      </c>
      <c r="F66" s="114">
        <v>50</v>
      </c>
      <c r="G66" s="114">
        <v>48</v>
      </c>
      <c r="H66" s="114">
        <v>49</v>
      </c>
      <c r="I66" s="140">
        <v>68</v>
      </c>
      <c r="J66" s="115">
        <v>-24</v>
      </c>
      <c r="K66" s="116">
        <v>-35.294117647058826</v>
      </c>
    </row>
    <row r="67" spans="1:11" ht="14.1" customHeight="1" x14ac:dyDescent="0.2">
      <c r="A67" s="306" t="s">
        <v>300</v>
      </c>
      <c r="B67" s="307" t="s">
        <v>301</v>
      </c>
      <c r="C67" s="308"/>
      <c r="D67" s="113">
        <v>1.5609756097560976</v>
      </c>
      <c r="E67" s="115">
        <v>32</v>
      </c>
      <c r="F67" s="114">
        <v>40</v>
      </c>
      <c r="G67" s="114">
        <v>40</v>
      </c>
      <c r="H67" s="114">
        <v>41</v>
      </c>
      <c r="I67" s="140">
        <v>58</v>
      </c>
      <c r="J67" s="115">
        <v>-26</v>
      </c>
      <c r="K67" s="116">
        <v>-44.827586206896555</v>
      </c>
    </row>
    <row r="68" spans="1:11" ht="14.1" customHeight="1" x14ac:dyDescent="0.2">
      <c r="A68" s="306" t="s">
        <v>302</v>
      </c>
      <c r="B68" s="307" t="s">
        <v>303</v>
      </c>
      <c r="C68" s="308"/>
      <c r="D68" s="113">
        <v>0.43902439024390244</v>
      </c>
      <c r="E68" s="115">
        <v>9</v>
      </c>
      <c r="F68" s="114">
        <v>5</v>
      </c>
      <c r="G68" s="114">
        <v>4</v>
      </c>
      <c r="H68" s="114">
        <v>3</v>
      </c>
      <c r="I68" s="140">
        <v>5</v>
      </c>
      <c r="J68" s="115">
        <v>4</v>
      </c>
      <c r="K68" s="116">
        <v>80</v>
      </c>
    </row>
    <row r="69" spans="1:11" ht="14.1" customHeight="1" x14ac:dyDescent="0.2">
      <c r="A69" s="306">
        <v>83</v>
      </c>
      <c r="B69" s="307" t="s">
        <v>304</v>
      </c>
      <c r="C69" s="308"/>
      <c r="D69" s="113">
        <v>4.4390243902439028</v>
      </c>
      <c r="E69" s="115">
        <v>91</v>
      </c>
      <c r="F69" s="114">
        <v>66</v>
      </c>
      <c r="G69" s="114">
        <v>144</v>
      </c>
      <c r="H69" s="114">
        <v>62</v>
      </c>
      <c r="I69" s="140">
        <v>99</v>
      </c>
      <c r="J69" s="115">
        <v>-8</v>
      </c>
      <c r="K69" s="116">
        <v>-8.0808080808080813</v>
      </c>
    </row>
    <row r="70" spans="1:11" ht="14.1" customHeight="1" x14ac:dyDescent="0.2">
      <c r="A70" s="306" t="s">
        <v>305</v>
      </c>
      <c r="B70" s="307" t="s">
        <v>306</v>
      </c>
      <c r="C70" s="308"/>
      <c r="D70" s="113">
        <v>3.5609756097560976</v>
      </c>
      <c r="E70" s="115">
        <v>73</v>
      </c>
      <c r="F70" s="114">
        <v>62</v>
      </c>
      <c r="G70" s="114">
        <v>137</v>
      </c>
      <c r="H70" s="114">
        <v>51</v>
      </c>
      <c r="I70" s="140">
        <v>82</v>
      </c>
      <c r="J70" s="115">
        <v>-9</v>
      </c>
      <c r="K70" s="116">
        <v>-10.975609756097562</v>
      </c>
    </row>
    <row r="71" spans="1:11" ht="14.1" customHeight="1" x14ac:dyDescent="0.2">
      <c r="A71" s="306"/>
      <c r="B71" s="307" t="s">
        <v>307</v>
      </c>
      <c r="C71" s="308"/>
      <c r="D71" s="113">
        <v>2.1951219512195124</v>
      </c>
      <c r="E71" s="115">
        <v>45</v>
      </c>
      <c r="F71" s="114">
        <v>39</v>
      </c>
      <c r="G71" s="114">
        <v>60</v>
      </c>
      <c r="H71" s="114">
        <v>28</v>
      </c>
      <c r="I71" s="140">
        <v>52</v>
      </c>
      <c r="J71" s="115">
        <v>-7</v>
      </c>
      <c r="K71" s="116">
        <v>-13.461538461538462</v>
      </c>
    </row>
    <row r="72" spans="1:11" ht="14.1" customHeight="1" x14ac:dyDescent="0.2">
      <c r="A72" s="306">
        <v>84</v>
      </c>
      <c r="B72" s="307" t="s">
        <v>308</v>
      </c>
      <c r="C72" s="308"/>
      <c r="D72" s="113">
        <v>0.68292682926829273</v>
      </c>
      <c r="E72" s="115">
        <v>14</v>
      </c>
      <c r="F72" s="114">
        <v>10</v>
      </c>
      <c r="G72" s="114">
        <v>34</v>
      </c>
      <c r="H72" s="114">
        <v>9</v>
      </c>
      <c r="I72" s="140">
        <v>23</v>
      </c>
      <c r="J72" s="115">
        <v>-9</v>
      </c>
      <c r="K72" s="116">
        <v>-39.130434782608695</v>
      </c>
    </row>
    <row r="73" spans="1:11" ht="14.1" customHeight="1" x14ac:dyDescent="0.2">
      <c r="A73" s="306" t="s">
        <v>309</v>
      </c>
      <c r="B73" s="307" t="s">
        <v>310</v>
      </c>
      <c r="C73" s="308"/>
      <c r="D73" s="113">
        <v>0.43902439024390244</v>
      </c>
      <c r="E73" s="115">
        <v>9</v>
      </c>
      <c r="F73" s="114">
        <v>5</v>
      </c>
      <c r="G73" s="114">
        <v>29</v>
      </c>
      <c r="H73" s="114">
        <v>6</v>
      </c>
      <c r="I73" s="140">
        <v>17</v>
      </c>
      <c r="J73" s="115">
        <v>-8</v>
      </c>
      <c r="K73" s="116">
        <v>-47.058823529411768</v>
      </c>
    </row>
    <row r="74" spans="1:11" ht="14.1" customHeight="1" x14ac:dyDescent="0.2">
      <c r="A74" s="306" t="s">
        <v>311</v>
      </c>
      <c r="B74" s="307" t="s">
        <v>312</v>
      </c>
      <c r="C74" s="308"/>
      <c r="D74" s="113">
        <v>0</v>
      </c>
      <c r="E74" s="115">
        <v>0</v>
      </c>
      <c r="F74" s="114" t="s">
        <v>513</v>
      </c>
      <c r="G74" s="114" t="s">
        <v>513</v>
      </c>
      <c r="H74" s="114">
        <v>0</v>
      </c>
      <c r="I74" s="140">
        <v>3</v>
      </c>
      <c r="J74" s="115">
        <v>-3</v>
      </c>
      <c r="K74" s="116">
        <v>-100</v>
      </c>
    </row>
    <row r="75" spans="1:11" ht="14.1" customHeight="1" x14ac:dyDescent="0.2">
      <c r="A75" s="306" t="s">
        <v>313</v>
      </c>
      <c r="B75" s="307" t="s">
        <v>314</v>
      </c>
      <c r="C75" s="308"/>
      <c r="D75" s="113">
        <v>0</v>
      </c>
      <c r="E75" s="115">
        <v>0</v>
      </c>
      <c r="F75" s="114">
        <v>0</v>
      </c>
      <c r="G75" s="114" t="s">
        <v>513</v>
      </c>
      <c r="H75" s="114">
        <v>0</v>
      </c>
      <c r="I75" s="140" t="s">
        <v>513</v>
      </c>
      <c r="J75" s="115" t="s">
        <v>513</v>
      </c>
      <c r="K75" s="116" t="s">
        <v>513</v>
      </c>
    </row>
    <row r="76" spans="1:11" ht="14.1" customHeight="1" x14ac:dyDescent="0.2">
      <c r="A76" s="306">
        <v>91</v>
      </c>
      <c r="B76" s="307" t="s">
        <v>315</v>
      </c>
      <c r="C76" s="308"/>
      <c r="D76" s="113">
        <v>0</v>
      </c>
      <c r="E76" s="115">
        <v>0</v>
      </c>
      <c r="F76" s="114" t="s">
        <v>513</v>
      </c>
      <c r="G76" s="114" t="s">
        <v>513</v>
      </c>
      <c r="H76" s="114">
        <v>3</v>
      </c>
      <c r="I76" s="140" t="s">
        <v>513</v>
      </c>
      <c r="J76" s="115" t="s">
        <v>513</v>
      </c>
      <c r="K76" s="116" t="s">
        <v>513</v>
      </c>
    </row>
    <row r="77" spans="1:11" ht="14.1" customHeight="1" x14ac:dyDescent="0.2">
      <c r="A77" s="306">
        <v>92</v>
      </c>
      <c r="B77" s="307" t="s">
        <v>316</v>
      </c>
      <c r="C77" s="308"/>
      <c r="D77" s="113">
        <v>0.1951219512195122</v>
      </c>
      <c r="E77" s="115">
        <v>4</v>
      </c>
      <c r="F77" s="114">
        <v>9</v>
      </c>
      <c r="G77" s="114">
        <v>10</v>
      </c>
      <c r="H77" s="114">
        <v>9</v>
      </c>
      <c r="I77" s="140">
        <v>12</v>
      </c>
      <c r="J77" s="115">
        <v>-8</v>
      </c>
      <c r="K77" s="116">
        <v>-66.666666666666671</v>
      </c>
    </row>
    <row r="78" spans="1:11" ht="14.1" customHeight="1" x14ac:dyDescent="0.2">
      <c r="A78" s="306">
        <v>93</v>
      </c>
      <c r="B78" s="307" t="s">
        <v>317</v>
      </c>
      <c r="C78" s="308"/>
      <c r="D78" s="113">
        <v>0.73170731707317072</v>
      </c>
      <c r="E78" s="115">
        <v>15</v>
      </c>
      <c r="F78" s="114">
        <v>5</v>
      </c>
      <c r="G78" s="114" t="s">
        <v>513</v>
      </c>
      <c r="H78" s="114">
        <v>3</v>
      </c>
      <c r="I78" s="140">
        <v>5</v>
      </c>
      <c r="J78" s="115">
        <v>10</v>
      </c>
      <c r="K78" s="116">
        <v>200</v>
      </c>
    </row>
    <row r="79" spans="1:11" ht="14.1" customHeight="1" x14ac:dyDescent="0.2">
      <c r="A79" s="306">
        <v>94</v>
      </c>
      <c r="B79" s="307" t="s">
        <v>318</v>
      </c>
      <c r="C79" s="308"/>
      <c r="D79" s="113">
        <v>0</v>
      </c>
      <c r="E79" s="115">
        <v>0</v>
      </c>
      <c r="F79" s="114" t="s">
        <v>513</v>
      </c>
      <c r="G79" s="114">
        <v>0</v>
      </c>
      <c r="H79" s="114">
        <v>0</v>
      </c>
      <c r="I79" s="140">
        <v>0</v>
      </c>
      <c r="J79" s="115">
        <v>0</v>
      </c>
      <c r="K79" s="116">
        <v>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26275</v>
      </c>
      <c r="C10" s="114">
        <v>14086</v>
      </c>
      <c r="D10" s="114">
        <v>12189</v>
      </c>
      <c r="E10" s="114">
        <v>20908</v>
      </c>
      <c r="F10" s="114">
        <v>5073</v>
      </c>
      <c r="G10" s="114">
        <v>2649</v>
      </c>
      <c r="H10" s="114">
        <v>8080</v>
      </c>
      <c r="I10" s="115">
        <v>5256</v>
      </c>
      <c r="J10" s="114">
        <v>4332</v>
      </c>
      <c r="K10" s="114">
        <v>924</v>
      </c>
      <c r="L10" s="423">
        <v>2145</v>
      </c>
      <c r="M10" s="424">
        <v>2021</v>
      </c>
    </row>
    <row r="11" spans="1:13" ht="11.1" customHeight="1" x14ac:dyDescent="0.2">
      <c r="A11" s="422" t="s">
        <v>387</v>
      </c>
      <c r="B11" s="115">
        <v>26768</v>
      </c>
      <c r="C11" s="114">
        <v>14548</v>
      </c>
      <c r="D11" s="114">
        <v>12220</v>
      </c>
      <c r="E11" s="114">
        <v>21369</v>
      </c>
      <c r="F11" s="114">
        <v>5107</v>
      </c>
      <c r="G11" s="114">
        <v>2570</v>
      </c>
      <c r="H11" s="114">
        <v>8349</v>
      </c>
      <c r="I11" s="115">
        <v>4918</v>
      </c>
      <c r="J11" s="114">
        <v>4017</v>
      </c>
      <c r="K11" s="114">
        <v>901</v>
      </c>
      <c r="L11" s="423">
        <v>2193</v>
      </c>
      <c r="M11" s="424">
        <v>1565</v>
      </c>
    </row>
    <row r="12" spans="1:13" ht="11.1" customHeight="1" x14ac:dyDescent="0.2">
      <c r="A12" s="422" t="s">
        <v>388</v>
      </c>
      <c r="B12" s="115">
        <v>26611</v>
      </c>
      <c r="C12" s="114">
        <v>14760</v>
      </c>
      <c r="D12" s="114">
        <v>11851</v>
      </c>
      <c r="E12" s="114">
        <v>21604</v>
      </c>
      <c r="F12" s="114">
        <v>4714</v>
      </c>
      <c r="G12" s="114">
        <v>2685</v>
      </c>
      <c r="H12" s="114">
        <v>8200</v>
      </c>
      <c r="I12" s="115">
        <v>3754</v>
      </c>
      <c r="J12" s="114">
        <v>2879</v>
      </c>
      <c r="K12" s="114">
        <v>875</v>
      </c>
      <c r="L12" s="423">
        <v>2110</v>
      </c>
      <c r="M12" s="424">
        <v>1726</v>
      </c>
    </row>
    <row r="13" spans="1:13" s="110" customFormat="1" ht="11.1" customHeight="1" x14ac:dyDescent="0.2">
      <c r="A13" s="422" t="s">
        <v>389</v>
      </c>
      <c r="B13" s="115">
        <v>25597</v>
      </c>
      <c r="C13" s="114">
        <v>13956</v>
      </c>
      <c r="D13" s="114">
        <v>11641</v>
      </c>
      <c r="E13" s="114">
        <v>20642</v>
      </c>
      <c r="F13" s="114">
        <v>4654</v>
      </c>
      <c r="G13" s="114">
        <v>2443</v>
      </c>
      <c r="H13" s="114">
        <v>8039</v>
      </c>
      <c r="I13" s="115">
        <v>3718</v>
      </c>
      <c r="J13" s="114">
        <v>2872</v>
      </c>
      <c r="K13" s="114">
        <v>846</v>
      </c>
      <c r="L13" s="423">
        <v>1120</v>
      </c>
      <c r="M13" s="424">
        <v>2032</v>
      </c>
    </row>
    <row r="14" spans="1:13" ht="15" customHeight="1" x14ac:dyDescent="0.2">
      <c r="A14" s="422" t="s">
        <v>390</v>
      </c>
      <c r="B14" s="115">
        <v>25861</v>
      </c>
      <c r="C14" s="114">
        <v>14228</v>
      </c>
      <c r="D14" s="114">
        <v>11633</v>
      </c>
      <c r="E14" s="114">
        <v>20195</v>
      </c>
      <c r="F14" s="114">
        <v>5404</v>
      </c>
      <c r="G14" s="114">
        <v>2350</v>
      </c>
      <c r="H14" s="114">
        <v>8277</v>
      </c>
      <c r="I14" s="115">
        <v>3670</v>
      </c>
      <c r="J14" s="114">
        <v>2853</v>
      </c>
      <c r="K14" s="114">
        <v>817</v>
      </c>
      <c r="L14" s="423">
        <v>2133</v>
      </c>
      <c r="M14" s="424">
        <v>1907</v>
      </c>
    </row>
    <row r="15" spans="1:13" ht="11.1" customHeight="1" x14ac:dyDescent="0.2">
      <c r="A15" s="422" t="s">
        <v>387</v>
      </c>
      <c r="B15" s="115">
        <v>26418</v>
      </c>
      <c r="C15" s="114">
        <v>14642</v>
      </c>
      <c r="D15" s="114">
        <v>11776</v>
      </c>
      <c r="E15" s="114">
        <v>20542</v>
      </c>
      <c r="F15" s="114">
        <v>5614</v>
      </c>
      <c r="G15" s="114">
        <v>2339</v>
      </c>
      <c r="H15" s="114">
        <v>8570</v>
      </c>
      <c r="I15" s="115">
        <v>3701</v>
      </c>
      <c r="J15" s="114">
        <v>2850</v>
      </c>
      <c r="K15" s="114">
        <v>851</v>
      </c>
      <c r="L15" s="423">
        <v>1919</v>
      </c>
      <c r="M15" s="424">
        <v>1364</v>
      </c>
    </row>
    <row r="16" spans="1:13" ht="11.1" customHeight="1" x14ac:dyDescent="0.2">
      <c r="A16" s="422" t="s">
        <v>388</v>
      </c>
      <c r="B16" s="115">
        <v>26922</v>
      </c>
      <c r="C16" s="114">
        <v>14952</v>
      </c>
      <c r="D16" s="114">
        <v>11970</v>
      </c>
      <c r="E16" s="114">
        <v>20920</v>
      </c>
      <c r="F16" s="114">
        <v>5872</v>
      </c>
      <c r="G16" s="114">
        <v>2555</v>
      </c>
      <c r="H16" s="114">
        <v>8704</v>
      </c>
      <c r="I16" s="115">
        <v>3685</v>
      </c>
      <c r="J16" s="114">
        <v>2798</v>
      </c>
      <c r="K16" s="114">
        <v>887</v>
      </c>
      <c r="L16" s="423">
        <v>2177</v>
      </c>
      <c r="M16" s="424">
        <v>1739</v>
      </c>
    </row>
    <row r="17" spans="1:13" s="110" customFormat="1" ht="11.1" customHeight="1" x14ac:dyDescent="0.2">
      <c r="A17" s="422" t="s">
        <v>389</v>
      </c>
      <c r="B17" s="115">
        <v>26454</v>
      </c>
      <c r="C17" s="114">
        <v>14433</v>
      </c>
      <c r="D17" s="114">
        <v>12021</v>
      </c>
      <c r="E17" s="114">
        <v>20661</v>
      </c>
      <c r="F17" s="114">
        <v>5778</v>
      </c>
      <c r="G17" s="114">
        <v>2425</v>
      </c>
      <c r="H17" s="114">
        <v>8683</v>
      </c>
      <c r="I17" s="115">
        <v>3689</v>
      </c>
      <c r="J17" s="114">
        <v>2804</v>
      </c>
      <c r="K17" s="114">
        <v>885</v>
      </c>
      <c r="L17" s="423">
        <v>1180</v>
      </c>
      <c r="M17" s="424">
        <v>1806</v>
      </c>
    </row>
    <row r="18" spans="1:13" ht="15" customHeight="1" x14ac:dyDescent="0.2">
      <c r="A18" s="422" t="s">
        <v>391</v>
      </c>
      <c r="B18" s="115">
        <v>26369</v>
      </c>
      <c r="C18" s="114">
        <v>14394</v>
      </c>
      <c r="D18" s="114">
        <v>11975</v>
      </c>
      <c r="E18" s="114">
        <v>20430</v>
      </c>
      <c r="F18" s="114">
        <v>5917</v>
      </c>
      <c r="G18" s="114">
        <v>2288</v>
      </c>
      <c r="H18" s="114">
        <v>8742</v>
      </c>
      <c r="I18" s="115">
        <v>3566</v>
      </c>
      <c r="J18" s="114">
        <v>2753</v>
      </c>
      <c r="K18" s="114">
        <v>813</v>
      </c>
      <c r="L18" s="423">
        <v>2096</v>
      </c>
      <c r="M18" s="424">
        <v>2194</v>
      </c>
    </row>
    <row r="19" spans="1:13" ht="11.1" customHeight="1" x14ac:dyDescent="0.2">
      <c r="A19" s="422" t="s">
        <v>387</v>
      </c>
      <c r="B19" s="115">
        <v>26796</v>
      </c>
      <c r="C19" s="114">
        <v>14697</v>
      </c>
      <c r="D19" s="114">
        <v>12099</v>
      </c>
      <c r="E19" s="114">
        <v>20741</v>
      </c>
      <c r="F19" s="114">
        <v>6028</v>
      </c>
      <c r="G19" s="114">
        <v>2187</v>
      </c>
      <c r="H19" s="114">
        <v>9014</v>
      </c>
      <c r="I19" s="115">
        <v>3619</v>
      </c>
      <c r="J19" s="114">
        <v>2731</v>
      </c>
      <c r="K19" s="114">
        <v>888</v>
      </c>
      <c r="L19" s="423">
        <v>1708</v>
      </c>
      <c r="M19" s="424">
        <v>1327</v>
      </c>
    </row>
    <row r="20" spans="1:13" ht="11.1" customHeight="1" x14ac:dyDescent="0.2">
      <c r="A20" s="422" t="s">
        <v>388</v>
      </c>
      <c r="B20" s="115">
        <v>26942</v>
      </c>
      <c r="C20" s="114">
        <v>14788</v>
      </c>
      <c r="D20" s="114">
        <v>12154</v>
      </c>
      <c r="E20" s="114">
        <v>20835</v>
      </c>
      <c r="F20" s="114">
        <v>6088</v>
      </c>
      <c r="G20" s="114">
        <v>2284</v>
      </c>
      <c r="H20" s="114">
        <v>9162</v>
      </c>
      <c r="I20" s="115">
        <v>3636</v>
      </c>
      <c r="J20" s="114">
        <v>2728</v>
      </c>
      <c r="K20" s="114">
        <v>908</v>
      </c>
      <c r="L20" s="423">
        <v>1725</v>
      </c>
      <c r="M20" s="424">
        <v>1671</v>
      </c>
    </row>
    <row r="21" spans="1:13" s="110" customFormat="1" ht="11.1" customHeight="1" x14ac:dyDescent="0.2">
      <c r="A21" s="422" t="s">
        <v>389</v>
      </c>
      <c r="B21" s="115">
        <v>26280</v>
      </c>
      <c r="C21" s="114">
        <v>14213</v>
      </c>
      <c r="D21" s="114">
        <v>12067</v>
      </c>
      <c r="E21" s="114">
        <v>20286</v>
      </c>
      <c r="F21" s="114">
        <v>5989</v>
      </c>
      <c r="G21" s="114">
        <v>2147</v>
      </c>
      <c r="H21" s="114">
        <v>9091</v>
      </c>
      <c r="I21" s="115">
        <v>3654</v>
      </c>
      <c r="J21" s="114">
        <v>2720</v>
      </c>
      <c r="K21" s="114">
        <v>934</v>
      </c>
      <c r="L21" s="423">
        <v>1077</v>
      </c>
      <c r="M21" s="424">
        <v>1793</v>
      </c>
    </row>
    <row r="22" spans="1:13" ht="15" customHeight="1" x14ac:dyDescent="0.2">
      <c r="A22" s="422" t="s">
        <v>392</v>
      </c>
      <c r="B22" s="115">
        <v>26106</v>
      </c>
      <c r="C22" s="114">
        <v>14152</v>
      </c>
      <c r="D22" s="114">
        <v>11954</v>
      </c>
      <c r="E22" s="114">
        <v>20178</v>
      </c>
      <c r="F22" s="114">
        <v>5883</v>
      </c>
      <c r="G22" s="114">
        <v>2024</v>
      </c>
      <c r="H22" s="114">
        <v>9131</v>
      </c>
      <c r="I22" s="115">
        <v>3638</v>
      </c>
      <c r="J22" s="114">
        <v>2730</v>
      </c>
      <c r="K22" s="114">
        <v>908</v>
      </c>
      <c r="L22" s="423">
        <v>1795</v>
      </c>
      <c r="M22" s="424">
        <v>1996</v>
      </c>
    </row>
    <row r="23" spans="1:13" ht="11.1" customHeight="1" x14ac:dyDescent="0.2">
      <c r="A23" s="422" t="s">
        <v>387</v>
      </c>
      <c r="B23" s="115">
        <v>26433</v>
      </c>
      <c r="C23" s="114">
        <v>14445</v>
      </c>
      <c r="D23" s="114">
        <v>11988</v>
      </c>
      <c r="E23" s="114">
        <v>20471</v>
      </c>
      <c r="F23" s="114">
        <v>5901</v>
      </c>
      <c r="G23" s="114">
        <v>1957</v>
      </c>
      <c r="H23" s="114">
        <v>9398</v>
      </c>
      <c r="I23" s="115">
        <v>3650</v>
      </c>
      <c r="J23" s="114">
        <v>2696</v>
      </c>
      <c r="K23" s="114">
        <v>954</v>
      </c>
      <c r="L23" s="423">
        <v>1823</v>
      </c>
      <c r="M23" s="424">
        <v>1468</v>
      </c>
    </row>
    <row r="24" spans="1:13" ht="11.1" customHeight="1" x14ac:dyDescent="0.2">
      <c r="A24" s="422" t="s">
        <v>388</v>
      </c>
      <c r="B24" s="115">
        <v>26802</v>
      </c>
      <c r="C24" s="114">
        <v>14696</v>
      </c>
      <c r="D24" s="114">
        <v>12106</v>
      </c>
      <c r="E24" s="114">
        <v>20620</v>
      </c>
      <c r="F24" s="114">
        <v>5887</v>
      </c>
      <c r="G24" s="114">
        <v>2089</v>
      </c>
      <c r="H24" s="114">
        <v>9533</v>
      </c>
      <c r="I24" s="115">
        <v>3653</v>
      </c>
      <c r="J24" s="114">
        <v>2680</v>
      </c>
      <c r="K24" s="114">
        <v>973</v>
      </c>
      <c r="L24" s="423">
        <v>1858</v>
      </c>
      <c r="M24" s="424">
        <v>1624</v>
      </c>
    </row>
    <row r="25" spans="1:13" s="110" customFormat="1" ht="11.1" customHeight="1" x14ac:dyDescent="0.2">
      <c r="A25" s="422" t="s">
        <v>389</v>
      </c>
      <c r="B25" s="115">
        <v>26069</v>
      </c>
      <c r="C25" s="114">
        <v>14073</v>
      </c>
      <c r="D25" s="114">
        <v>11996</v>
      </c>
      <c r="E25" s="114">
        <v>19921</v>
      </c>
      <c r="F25" s="114">
        <v>5854</v>
      </c>
      <c r="G25" s="114">
        <v>1946</v>
      </c>
      <c r="H25" s="114">
        <v>9368</v>
      </c>
      <c r="I25" s="115">
        <v>3637</v>
      </c>
      <c r="J25" s="114">
        <v>2696</v>
      </c>
      <c r="K25" s="114">
        <v>941</v>
      </c>
      <c r="L25" s="423">
        <v>1123</v>
      </c>
      <c r="M25" s="424">
        <v>1799</v>
      </c>
    </row>
    <row r="26" spans="1:13" ht="15" customHeight="1" x14ac:dyDescent="0.2">
      <c r="A26" s="422" t="s">
        <v>393</v>
      </c>
      <c r="B26" s="115">
        <v>26312</v>
      </c>
      <c r="C26" s="114">
        <v>14252</v>
      </c>
      <c r="D26" s="114">
        <v>12060</v>
      </c>
      <c r="E26" s="114">
        <v>20130</v>
      </c>
      <c r="F26" s="114">
        <v>5890</v>
      </c>
      <c r="G26" s="114">
        <v>1852</v>
      </c>
      <c r="H26" s="114">
        <v>9544</v>
      </c>
      <c r="I26" s="115">
        <v>3630</v>
      </c>
      <c r="J26" s="114">
        <v>2682</v>
      </c>
      <c r="K26" s="114">
        <v>948</v>
      </c>
      <c r="L26" s="423">
        <v>1745</v>
      </c>
      <c r="M26" s="424">
        <v>1599</v>
      </c>
    </row>
    <row r="27" spans="1:13" ht="11.1" customHeight="1" x14ac:dyDescent="0.2">
      <c r="A27" s="422" t="s">
        <v>387</v>
      </c>
      <c r="B27" s="115">
        <v>26632</v>
      </c>
      <c r="C27" s="114">
        <v>14463</v>
      </c>
      <c r="D27" s="114">
        <v>12169</v>
      </c>
      <c r="E27" s="114">
        <v>20337</v>
      </c>
      <c r="F27" s="114">
        <v>6002</v>
      </c>
      <c r="G27" s="114">
        <v>1762</v>
      </c>
      <c r="H27" s="114">
        <v>9842</v>
      </c>
      <c r="I27" s="115">
        <v>3652</v>
      </c>
      <c r="J27" s="114">
        <v>2672</v>
      </c>
      <c r="K27" s="114">
        <v>980</v>
      </c>
      <c r="L27" s="423">
        <v>1617</v>
      </c>
      <c r="M27" s="424">
        <v>1397</v>
      </c>
    </row>
    <row r="28" spans="1:13" ht="11.1" customHeight="1" x14ac:dyDescent="0.2">
      <c r="A28" s="422" t="s">
        <v>388</v>
      </c>
      <c r="B28" s="115">
        <v>26892</v>
      </c>
      <c r="C28" s="114">
        <v>14680</v>
      </c>
      <c r="D28" s="114">
        <v>12212</v>
      </c>
      <c r="E28" s="114">
        <v>20863</v>
      </c>
      <c r="F28" s="114">
        <v>5990</v>
      </c>
      <c r="G28" s="114">
        <v>1853</v>
      </c>
      <c r="H28" s="114">
        <v>9899</v>
      </c>
      <c r="I28" s="115">
        <v>3698</v>
      </c>
      <c r="J28" s="114">
        <v>2687</v>
      </c>
      <c r="K28" s="114">
        <v>1011</v>
      </c>
      <c r="L28" s="423">
        <v>1920</v>
      </c>
      <c r="M28" s="424">
        <v>1751</v>
      </c>
    </row>
    <row r="29" spans="1:13" s="110" customFormat="1" ht="11.1" customHeight="1" x14ac:dyDescent="0.2">
      <c r="A29" s="422" t="s">
        <v>389</v>
      </c>
      <c r="B29" s="115">
        <v>26048</v>
      </c>
      <c r="C29" s="114">
        <v>13990</v>
      </c>
      <c r="D29" s="114">
        <v>12058</v>
      </c>
      <c r="E29" s="114">
        <v>20050</v>
      </c>
      <c r="F29" s="114">
        <v>5977</v>
      </c>
      <c r="G29" s="114">
        <v>1725</v>
      </c>
      <c r="H29" s="114">
        <v>9726</v>
      </c>
      <c r="I29" s="115">
        <v>3695</v>
      </c>
      <c r="J29" s="114">
        <v>2703</v>
      </c>
      <c r="K29" s="114">
        <v>992</v>
      </c>
      <c r="L29" s="423">
        <v>1050</v>
      </c>
      <c r="M29" s="424">
        <v>1852</v>
      </c>
    </row>
    <row r="30" spans="1:13" ht="15" customHeight="1" x14ac:dyDescent="0.2">
      <c r="A30" s="422" t="s">
        <v>394</v>
      </c>
      <c r="B30" s="115">
        <v>25957</v>
      </c>
      <c r="C30" s="114">
        <v>13958</v>
      </c>
      <c r="D30" s="114">
        <v>11999</v>
      </c>
      <c r="E30" s="114">
        <v>19956</v>
      </c>
      <c r="F30" s="114">
        <v>5986</v>
      </c>
      <c r="G30" s="114">
        <v>1580</v>
      </c>
      <c r="H30" s="114">
        <v>9752</v>
      </c>
      <c r="I30" s="115">
        <v>3511</v>
      </c>
      <c r="J30" s="114">
        <v>2565</v>
      </c>
      <c r="K30" s="114">
        <v>946</v>
      </c>
      <c r="L30" s="423">
        <v>1829</v>
      </c>
      <c r="M30" s="424">
        <v>1893</v>
      </c>
    </row>
    <row r="31" spans="1:13" ht="11.1" customHeight="1" x14ac:dyDescent="0.2">
      <c r="A31" s="422" t="s">
        <v>387</v>
      </c>
      <c r="B31" s="115">
        <v>26273</v>
      </c>
      <c r="C31" s="114">
        <v>14244</v>
      </c>
      <c r="D31" s="114">
        <v>12029</v>
      </c>
      <c r="E31" s="114">
        <v>20189</v>
      </c>
      <c r="F31" s="114">
        <v>6071</v>
      </c>
      <c r="G31" s="114">
        <v>1518</v>
      </c>
      <c r="H31" s="114">
        <v>9998</v>
      </c>
      <c r="I31" s="115">
        <v>3535</v>
      </c>
      <c r="J31" s="114">
        <v>2557</v>
      </c>
      <c r="K31" s="114">
        <v>978</v>
      </c>
      <c r="L31" s="423">
        <v>1512</v>
      </c>
      <c r="M31" s="424">
        <v>1229</v>
      </c>
    </row>
    <row r="32" spans="1:13" ht="11.1" customHeight="1" x14ac:dyDescent="0.2">
      <c r="A32" s="422" t="s">
        <v>388</v>
      </c>
      <c r="B32" s="115">
        <v>26231</v>
      </c>
      <c r="C32" s="114">
        <v>14267</v>
      </c>
      <c r="D32" s="114">
        <v>11964</v>
      </c>
      <c r="E32" s="114">
        <v>20072</v>
      </c>
      <c r="F32" s="114">
        <v>6157</v>
      </c>
      <c r="G32" s="114">
        <v>1664</v>
      </c>
      <c r="H32" s="114">
        <v>10013</v>
      </c>
      <c r="I32" s="115">
        <v>3543</v>
      </c>
      <c r="J32" s="114">
        <v>2540</v>
      </c>
      <c r="K32" s="114">
        <v>1003</v>
      </c>
      <c r="L32" s="423">
        <v>1844</v>
      </c>
      <c r="M32" s="424">
        <v>1654</v>
      </c>
    </row>
    <row r="33" spans="1:13" s="110" customFormat="1" ht="11.1" customHeight="1" x14ac:dyDescent="0.2">
      <c r="A33" s="422" t="s">
        <v>389</v>
      </c>
      <c r="B33" s="115">
        <v>25789</v>
      </c>
      <c r="C33" s="114">
        <v>13913</v>
      </c>
      <c r="D33" s="114">
        <v>11876</v>
      </c>
      <c r="E33" s="114">
        <v>19644</v>
      </c>
      <c r="F33" s="114">
        <v>6145</v>
      </c>
      <c r="G33" s="114">
        <v>1580</v>
      </c>
      <c r="H33" s="114">
        <v>9896</v>
      </c>
      <c r="I33" s="115">
        <v>3513</v>
      </c>
      <c r="J33" s="114">
        <v>2519</v>
      </c>
      <c r="K33" s="114">
        <v>994</v>
      </c>
      <c r="L33" s="423">
        <v>1010</v>
      </c>
      <c r="M33" s="424">
        <v>1621</v>
      </c>
    </row>
    <row r="34" spans="1:13" ht="15" customHeight="1" x14ac:dyDescent="0.2">
      <c r="A34" s="422" t="s">
        <v>395</v>
      </c>
      <c r="B34" s="115">
        <v>26121</v>
      </c>
      <c r="C34" s="114">
        <v>14173</v>
      </c>
      <c r="D34" s="114">
        <v>11948</v>
      </c>
      <c r="E34" s="114">
        <v>19962</v>
      </c>
      <c r="F34" s="114">
        <v>6159</v>
      </c>
      <c r="G34" s="114">
        <v>1557</v>
      </c>
      <c r="H34" s="114">
        <v>10011</v>
      </c>
      <c r="I34" s="115">
        <v>3498</v>
      </c>
      <c r="J34" s="114">
        <v>2538</v>
      </c>
      <c r="K34" s="114">
        <v>960</v>
      </c>
      <c r="L34" s="423">
        <v>1978</v>
      </c>
      <c r="M34" s="424">
        <v>1916</v>
      </c>
    </row>
    <row r="35" spans="1:13" ht="11.1" customHeight="1" x14ac:dyDescent="0.2">
      <c r="A35" s="422" t="s">
        <v>387</v>
      </c>
      <c r="B35" s="115">
        <v>26580</v>
      </c>
      <c r="C35" s="114">
        <v>14563</v>
      </c>
      <c r="D35" s="114">
        <v>12017</v>
      </c>
      <c r="E35" s="114">
        <v>20335</v>
      </c>
      <c r="F35" s="114">
        <v>6245</v>
      </c>
      <c r="G35" s="114">
        <v>1520</v>
      </c>
      <c r="H35" s="114">
        <v>10271</v>
      </c>
      <c r="I35" s="115">
        <v>3563</v>
      </c>
      <c r="J35" s="114">
        <v>2580</v>
      </c>
      <c r="K35" s="114">
        <v>983</v>
      </c>
      <c r="L35" s="423">
        <v>1951</v>
      </c>
      <c r="M35" s="424">
        <v>1526</v>
      </c>
    </row>
    <row r="36" spans="1:13" ht="11.1" customHeight="1" x14ac:dyDescent="0.2">
      <c r="A36" s="422" t="s">
        <v>388</v>
      </c>
      <c r="B36" s="115">
        <v>26961</v>
      </c>
      <c r="C36" s="114">
        <v>14786</v>
      </c>
      <c r="D36" s="114">
        <v>12175</v>
      </c>
      <c r="E36" s="114">
        <v>20635</v>
      </c>
      <c r="F36" s="114">
        <v>6326</v>
      </c>
      <c r="G36" s="114">
        <v>1768</v>
      </c>
      <c r="H36" s="114">
        <v>10317</v>
      </c>
      <c r="I36" s="115">
        <v>3576</v>
      </c>
      <c r="J36" s="114">
        <v>2540</v>
      </c>
      <c r="K36" s="114">
        <v>1036</v>
      </c>
      <c r="L36" s="423">
        <v>2043</v>
      </c>
      <c r="M36" s="424">
        <v>1719</v>
      </c>
    </row>
    <row r="37" spans="1:13" s="110" customFormat="1" ht="11.1" customHeight="1" x14ac:dyDescent="0.2">
      <c r="A37" s="422" t="s">
        <v>389</v>
      </c>
      <c r="B37" s="115">
        <v>26426</v>
      </c>
      <c r="C37" s="114">
        <v>14364</v>
      </c>
      <c r="D37" s="114">
        <v>12062</v>
      </c>
      <c r="E37" s="114">
        <v>20158</v>
      </c>
      <c r="F37" s="114">
        <v>6268</v>
      </c>
      <c r="G37" s="114">
        <v>1666</v>
      </c>
      <c r="H37" s="114">
        <v>10181</v>
      </c>
      <c r="I37" s="115">
        <v>3491</v>
      </c>
      <c r="J37" s="114">
        <v>2485</v>
      </c>
      <c r="K37" s="114">
        <v>1006</v>
      </c>
      <c r="L37" s="423">
        <v>1416</v>
      </c>
      <c r="M37" s="424">
        <v>1915</v>
      </c>
    </row>
    <row r="38" spans="1:13" ht="15" customHeight="1" x14ac:dyDescent="0.2">
      <c r="A38" s="425" t="s">
        <v>396</v>
      </c>
      <c r="B38" s="115">
        <v>26546</v>
      </c>
      <c r="C38" s="114">
        <v>14499</v>
      </c>
      <c r="D38" s="114">
        <v>12047</v>
      </c>
      <c r="E38" s="114">
        <v>20147</v>
      </c>
      <c r="F38" s="114">
        <v>6399</v>
      </c>
      <c r="G38" s="114">
        <v>1651</v>
      </c>
      <c r="H38" s="114">
        <v>10306</v>
      </c>
      <c r="I38" s="115">
        <v>3487</v>
      </c>
      <c r="J38" s="114">
        <v>2456</v>
      </c>
      <c r="K38" s="114">
        <v>1031</v>
      </c>
      <c r="L38" s="423">
        <v>2054</v>
      </c>
      <c r="M38" s="424">
        <v>1939</v>
      </c>
    </row>
    <row r="39" spans="1:13" ht="11.1" customHeight="1" x14ac:dyDescent="0.2">
      <c r="A39" s="422" t="s">
        <v>387</v>
      </c>
      <c r="B39" s="115">
        <v>26831</v>
      </c>
      <c r="C39" s="114">
        <v>14741</v>
      </c>
      <c r="D39" s="114">
        <v>12090</v>
      </c>
      <c r="E39" s="114">
        <v>20311</v>
      </c>
      <c r="F39" s="114">
        <v>6520</v>
      </c>
      <c r="G39" s="114">
        <v>1638</v>
      </c>
      <c r="H39" s="114">
        <v>10501</v>
      </c>
      <c r="I39" s="115">
        <v>3567</v>
      </c>
      <c r="J39" s="114">
        <v>2510</v>
      </c>
      <c r="K39" s="114">
        <v>1057</v>
      </c>
      <c r="L39" s="423">
        <v>1723</v>
      </c>
      <c r="M39" s="424">
        <v>1333</v>
      </c>
    </row>
    <row r="40" spans="1:13" ht="11.1" customHeight="1" x14ac:dyDescent="0.2">
      <c r="A40" s="425" t="s">
        <v>388</v>
      </c>
      <c r="B40" s="115">
        <v>27236</v>
      </c>
      <c r="C40" s="114">
        <v>14967</v>
      </c>
      <c r="D40" s="114">
        <v>12269</v>
      </c>
      <c r="E40" s="114">
        <v>20611</v>
      </c>
      <c r="F40" s="114">
        <v>6625</v>
      </c>
      <c r="G40" s="114">
        <v>1921</v>
      </c>
      <c r="H40" s="114">
        <v>10548</v>
      </c>
      <c r="I40" s="115">
        <v>3524</v>
      </c>
      <c r="J40" s="114">
        <v>2449</v>
      </c>
      <c r="K40" s="114">
        <v>1075</v>
      </c>
      <c r="L40" s="423">
        <v>2284</v>
      </c>
      <c r="M40" s="424">
        <v>1878</v>
      </c>
    </row>
    <row r="41" spans="1:13" s="110" customFormat="1" ht="11.1" customHeight="1" x14ac:dyDescent="0.2">
      <c r="A41" s="422" t="s">
        <v>389</v>
      </c>
      <c r="B41" s="115">
        <v>26715</v>
      </c>
      <c r="C41" s="114">
        <v>14624</v>
      </c>
      <c r="D41" s="114">
        <v>12091</v>
      </c>
      <c r="E41" s="114">
        <v>20166</v>
      </c>
      <c r="F41" s="114">
        <v>6549</v>
      </c>
      <c r="G41" s="114">
        <v>1836</v>
      </c>
      <c r="H41" s="114">
        <v>10476</v>
      </c>
      <c r="I41" s="115">
        <v>3517</v>
      </c>
      <c r="J41" s="114">
        <v>2452</v>
      </c>
      <c r="K41" s="114">
        <v>1065</v>
      </c>
      <c r="L41" s="423">
        <v>1355</v>
      </c>
      <c r="M41" s="424">
        <v>1878</v>
      </c>
    </row>
    <row r="42" spans="1:13" ht="15" customHeight="1" x14ac:dyDescent="0.2">
      <c r="A42" s="422" t="s">
        <v>397</v>
      </c>
      <c r="B42" s="115">
        <v>26469</v>
      </c>
      <c r="C42" s="114">
        <v>14425</v>
      </c>
      <c r="D42" s="114">
        <v>12044</v>
      </c>
      <c r="E42" s="114">
        <v>19955</v>
      </c>
      <c r="F42" s="114">
        <v>6514</v>
      </c>
      <c r="G42" s="114">
        <v>1743</v>
      </c>
      <c r="H42" s="114">
        <v>10492</v>
      </c>
      <c r="I42" s="115">
        <v>3412</v>
      </c>
      <c r="J42" s="114">
        <v>2358</v>
      </c>
      <c r="K42" s="114">
        <v>1054</v>
      </c>
      <c r="L42" s="423">
        <v>2288</v>
      </c>
      <c r="M42" s="424">
        <v>2522</v>
      </c>
    </row>
    <row r="43" spans="1:13" ht="11.1" customHeight="1" x14ac:dyDescent="0.2">
      <c r="A43" s="422" t="s">
        <v>387</v>
      </c>
      <c r="B43" s="115">
        <v>26665</v>
      </c>
      <c r="C43" s="114">
        <v>14631</v>
      </c>
      <c r="D43" s="114">
        <v>12034</v>
      </c>
      <c r="E43" s="114">
        <v>20059</v>
      </c>
      <c r="F43" s="114">
        <v>6606</v>
      </c>
      <c r="G43" s="114">
        <v>1675</v>
      </c>
      <c r="H43" s="114">
        <v>10668</v>
      </c>
      <c r="I43" s="115">
        <v>3511</v>
      </c>
      <c r="J43" s="114">
        <v>2410</v>
      </c>
      <c r="K43" s="114">
        <v>1101</v>
      </c>
      <c r="L43" s="423">
        <v>1849</v>
      </c>
      <c r="M43" s="424">
        <v>1589</v>
      </c>
    </row>
    <row r="44" spans="1:13" ht="11.1" customHeight="1" x14ac:dyDescent="0.2">
      <c r="A44" s="422" t="s">
        <v>388</v>
      </c>
      <c r="B44" s="115">
        <v>27154</v>
      </c>
      <c r="C44" s="114">
        <v>14915</v>
      </c>
      <c r="D44" s="114">
        <v>12239</v>
      </c>
      <c r="E44" s="114">
        <v>20412</v>
      </c>
      <c r="F44" s="114">
        <v>6742</v>
      </c>
      <c r="G44" s="114">
        <v>1980</v>
      </c>
      <c r="H44" s="114">
        <v>10734</v>
      </c>
      <c r="I44" s="115">
        <v>3532</v>
      </c>
      <c r="J44" s="114">
        <v>2381</v>
      </c>
      <c r="K44" s="114">
        <v>1151</v>
      </c>
      <c r="L44" s="423">
        <v>2356</v>
      </c>
      <c r="M44" s="424">
        <v>1955</v>
      </c>
    </row>
    <row r="45" spans="1:13" s="110" customFormat="1" ht="11.1" customHeight="1" x14ac:dyDescent="0.2">
      <c r="A45" s="422" t="s">
        <v>389</v>
      </c>
      <c r="B45" s="115">
        <v>26826</v>
      </c>
      <c r="C45" s="114">
        <v>14683</v>
      </c>
      <c r="D45" s="114">
        <v>12143</v>
      </c>
      <c r="E45" s="114">
        <v>20096</v>
      </c>
      <c r="F45" s="114">
        <v>6730</v>
      </c>
      <c r="G45" s="114">
        <v>1923</v>
      </c>
      <c r="H45" s="114">
        <v>10704</v>
      </c>
      <c r="I45" s="115">
        <v>3518</v>
      </c>
      <c r="J45" s="114">
        <v>2387</v>
      </c>
      <c r="K45" s="114">
        <v>1131</v>
      </c>
      <c r="L45" s="423">
        <v>1572</v>
      </c>
      <c r="M45" s="424">
        <v>1902</v>
      </c>
    </row>
    <row r="46" spans="1:13" ht="15" customHeight="1" x14ac:dyDescent="0.2">
      <c r="A46" s="422" t="s">
        <v>398</v>
      </c>
      <c r="B46" s="115">
        <v>26790</v>
      </c>
      <c r="C46" s="114">
        <v>14686</v>
      </c>
      <c r="D46" s="114">
        <v>12104</v>
      </c>
      <c r="E46" s="114">
        <v>20101</v>
      </c>
      <c r="F46" s="114">
        <v>6689</v>
      </c>
      <c r="G46" s="114">
        <v>1892</v>
      </c>
      <c r="H46" s="114">
        <v>10699</v>
      </c>
      <c r="I46" s="115">
        <v>3565</v>
      </c>
      <c r="J46" s="114">
        <v>2370</v>
      </c>
      <c r="K46" s="114">
        <v>1195</v>
      </c>
      <c r="L46" s="423">
        <v>1899</v>
      </c>
      <c r="M46" s="424">
        <v>1866</v>
      </c>
    </row>
    <row r="47" spans="1:13" ht="11.1" customHeight="1" x14ac:dyDescent="0.2">
      <c r="A47" s="422" t="s">
        <v>387</v>
      </c>
      <c r="B47" s="115">
        <v>26958</v>
      </c>
      <c r="C47" s="114">
        <v>14810</v>
      </c>
      <c r="D47" s="114">
        <v>12148</v>
      </c>
      <c r="E47" s="114">
        <v>20139</v>
      </c>
      <c r="F47" s="114">
        <v>6819</v>
      </c>
      <c r="G47" s="114">
        <v>1883</v>
      </c>
      <c r="H47" s="114">
        <v>10795</v>
      </c>
      <c r="I47" s="115">
        <v>3653</v>
      </c>
      <c r="J47" s="114">
        <v>2439</v>
      </c>
      <c r="K47" s="114">
        <v>1214</v>
      </c>
      <c r="L47" s="423">
        <v>1784</v>
      </c>
      <c r="M47" s="424">
        <v>1612</v>
      </c>
    </row>
    <row r="48" spans="1:13" ht="11.1" customHeight="1" x14ac:dyDescent="0.2">
      <c r="A48" s="422" t="s">
        <v>388</v>
      </c>
      <c r="B48" s="115">
        <v>27381</v>
      </c>
      <c r="C48" s="114">
        <v>15096</v>
      </c>
      <c r="D48" s="114">
        <v>12285</v>
      </c>
      <c r="E48" s="114">
        <v>20529</v>
      </c>
      <c r="F48" s="114">
        <v>6852</v>
      </c>
      <c r="G48" s="114">
        <v>2207</v>
      </c>
      <c r="H48" s="114">
        <v>10856</v>
      </c>
      <c r="I48" s="115">
        <v>3697</v>
      </c>
      <c r="J48" s="114">
        <v>2423</v>
      </c>
      <c r="K48" s="114">
        <v>1274</v>
      </c>
      <c r="L48" s="423">
        <v>2165</v>
      </c>
      <c r="M48" s="424">
        <v>1819</v>
      </c>
    </row>
    <row r="49" spans="1:17" s="110" customFormat="1" ht="11.1" customHeight="1" x14ac:dyDescent="0.2">
      <c r="A49" s="422" t="s">
        <v>389</v>
      </c>
      <c r="B49" s="115">
        <v>26928</v>
      </c>
      <c r="C49" s="114">
        <v>14709</v>
      </c>
      <c r="D49" s="114">
        <v>12219</v>
      </c>
      <c r="E49" s="114">
        <v>20058</v>
      </c>
      <c r="F49" s="114">
        <v>6870</v>
      </c>
      <c r="G49" s="114">
        <v>2120</v>
      </c>
      <c r="H49" s="114">
        <v>10736</v>
      </c>
      <c r="I49" s="115">
        <v>3622</v>
      </c>
      <c r="J49" s="114">
        <v>2376</v>
      </c>
      <c r="K49" s="114">
        <v>1246</v>
      </c>
      <c r="L49" s="423">
        <v>1310</v>
      </c>
      <c r="M49" s="424">
        <v>1785</v>
      </c>
    </row>
    <row r="50" spans="1:17" ht="15" customHeight="1" x14ac:dyDescent="0.2">
      <c r="A50" s="422" t="s">
        <v>399</v>
      </c>
      <c r="B50" s="143">
        <v>26883</v>
      </c>
      <c r="C50" s="144">
        <v>14714</v>
      </c>
      <c r="D50" s="144">
        <v>12169</v>
      </c>
      <c r="E50" s="144">
        <v>20022</v>
      </c>
      <c r="F50" s="144">
        <v>6861</v>
      </c>
      <c r="G50" s="144">
        <v>2070</v>
      </c>
      <c r="H50" s="144">
        <v>10733</v>
      </c>
      <c r="I50" s="143">
        <v>3452</v>
      </c>
      <c r="J50" s="144">
        <v>2289</v>
      </c>
      <c r="K50" s="144">
        <v>1163</v>
      </c>
      <c r="L50" s="426">
        <v>1917</v>
      </c>
      <c r="M50" s="427">
        <v>2050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0.3471444568868981</v>
      </c>
      <c r="C6" s="480">
        <f>'Tabelle 3.3'!J11</f>
        <v>-3.1697054698457223</v>
      </c>
      <c r="D6" s="481">
        <f t="shared" ref="D6:E9" si="0">IF(OR(AND(B6&gt;=-50,B6&lt;=50),ISNUMBER(B6)=FALSE),B6,"")</f>
        <v>0.3471444568868981</v>
      </c>
      <c r="E6" s="481">
        <f t="shared" si="0"/>
        <v>-3.1697054698457223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0.3471444568868981</v>
      </c>
      <c r="C14" s="480">
        <f>'Tabelle 3.3'!J11</f>
        <v>-3.1697054698457223</v>
      </c>
      <c r="D14" s="481">
        <f>IF(OR(AND(B14&gt;=-50,B14&lt;=50),ISNUMBER(B14)=FALSE),B14,"")</f>
        <v>0.3471444568868981</v>
      </c>
      <c r="E14" s="481">
        <f>IF(OR(AND(C14&gt;=-50,C14&lt;=50),ISNUMBER(C14)=FALSE),C14,"")</f>
        <v>-3.1697054698457223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-4.3095866314863676</v>
      </c>
      <c r="C15" s="480">
        <f>'Tabelle 3.3'!J12</f>
        <v>0.81967213114754101</v>
      </c>
      <c r="D15" s="481">
        <f t="shared" ref="D15:E45" si="3">IF(OR(AND(B15&gt;=-50,B15&lt;=50),ISNUMBER(B15)=FALSE),B15,"")</f>
        <v>-4.3095866314863676</v>
      </c>
      <c r="E15" s="481">
        <f t="shared" si="3"/>
        <v>0.81967213114754101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3.8781163434903045</v>
      </c>
      <c r="C16" s="480">
        <f>'Tabelle 3.3'!J13</f>
        <v>-13.043478260869565</v>
      </c>
      <c r="D16" s="481">
        <f t="shared" si="3"/>
        <v>3.8781163434903045</v>
      </c>
      <c r="E16" s="481">
        <f t="shared" si="3"/>
        <v>-13.043478260869565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-0.16353229762878169</v>
      </c>
      <c r="C17" s="480">
        <f>'Tabelle 3.3'!J14</f>
        <v>-0.80428954423592491</v>
      </c>
      <c r="D17" s="481">
        <f t="shared" si="3"/>
        <v>-0.16353229762878169</v>
      </c>
      <c r="E17" s="481">
        <f t="shared" si="3"/>
        <v>-0.80428954423592491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1.6442451420029895</v>
      </c>
      <c r="C18" s="480">
        <f>'Tabelle 3.3'!J15</f>
        <v>2.9411764705882355</v>
      </c>
      <c r="D18" s="481">
        <f t="shared" si="3"/>
        <v>1.6442451420029895</v>
      </c>
      <c r="E18" s="481">
        <f t="shared" si="3"/>
        <v>2.9411764705882355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0.74257425742574257</v>
      </c>
      <c r="C19" s="480">
        <f>'Tabelle 3.3'!J16</f>
        <v>-2.5906735751295336</v>
      </c>
      <c r="D19" s="481">
        <f t="shared" si="3"/>
        <v>0.74257425742574257</v>
      </c>
      <c r="E19" s="481">
        <f t="shared" si="3"/>
        <v>-2.5906735751295336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-3.2653061224489797</v>
      </c>
      <c r="C20" s="480">
        <f>'Tabelle 3.3'!J17</f>
        <v>0</v>
      </c>
      <c r="D20" s="481">
        <f t="shared" si="3"/>
        <v>-3.2653061224489797</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-0.12057877813504823</v>
      </c>
      <c r="C21" s="480">
        <f>'Tabelle 3.3'!J18</f>
        <v>5.4945054945054945</v>
      </c>
      <c r="D21" s="481">
        <f t="shared" si="3"/>
        <v>-0.12057877813504823</v>
      </c>
      <c r="E21" s="481">
        <f t="shared" si="3"/>
        <v>5.4945054945054945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-0.44407438245906189</v>
      </c>
      <c r="C22" s="480">
        <f>'Tabelle 3.3'!J19</f>
        <v>-3.8034865293185418</v>
      </c>
      <c r="D22" s="481">
        <f t="shared" si="3"/>
        <v>-0.44407438245906189</v>
      </c>
      <c r="E22" s="481">
        <f t="shared" si="3"/>
        <v>-3.8034865293185418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0.99431818181818177</v>
      </c>
      <c r="C23" s="480">
        <f>'Tabelle 3.3'!J20</f>
        <v>-1.3698630136986301</v>
      </c>
      <c r="D23" s="481">
        <f t="shared" si="3"/>
        <v>0.99431818181818177</v>
      </c>
      <c r="E23" s="481">
        <f t="shared" si="3"/>
        <v>-1.3698630136986301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-0.13422818791946309</v>
      </c>
      <c r="C24" s="480">
        <f>'Tabelle 3.3'!J21</f>
        <v>-13.082039911308204</v>
      </c>
      <c r="D24" s="481">
        <f t="shared" si="3"/>
        <v>-0.13422818791946309</v>
      </c>
      <c r="E24" s="481">
        <f t="shared" si="3"/>
        <v>-13.082039911308204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v>
      </c>
      <c r="C25" s="480">
        <f>'Tabelle 3.3'!J22</f>
        <v>-20</v>
      </c>
      <c r="D25" s="481">
        <f t="shared" si="3"/>
        <v>0</v>
      </c>
      <c r="E25" s="481">
        <f t="shared" si="3"/>
        <v>-20</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v>
      </c>
      <c r="C26" s="480">
        <f>'Tabelle 3.3'!J23</f>
        <v>6.8965517241379306</v>
      </c>
      <c r="D26" s="481">
        <f t="shared" si="3"/>
        <v>0</v>
      </c>
      <c r="E26" s="481">
        <f t="shared" si="3"/>
        <v>6.8965517241379306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-1.4038876889848813</v>
      </c>
      <c r="C27" s="480">
        <f>'Tabelle 3.3'!J24</f>
        <v>-2.459016393442623</v>
      </c>
      <c r="D27" s="481">
        <f t="shared" si="3"/>
        <v>-1.4038876889848813</v>
      </c>
      <c r="E27" s="481">
        <f t="shared" si="3"/>
        <v>-2.459016393442623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0.24420024420024419</v>
      </c>
      <c r="C28" s="480">
        <f>'Tabelle 3.3'!J25</f>
        <v>-0.98360655737704916</v>
      </c>
      <c r="D28" s="481">
        <f t="shared" si="3"/>
        <v>0.24420024420024419</v>
      </c>
      <c r="E28" s="481">
        <f t="shared" si="3"/>
        <v>-0.98360655737704916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13.513513513513514</v>
      </c>
      <c r="C29" s="480">
        <f>'Tabelle 3.3'!J26</f>
        <v>0</v>
      </c>
      <c r="D29" s="481">
        <f t="shared" si="3"/>
        <v>13.513513513513514</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2.8064992614475628</v>
      </c>
      <c r="C30" s="480">
        <f>'Tabelle 3.3'!J27</f>
        <v>4.166666666666667</v>
      </c>
      <c r="D30" s="481">
        <f t="shared" si="3"/>
        <v>2.8064992614475628</v>
      </c>
      <c r="E30" s="481">
        <f t="shared" si="3"/>
        <v>4.166666666666667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3.1304347826086958</v>
      </c>
      <c r="C31" s="480">
        <f>'Tabelle 3.3'!J28</f>
        <v>-18.518518518518519</v>
      </c>
      <c r="D31" s="481">
        <f t="shared" si="3"/>
        <v>3.1304347826086958</v>
      </c>
      <c r="E31" s="481">
        <f t="shared" si="3"/>
        <v>-18.518518518518519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1.8305661983822903</v>
      </c>
      <c r="C32" s="480">
        <f>'Tabelle 3.3'!J29</f>
        <v>-0.47619047619047616</v>
      </c>
      <c r="D32" s="481">
        <f t="shared" si="3"/>
        <v>1.8305661983822903</v>
      </c>
      <c r="E32" s="481">
        <f t="shared" si="3"/>
        <v>-0.47619047619047616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0.20470829068577279</v>
      </c>
      <c r="C33" s="480">
        <f>'Tabelle 3.3'!J30</f>
        <v>-9.8484848484848477</v>
      </c>
      <c r="D33" s="481">
        <f t="shared" si="3"/>
        <v>0.20470829068577279</v>
      </c>
      <c r="E33" s="481">
        <f t="shared" si="3"/>
        <v>-9.8484848484848477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3.0965391621129328</v>
      </c>
      <c r="C34" s="480">
        <f>'Tabelle 3.3'!J31</f>
        <v>-5.2434456928838955</v>
      </c>
      <c r="D34" s="481">
        <f t="shared" si="3"/>
        <v>3.0965391621129328</v>
      </c>
      <c r="E34" s="481">
        <f t="shared" si="3"/>
        <v>-5.2434456928838955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-4.3095866314863676</v>
      </c>
      <c r="C37" s="480">
        <f>'Tabelle 3.3'!J34</f>
        <v>0.81967213114754101</v>
      </c>
      <c r="D37" s="481">
        <f t="shared" si="3"/>
        <v>-4.3095866314863676</v>
      </c>
      <c r="E37" s="481">
        <f t="shared" si="3"/>
        <v>0.81967213114754101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-9.8164327083537836E-3</v>
      </c>
      <c r="C38" s="480">
        <f>'Tabelle 3.3'!J35</f>
        <v>1.3452914798206279</v>
      </c>
      <c r="D38" s="481">
        <f t="shared" si="3"/>
        <v>-9.8164327083537836E-3</v>
      </c>
      <c r="E38" s="481">
        <f t="shared" si="3"/>
        <v>1.3452914798206279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0.92460881934566141</v>
      </c>
      <c r="C39" s="480">
        <f>'Tabelle 3.3'!J36</f>
        <v>-4.4340302811824079</v>
      </c>
      <c r="D39" s="481">
        <f t="shared" si="3"/>
        <v>0.92460881934566141</v>
      </c>
      <c r="E39" s="481">
        <f t="shared" si="3"/>
        <v>-4.4340302811824079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0.92460881934566141</v>
      </c>
      <c r="C45" s="480">
        <f>'Tabelle 3.3'!J36</f>
        <v>-4.4340302811824079</v>
      </c>
      <c r="D45" s="481">
        <f t="shared" si="3"/>
        <v>0.92460881934566141</v>
      </c>
      <c r="E45" s="481">
        <f t="shared" si="3"/>
        <v>-4.4340302811824079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26312</v>
      </c>
      <c r="C51" s="487">
        <v>2682</v>
      </c>
      <c r="D51" s="487">
        <v>948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26632</v>
      </c>
      <c r="C52" s="487">
        <v>2672</v>
      </c>
      <c r="D52" s="487">
        <v>980</v>
      </c>
      <c r="E52" s="488">
        <f t="shared" ref="E52:G70" si="11">IF($A$51=37802,IF(COUNTBLANK(B$51:B$70)&gt;0,#N/A,B52/B$51*100),IF(COUNTBLANK(B$51:B$75)&gt;0,#N/A,B52/B$51*100))</f>
        <v>101.21617512921861</v>
      </c>
      <c r="F52" s="488">
        <f t="shared" si="11"/>
        <v>99.627143922445939</v>
      </c>
      <c r="G52" s="488">
        <f t="shared" si="11"/>
        <v>103.37552742616035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26892</v>
      </c>
      <c r="C53" s="487">
        <v>2687</v>
      </c>
      <c r="D53" s="487">
        <v>1011</v>
      </c>
      <c r="E53" s="488">
        <f t="shared" si="11"/>
        <v>102.20431742170872</v>
      </c>
      <c r="F53" s="488">
        <f t="shared" si="11"/>
        <v>100.18642803877704</v>
      </c>
      <c r="G53" s="488">
        <f t="shared" si="11"/>
        <v>106.64556962025316</v>
      </c>
      <c r="H53" s="489">
        <f>IF(ISERROR(L53)=TRUE,IF(MONTH(A53)=MONTH(MAX(A$51:A$75)),A53,""),"")</f>
        <v>41883</v>
      </c>
      <c r="I53" s="488">
        <f t="shared" si="12"/>
        <v>102.20431742170872</v>
      </c>
      <c r="J53" s="488">
        <f t="shared" si="10"/>
        <v>100.18642803877704</v>
      </c>
      <c r="K53" s="488">
        <f t="shared" si="10"/>
        <v>106.64556962025316</v>
      </c>
      <c r="L53" s="488" t="e">
        <f t="shared" si="13"/>
        <v>#N/A</v>
      </c>
    </row>
    <row r="54" spans="1:14" ht="15" customHeight="1" x14ac:dyDescent="0.2">
      <c r="A54" s="490" t="s">
        <v>462</v>
      </c>
      <c r="B54" s="487">
        <v>26048</v>
      </c>
      <c r="C54" s="487">
        <v>2703</v>
      </c>
      <c r="D54" s="487">
        <v>992</v>
      </c>
      <c r="E54" s="488">
        <f t="shared" si="11"/>
        <v>98.996655518394647</v>
      </c>
      <c r="F54" s="488">
        <f t="shared" si="11"/>
        <v>100.78299776286353</v>
      </c>
      <c r="G54" s="488">
        <f t="shared" si="11"/>
        <v>104.64135021097047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25957</v>
      </c>
      <c r="C55" s="487">
        <v>2565</v>
      </c>
      <c r="D55" s="487">
        <v>946</v>
      </c>
      <c r="E55" s="488">
        <f t="shared" si="11"/>
        <v>98.6508057160231</v>
      </c>
      <c r="F55" s="488">
        <f t="shared" si="11"/>
        <v>95.637583892617457</v>
      </c>
      <c r="G55" s="488">
        <f t="shared" si="11"/>
        <v>99.789029535864984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26273</v>
      </c>
      <c r="C56" s="487">
        <v>2557</v>
      </c>
      <c r="D56" s="487">
        <v>978</v>
      </c>
      <c r="E56" s="488">
        <f t="shared" si="11"/>
        <v>99.851778656126484</v>
      </c>
      <c r="F56" s="488">
        <f t="shared" si="11"/>
        <v>95.339299030574196</v>
      </c>
      <c r="G56" s="488">
        <f t="shared" si="11"/>
        <v>103.16455696202532</v>
      </c>
      <c r="H56" s="489" t="str">
        <f t="shared" si="14"/>
        <v/>
      </c>
      <c r="I56" s="488" t="str">
        <f t="shared" si="12"/>
        <v/>
      </c>
      <c r="J56" s="488" t="str">
        <f t="shared" si="10"/>
        <v/>
      </c>
      <c r="K56" s="488" t="str">
        <f t="shared" si="10"/>
        <v/>
      </c>
      <c r="L56" s="488" t="e">
        <f t="shared" si="13"/>
        <v>#N/A</v>
      </c>
    </row>
    <row r="57" spans="1:14" ht="15" customHeight="1" x14ac:dyDescent="0.2">
      <c r="A57" s="490">
        <v>42248</v>
      </c>
      <c r="B57" s="487">
        <v>26231</v>
      </c>
      <c r="C57" s="487">
        <v>2540</v>
      </c>
      <c r="D57" s="487">
        <v>1003</v>
      </c>
      <c r="E57" s="488">
        <f t="shared" si="11"/>
        <v>99.69215567041654</v>
      </c>
      <c r="F57" s="488">
        <f t="shared" si="11"/>
        <v>94.705443698732296</v>
      </c>
      <c r="G57" s="488">
        <f t="shared" si="11"/>
        <v>105.80168776371308</v>
      </c>
      <c r="H57" s="489">
        <f t="shared" si="14"/>
        <v>42248</v>
      </c>
      <c r="I57" s="488">
        <f t="shared" si="12"/>
        <v>99.69215567041654</v>
      </c>
      <c r="J57" s="488">
        <f t="shared" si="10"/>
        <v>94.705443698732296</v>
      </c>
      <c r="K57" s="488">
        <f t="shared" si="10"/>
        <v>105.80168776371308</v>
      </c>
      <c r="L57" s="488" t="e">
        <f t="shared" si="13"/>
        <v>#N/A</v>
      </c>
    </row>
    <row r="58" spans="1:14" ht="15" customHeight="1" x14ac:dyDescent="0.2">
      <c r="A58" s="490" t="s">
        <v>465</v>
      </c>
      <c r="B58" s="487">
        <v>25789</v>
      </c>
      <c r="C58" s="487">
        <v>2519</v>
      </c>
      <c r="D58" s="487">
        <v>994</v>
      </c>
      <c r="E58" s="488">
        <f t="shared" si="11"/>
        <v>98.012313773183337</v>
      </c>
      <c r="F58" s="488">
        <f t="shared" si="11"/>
        <v>93.922445935868765</v>
      </c>
      <c r="G58" s="488">
        <f t="shared" si="11"/>
        <v>104.85232067510549</v>
      </c>
      <c r="H58" s="489" t="str">
        <f t="shared" si="14"/>
        <v/>
      </c>
      <c r="I58" s="488" t="str">
        <f t="shared" si="12"/>
        <v/>
      </c>
      <c r="J58" s="488" t="str">
        <f t="shared" si="10"/>
        <v/>
      </c>
      <c r="K58" s="488" t="str">
        <f t="shared" si="10"/>
        <v/>
      </c>
      <c r="L58" s="488" t="e">
        <f t="shared" si="13"/>
        <v>#N/A</v>
      </c>
    </row>
    <row r="59" spans="1:14" ht="15" customHeight="1" x14ac:dyDescent="0.2">
      <c r="A59" s="490" t="s">
        <v>466</v>
      </c>
      <c r="B59" s="487">
        <v>26121</v>
      </c>
      <c r="C59" s="487">
        <v>2538</v>
      </c>
      <c r="D59" s="487">
        <v>960</v>
      </c>
      <c r="E59" s="488">
        <f t="shared" si="11"/>
        <v>99.27409546974765</v>
      </c>
      <c r="F59" s="488">
        <f t="shared" si="11"/>
        <v>94.630872483221466</v>
      </c>
      <c r="G59" s="488">
        <f t="shared" si="11"/>
        <v>101.26582278481013</v>
      </c>
      <c r="H59" s="489" t="str">
        <f t="shared" si="14"/>
        <v/>
      </c>
      <c r="I59" s="488" t="str">
        <f t="shared" si="12"/>
        <v/>
      </c>
      <c r="J59" s="488" t="str">
        <f t="shared" si="10"/>
        <v/>
      </c>
      <c r="K59" s="488" t="str">
        <f t="shared" si="10"/>
        <v/>
      </c>
      <c r="L59" s="488" t="e">
        <f t="shared" si="13"/>
        <v>#N/A</v>
      </c>
    </row>
    <row r="60" spans="1:14" ht="15" customHeight="1" x14ac:dyDescent="0.2">
      <c r="A60" s="490" t="s">
        <v>467</v>
      </c>
      <c r="B60" s="487">
        <v>26580</v>
      </c>
      <c r="C60" s="487">
        <v>2580</v>
      </c>
      <c r="D60" s="487">
        <v>983</v>
      </c>
      <c r="E60" s="488">
        <f t="shared" si="11"/>
        <v>101.01854667072058</v>
      </c>
      <c r="F60" s="488">
        <f t="shared" si="11"/>
        <v>96.196868008948542</v>
      </c>
      <c r="G60" s="488">
        <f t="shared" si="11"/>
        <v>103.69198312236287</v>
      </c>
      <c r="H60" s="489" t="str">
        <f t="shared" si="14"/>
        <v/>
      </c>
      <c r="I60" s="488" t="str">
        <f t="shared" si="12"/>
        <v/>
      </c>
      <c r="J60" s="488" t="str">
        <f t="shared" si="10"/>
        <v/>
      </c>
      <c r="K60" s="488" t="str">
        <f t="shared" si="10"/>
        <v/>
      </c>
      <c r="L60" s="488" t="e">
        <f t="shared" si="13"/>
        <v>#N/A</v>
      </c>
    </row>
    <row r="61" spans="1:14" ht="15" customHeight="1" x14ac:dyDescent="0.2">
      <c r="A61" s="490">
        <v>42614</v>
      </c>
      <c r="B61" s="487">
        <v>26961</v>
      </c>
      <c r="C61" s="487">
        <v>2540</v>
      </c>
      <c r="D61" s="487">
        <v>1036</v>
      </c>
      <c r="E61" s="488">
        <f t="shared" si="11"/>
        <v>102.4665551839465</v>
      </c>
      <c r="F61" s="488">
        <f t="shared" si="11"/>
        <v>94.705443698732296</v>
      </c>
      <c r="G61" s="488">
        <f t="shared" si="11"/>
        <v>109.28270042194093</v>
      </c>
      <c r="H61" s="489">
        <f t="shared" si="14"/>
        <v>42614</v>
      </c>
      <c r="I61" s="488">
        <f t="shared" si="12"/>
        <v>102.4665551839465</v>
      </c>
      <c r="J61" s="488">
        <f t="shared" si="10"/>
        <v>94.705443698732296</v>
      </c>
      <c r="K61" s="488">
        <f t="shared" si="10"/>
        <v>109.28270042194093</v>
      </c>
      <c r="L61" s="488" t="e">
        <f t="shared" si="13"/>
        <v>#N/A</v>
      </c>
    </row>
    <row r="62" spans="1:14" ht="15" customHeight="1" x14ac:dyDescent="0.2">
      <c r="A62" s="490" t="s">
        <v>468</v>
      </c>
      <c r="B62" s="487">
        <v>26426</v>
      </c>
      <c r="C62" s="487">
        <v>2485</v>
      </c>
      <c r="D62" s="487">
        <v>1006</v>
      </c>
      <c r="E62" s="488">
        <f t="shared" si="11"/>
        <v>100.43326238978413</v>
      </c>
      <c r="F62" s="488">
        <f t="shared" si="11"/>
        <v>92.654735272184936</v>
      </c>
      <c r="G62" s="488">
        <f t="shared" si="11"/>
        <v>106.11814345991561</v>
      </c>
      <c r="H62" s="489" t="str">
        <f t="shared" si="14"/>
        <v/>
      </c>
      <c r="I62" s="488" t="str">
        <f t="shared" si="12"/>
        <v/>
      </c>
      <c r="J62" s="488" t="str">
        <f t="shared" si="10"/>
        <v/>
      </c>
      <c r="K62" s="488" t="str">
        <f t="shared" si="10"/>
        <v/>
      </c>
      <c r="L62" s="488" t="e">
        <f t="shared" si="13"/>
        <v>#N/A</v>
      </c>
    </row>
    <row r="63" spans="1:14" ht="15" customHeight="1" x14ac:dyDescent="0.2">
      <c r="A63" s="490" t="s">
        <v>469</v>
      </c>
      <c r="B63" s="487">
        <v>26546</v>
      </c>
      <c r="C63" s="487">
        <v>2456</v>
      </c>
      <c r="D63" s="487">
        <v>1031</v>
      </c>
      <c r="E63" s="488">
        <f t="shared" si="11"/>
        <v>100.88932806324111</v>
      </c>
      <c r="F63" s="488">
        <f t="shared" si="11"/>
        <v>91.57345264727816</v>
      </c>
      <c r="G63" s="488">
        <f t="shared" si="11"/>
        <v>108.75527426160339</v>
      </c>
      <c r="H63" s="489" t="str">
        <f t="shared" si="14"/>
        <v/>
      </c>
      <c r="I63" s="488" t="str">
        <f t="shared" si="12"/>
        <v/>
      </c>
      <c r="J63" s="488" t="str">
        <f t="shared" si="10"/>
        <v/>
      </c>
      <c r="K63" s="488" t="str">
        <f t="shared" si="10"/>
        <v/>
      </c>
      <c r="L63" s="488" t="e">
        <f t="shared" si="13"/>
        <v>#N/A</v>
      </c>
    </row>
    <row r="64" spans="1:14" ht="15" customHeight="1" x14ac:dyDescent="0.2">
      <c r="A64" s="490" t="s">
        <v>470</v>
      </c>
      <c r="B64" s="487">
        <v>26831</v>
      </c>
      <c r="C64" s="487">
        <v>2510</v>
      </c>
      <c r="D64" s="487">
        <v>1057</v>
      </c>
      <c r="E64" s="488">
        <f t="shared" si="11"/>
        <v>101.97248403770143</v>
      </c>
      <c r="F64" s="488">
        <f t="shared" si="11"/>
        <v>93.586875466070097</v>
      </c>
      <c r="G64" s="488">
        <f t="shared" si="11"/>
        <v>111.49789029535866</v>
      </c>
      <c r="H64" s="489" t="str">
        <f t="shared" si="14"/>
        <v/>
      </c>
      <c r="I64" s="488" t="str">
        <f t="shared" si="12"/>
        <v/>
      </c>
      <c r="J64" s="488" t="str">
        <f t="shared" si="10"/>
        <v/>
      </c>
      <c r="K64" s="488" t="str">
        <f t="shared" si="10"/>
        <v/>
      </c>
      <c r="L64" s="488" t="e">
        <f t="shared" si="13"/>
        <v>#N/A</v>
      </c>
    </row>
    <row r="65" spans="1:12" ht="15" customHeight="1" x14ac:dyDescent="0.2">
      <c r="A65" s="490">
        <v>42979</v>
      </c>
      <c r="B65" s="487">
        <v>27236</v>
      </c>
      <c r="C65" s="487">
        <v>2449</v>
      </c>
      <c r="D65" s="487">
        <v>1075</v>
      </c>
      <c r="E65" s="488">
        <f t="shared" si="11"/>
        <v>103.51170568561874</v>
      </c>
      <c r="F65" s="488">
        <f t="shared" si="11"/>
        <v>91.312453392990307</v>
      </c>
      <c r="G65" s="488">
        <f t="shared" si="11"/>
        <v>113.39662447257383</v>
      </c>
      <c r="H65" s="489">
        <f t="shared" si="14"/>
        <v>42979</v>
      </c>
      <c r="I65" s="488">
        <f t="shared" si="12"/>
        <v>103.51170568561874</v>
      </c>
      <c r="J65" s="488">
        <f t="shared" si="10"/>
        <v>91.312453392990307</v>
      </c>
      <c r="K65" s="488">
        <f t="shared" si="10"/>
        <v>113.39662447257383</v>
      </c>
      <c r="L65" s="488" t="e">
        <f t="shared" si="13"/>
        <v>#N/A</v>
      </c>
    </row>
    <row r="66" spans="1:12" ht="15" customHeight="1" x14ac:dyDescent="0.2">
      <c r="A66" s="490" t="s">
        <v>471</v>
      </c>
      <c r="B66" s="487">
        <v>26715</v>
      </c>
      <c r="C66" s="487">
        <v>2452</v>
      </c>
      <c r="D66" s="487">
        <v>1065</v>
      </c>
      <c r="E66" s="488">
        <f t="shared" si="11"/>
        <v>101.53162055335969</v>
      </c>
      <c r="F66" s="488">
        <f t="shared" si="11"/>
        <v>91.424310216256515</v>
      </c>
      <c r="G66" s="488">
        <f t="shared" si="11"/>
        <v>112.34177215189874</v>
      </c>
      <c r="H66" s="489" t="str">
        <f t="shared" si="14"/>
        <v/>
      </c>
      <c r="I66" s="488" t="str">
        <f t="shared" si="12"/>
        <v/>
      </c>
      <c r="J66" s="488" t="str">
        <f t="shared" si="10"/>
        <v/>
      </c>
      <c r="K66" s="488" t="str">
        <f t="shared" si="10"/>
        <v/>
      </c>
      <c r="L66" s="488" t="e">
        <f t="shared" si="13"/>
        <v>#N/A</v>
      </c>
    </row>
    <row r="67" spans="1:12" ht="15" customHeight="1" x14ac:dyDescent="0.2">
      <c r="A67" s="490" t="s">
        <v>472</v>
      </c>
      <c r="B67" s="487">
        <v>26469</v>
      </c>
      <c r="C67" s="487">
        <v>2358</v>
      </c>
      <c r="D67" s="487">
        <v>1054</v>
      </c>
      <c r="E67" s="488">
        <f t="shared" si="11"/>
        <v>100.59668592277289</v>
      </c>
      <c r="F67" s="488">
        <f t="shared" si="11"/>
        <v>87.919463087248317</v>
      </c>
      <c r="G67" s="488">
        <f t="shared" si="11"/>
        <v>111.18143459915612</v>
      </c>
      <c r="H67" s="489" t="str">
        <f t="shared" si="14"/>
        <v/>
      </c>
      <c r="I67" s="488" t="str">
        <f t="shared" si="12"/>
        <v/>
      </c>
      <c r="J67" s="488" t="str">
        <f t="shared" si="12"/>
        <v/>
      </c>
      <c r="K67" s="488" t="str">
        <f t="shared" si="12"/>
        <v/>
      </c>
      <c r="L67" s="488" t="e">
        <f t="shared" si="13"/>
        <v>#N/A</v>
      </c>
    </row>
    <row r="68" spans="1:12" ht="15" customHeight="1" x14ac:dyDescent="0.2">
      <c r="A68" s="490" t="s">
        <v>473</v>
      </c>
      <c r="B68" s="487">
        <v>26665</v>
      </c>
      <c r="C68" s="487">
        <v>2410</v>
      </c>
      <c r="D68" s="487">
        <v>1101</v>
      </c>
      <c r="E68" s="488">
        <f t="shared" si="11"/>
        <v>101.34159318941927</v>
      </c>
      <c r="F68" s="488">
        <f t="shared" si="11"/>
        <v>89.858314690529454</v>
      </c>
      <c r="G68" s="488">
        <f t="shared" si="11"/>
        <v>116.13924050632912</v>
      </c>
      <c r="H68" s="489" t="str">
        <f t="shared" si="14"/>
        <v/>
      </c>
      <c r="I68" s="488" t="str">
        <f t="shared" si="12"/>
        <v/>
      </c>
      <c r="J68" s="488" t="str">
        <f t="shared" si="12"/>
        <v/>
      </c>
      <c r="K68" s="488" t="str">
        <f t="shared" si="12"/>
        <v/>
      </c>
      <c r="L68" s="488" t="e">
        <f t="shared" si="13"/>
        <v>#N/A</v>
      </c>
    </row>
    <row r="69" spans="1:12" ht="15" customHeight="1" x14ac:dyDescent="0.2">
      <c r="A69" s="490">
        <v>43344</v>
      </c>
      <c r="B69" s="487">
        <v>27154</v>
      </c>
      <c r="C69" s="487">
        <v>2381</v>
      </c>
      <c r="D69" s="487">
        <v>1151</v>
      </c>
      <c r="E69" s="488">
        <f t="shared" si="11"/>
        <v>103.20006080875646</v>
      </c>
      <c r="F69" s="488">
        <f t="shared" si="11"/>
        <v>88.777032065622677</v>
      </c>
      <c r="G69" s="488">
        <f t="shared" si="11"/>
        <v>121.41350210970465</v>
      </c>
      <c r="H69" s="489">
        <f t="shared" si="14"/>
        <v>43344</v>
      </c>
      <c r="I69" s="488">
        <f t="shared" si="12"/>
        <v>103.20006080875646</v>
      </c>
      <c r="J69" s="488">
        <f t="shared" si="12"/>
        <v>88.777032065622677</v>
      </c>
      <c r="K69" s="488">
        <f t="shared" si="12"/>
        <v>121.41350210970465</v>
      </c>
      <c r="L69" s="488" t="e">
        <f t="shared" si="13"/>
        <v>#N/A</v>
      </c>
    </row>
    <row r="70" spans="1:12" ht="15" customHeight="1" x14ac:dyDescent="0.2">
      <c r="A70" s="490" t="s">
        <v>474</v>
      </c>
      <c r="B70" s="487">
        <v>26826</v>
      </c>
      <c r="C70" s="487">
        <v>2387</v>
      </c>
      <c r="D70" s="487">
        <v>1131</v>
      </c>
      <c r="E70" s="488">
        <f t="shared" si="11"/>
        <v>101.95348130130739</v>
      </c>
      <c r="F70" s="488">
        <f t="shared" si="11"/>
        <v>89.000745712155108</v>
      </c>
      <c r="G70" s="488">
        <f t="shared" si="11"/>
        <v>119.30379746835442</v>
      </c>
      <c r="H70" s="489" t="str">
        <f t="shared" si="14"/>
        <v/>
      </c>
      <c r="I70" s="488" t="str">
        <f t="shared" si="12"/>
        <v/>
      </c>
      <c r="J70" s="488" t="str">
        <f t="shared" si="12"/>
        <v/>
      </c>
      <c r="K70" s="488" t="str">
        <f t="shared" si="12"/>
        <v/>
      </c>
      <c r="L70" s="488" t="e">
        <f t="shared" si="13"/>
        <v>#N/A</v>
      </c>
    </row>
    <row r="71" spans="1:12" ht="15" customHeight="1" x14ac:dyDescent="0.2">
      <c r="A71" s="490" t="s">
        <v>475</v>
      </c>
      <c r="B71" s="487">
        <v>26790</v>
      </c>
      <c r="C71" s="487">
        <v>2370</v>
      </c>
      <c r="D71" s="487">
        <v>1195</v>
      </c>
      <c r="E71" s="491">
        <f t="shared" ref="E71:G75" si="15">IF($A$51=37802,IF(COUNTBLANK(B$51:B$70)&gt;0,#N/A,IF(ISBLANK(B71)=FALSE,B71/B$51*100,#N/A)),IF(COUNTBLANK(B$51:B$75)&gt;0,#N/A,B71/B$51*100))</f>
        <v>101.8166615992703</v>
      </c>
      <c r="F71" s="491">
        <f t="shared" si="15"/>
        <v>88.366890380313208</v>
      </c>
      <c r="G71" s="491">
        <f t="shared" si="15"/>
        <v>126.05485232067511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26958</v>
      </c>
      <c r="C72" s="487">
        <v>2439</v>
      </c>
      <c r="D72" s="487">
        <v>1214</v>
      </c>
      <c r="E72" s="491">
        <f t="shared" si="15"/>
        <v>102.45515354211005</v>
      </c>
      <c r="F72" s="491">
        <f t="shared" si="15"/>
        <v>90.939597315436231</v>
      </c>
      <c r="G72" s="491">
        <f t="shared" si="15"/>
        <v>128.05907172995779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27381</v>
      </c>
      <c r="C73" s="487">
        <v>2423</v>
      </c>
      <c r="D73" s="487">
        <v>1274</v>
      </c>
      <c r="E73" s="491">
        <f t="shared" si="15"/>
        <v>104.06278504104591</v>
      </c>
      <c r="F73" s="491">
        <f t="shared" si="15"/>
        <v>90.343027591349738</v>
      </c>
      <c r="G73" s="491">
        <f t="shared" si="15"/>
        <v>134.38818565400842</v>
      </c>
      <c r="H73" s="492">
        <f>IF(A$51=37802,IF(ISERROR(L73)=TRUE,IF(ISBLANK(A73)=FALSE,IF(MONTH(A73)=MONTH(MAX(A$51:A$75)),A73,""),""),""),IF(ISERROR(L73)=TRUE,IF(MONTH(A73)=MONTH(MAX(A$51:A$75)),A73,""),""))</f>
        <v>43709</v>
      </c>
      <c r="I73" s="488">
        <f t="shared" si="12"/>
        <v>104.06278504104591</v>
      </c>
      <c r="J73" s="488">
        <f t="shared" si="12"/>
        <v>90.343027591349738</v>
      </c>
      <c r="K73" s="488">
        <f t="shared" si="12"/>
        <v>134.38818565400842</v>
      </c>
      <c r="L73" s="488" t="e">
        <f t="shared" si="13"/>
        <v>#N/A</v>
      </c>
    </row>
    <row r="74" spans="1:12" ht="15" customHeight="1" x14ac:dyDescent="0.2">
      <c r="A74" s="490" t="s">
        <v>477</v>
      </c>
      <c r="B74" s="487">
        <v>26928</v>
      </c>
      <c r="C74" s="487">
        <v>2376</v>
      </c>
      <c r="D74" s="487">
        <v>1246</v>
      </c>
      <c r="E74" s="491">
        <f t="shared" si="15"/>
        <v>102.34113712374582</v>
      </c>
      <c r="F74" s="491">
        <f t="shared" si="15"/>
        <v>88.590604026845639</v>
      </c>
      <c r="G74" s="491">
        <f t="shared" si="15"/>
        <v>131.43459915611814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26883</v>
      </c>
      <c r="C75" s="493">
        <v>2289</v>
      </c>
      <c r="D75" s="493">
        <v>1163</v>
      </c>
      <c r="E75" s="491">
        <f t="shared" si="15"/>
        <v>102.17011249619945</v>
      </c>
      <c r="F75" s="491">
        <f t="shared" si="15"/>
        <v>85.34675615212528</v>
      </c>
      <c r="G75" s="491">
        <f t="shared" si="15"/>
        <v>122.67932489451476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104.06278504104591</v>
      </c>
      <c r="J77" s="488">
        <f>IF(J75&lt;&gt;"",J75,IF(J74&lt;&gt;"",J74,IF(J73&lt;&gt;"",J73,IF(J72&lt;&gt;"",J72,IF(J71&lt;&gt;"",J71,IF(J70&lt;&gt;"",J70,""))))))</f>
        <v>90.343027591349738</v>
      </c>
      <c r="K77" s="488">
        <f>IF(K75&lt;&gt;"",K75,IF(K74&lt;&gt;"",K74,IF(K73&lt;&gt;"",K73,IF(K72&lt;&gt;"",K72,IF(K71&lt;&gt;"",K71,IF(K70&lt;&gt;"",K70,""))))))</f>
        <v>134.38818565400842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+4,1%</v>
      </c>
      <c r="J79" s="488" t="str">
        <f>"GeB - ausschließlich: "&amp;IF(J77&gt;100,"+","")&amp;TEXT(J77-100,"0,0")&amp;"%"</f>
        <v>GeB - ausschließlich: -9,7%</v>
      </c>
      <c r="K79" s="488" t="str">
        <f>"GeB - im Nebenjob: "&amp;IF(K77&gt;100,"+","")&amp;TEXT(K77-100,"0,0")&amp;"%"</f>
        <v>GeB - im Nebenjob: +34,4%</v>
      </c>
    </row>
    <row r="81" spans="9:9" ht="15" customHeight="1" x14ac:dyDescent="0.2">
      <c r="I81" s="488" t="str">
        <f>IF(ISERROR(HLOOKUP(1,I$78:K$79,2,FALSE)),"",HLOOKUP(1,I$78:K$79,2,FALSE))</f>
        <v>GeB - im Nebenjob: +34,4%</v>
      </c>
    </row>
    <row r="82" spans="9:9" ht="15" customHeight="1" x14ac:dyDescent="0.2">
      <c r="I82" s="488" t="str">
        <f>IF(ISERROR(HLOOKUP(2,I$78:K$79,2,FALSE)),"",HLOOKUP(2,I$78:K$79,2,FALSE))</f>
        <v>SvB: +4,1%</v>
      </c>
    </row>
    <row r="83" spans="9:9" ht="15" customHeight="1" x14ac:dyDescent="0.2">
      <c r="I83" s="488" t="str">
        <f>IF(ISERROR(HLOOKUP(3,I$78:K$79,2,FALSE)),"",HLOOKUP(3,I$78:K$79,2,FALSE))</f>
        <v>GeB - ausschließlich: -9,7%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26883</v>
      </c>
      <c r="E12" s="114">
        <v>26928</v>
      </c>
      <c r="F12" s="114">
        <v>27381</v>
      </c>
      <c r="G12" s="114">
        <v>26958</v>
      </c>
      <c r="H12" s="114">
        <v>26790</v>
      </c>
      <c r="I12" s="115">
        <v>93</v>
      </c>
      <c r="J12" s="116">
        <v>0.3471444568868981</v>
      </c>
      <c r="N12" s="117"/>
    </row>
    <row r="13" spans="1:15" s="110" customFormat="1" ht="13.5" customHeight="1" x14ac:dyDescent="0.2">
      <c r="A13" s="118" t="s">
        <v>105</v>
      </c>
      <c r="B13" s="119" t="s">
        <v>106</v>
      </c>
      <c r="C13" s="113">
        <v>54.733474686604914</v>
      </c>
      <c r="D13" s="114">
        <v>14714</v>
      </c>
      <c r="E13" s="114">
        <v>14709</v>
      </c>
      <c r="F13" s="114">
        <v>15096</v>
      </c>
      <c r="G13" s="114">
        <v>14810</v>
      </c>
      <c r="H13" s="114">
        <v>14686</v>
      </c>
      <c r="I13" s="115">
        <v>28</v>
      </c>
      <c r="J13" s="116">
        <v>0.19065776930409914</v>
      </c>
    </row>
    <row r="14" spans="1:15" s="110" customFormat="1" ht="13.5" customHeight="1" x14ac:dyDescent="0.2">
      <c r="A14" s="120"/>
      <c r="B14" s="119" t="s">
        <v>107</v>
      </c>
      <c r="C14" s="113">
        <v>45.266525313395086</v>
      </c>
      <c r="D14" s="114">
        <v>12169</v>
      </c>
      <c r="E14" s="114">
        <v>12219</v>
      </c>
      <c r="F14" s="114">
        <v>12285</v>
      </c>
      <c r="G14" s="114">
        <v>12148</v>
      </c>
      <c r="H14" s="114">
        <v>12104</v>
      </c>
      <c r="I14" s="115">
        <v>65</v>
      </c>
      <c r="J14" s="116">
        <v>0.53701255783212165</v>
      </c>
    </row>
    <row r="15" spans="1:15" s="110" customFormat="1" ht="13.5" customHeight="1" x14ac:dyDescent="0.2">
      <c r="A15" s="118" t="s">
        <v>105</v>
      </c>
      <c r="B15" s="121" t="s">
        <v>108</v>
      </c>
      <c r="C15" s="113">
        <v>7.7000334784064277</v>
      </c>
      <c r="D15" s="114">
        <v>2070</v>
      </c>
      <c r="E15" s="114">
        <v>2120</v>
      </c>
      <c r="F15" s="114">
        <v>2207</v>
      </c>
      <c r="G15" s="114">
        <v>1883</v>
      </c>
      <c r="H15" s="114">
        <v>1892</v>
      </c>
      <c r="I15" s="115">
        <v>178</v>
      </c>
      <c r="J15" s="116">
        <v>9.4080338266384782</v>
      </c>
    </row>
    <row r="16" spans="1:15" s="110" customFormat="1" ht="13.5" customHeight="1" x14ac:dyDescent="0.2">
      <c r="A16" s="118"/>
      <c r="B16" s="121" t="s">
        <v>109</v>
      </c>
      <c r="C16" s="113">
        <v>65.595357660975338</v>
      </c>
      <c r="D16" s="114">
        <v>17634</v>
      </c>
      <c r="E16" s="114">
        <v>17660</v>
      </c>
      <c r="F16" s="114">
        <v>18028</v>
      </c>
      <c r="G16" s="114">
        <v>18018</v>
      </c>
      <c r="H16" s="114">
        <v>17952</v>
      </c>
      <c r="I16" s="115">
        <v>-318</v>
      </c>
      <c r="J16" s="116">
        <v>-1.7713903743315509</v>
      </c>
    </row>
    <row r="17" spans="1:10" s="110" customFormat="1" ht="13.5" customHeight="1" x14ac:dyDescent="0.2">
      <c r="A17" s="118"/>
      <c r="B17" s="121" t="s">
        <v>110</v>
      </c>
      <c r="C17" s="113">
        <v>25.640739500799761</v>
      </c>
      <c r="D17" s="114">
        <v>6893</v>
      </c>
      <c r="E17" s="114">
        <v>6860</v>
      </c>
      <c r="F17" s="114">
        <v>6876</v>
      </c>
      <c r="G17" s="114">
        <v>6790</v>
      </c>
      <c r="H17" s="114">
        <v>6695</v>
      </c>
      <c r="I17" s="115">
        <v>198</v>
      </c>
      <c r="J17" s="116">
        <v>2.9574309185959673</v>
      </c>
    </row>
    <row r="18" spans="1:10" s="110" customFormat="1" ht="13.5" customHeight="1" x14ac:dyDescent="0.2">
      <c r="A18" s="120"/>
      <c r="B18" s="121" t="s">
        <v>111</v>
      </c>
      <c r="C18" s="113">
        <v>1.0638693598184727</v>
      </c>
      <c r="D18" s="114">
        <v>286</v>
      </c>
      <c r="E18" s="114">
        <v>288</v>
      </c>
      <c r="F18" s="114">
        <v>270</v>
      </c>
      <c r="G18" s="114">
        <v>267</v>
      </c>
      <c r="H18" s="114">
        <v>251</v>
      </c>
      <c r="I18" s="115">
        <v>35</v>
      </c>
      <c r="J18" s="116">
        <v>13.944223107569721</v>
      </c>
    </row>
    <row r="19" spans="1:10" s="110" customFormat="1" ht="13.5" customHeight="1" x14ac:dyDescent="0.2">
      <c r="A19" s="120"/>
      <c r="B19" s="121" t="s">
        <v>112</v>
      </c>
      <c r="C19" s="113">
        <v>0.27898672023211696</v>
      </c>
      <c r="D19" s="114">
        <v>75</v>
      </c>
      <c r="E19" s="114">
        <v>80</v>
      </c>
      <c r="F19" s="114">
        <v>68</v>
      </c>
      <c r="G19" s="114">
        <v>63</v>
      </c>
      <c r="H19" s="114">
        <v>51</v>
      </c>
      <c r="I19" s="115">
        <v>24</v>
      </c>
      <c r="J19" s="116">
        <v>47.058823529411768</v>
      </c>
    </row>
    <row r="20" spans="1:10" s="110" customFormat="1" ht="13.5" customHeight="1" x14ac:dyDescent="0.2">
      <c r="A20" s="118" t="s">
        <v>113</v>
      </c>
      <c r="B20" s="122" t="s">
        <v>114</v>
      </c>
      <c r="C20" s="113">
        <v>74.478294833165947</v>
      </c>
      <c r="D20" s="114">
        <v>20022</v>
      </c>
      <c r="E20" s="114">
        <v>20058</v>
      </c>
      <c r="F20" s="114">
        <v>20529</v>
      </c>
      <c r="G20" s="114">
        <v>20139</v>
      </c>
      <c r="H20" s="114">
        <v>20101</v>
      </c>
      <c r="I20" s="115">
        <v>-79</v>
      </c>
      <c r="J20" s="116">
        <v>-0.39301527287199639</v>
      </c>
    </row>
    <row r="21" spans="1:10" s="110" customFormat="1" ht="13.5" customHeight="1" x14ac:dyDescent="0.2">
      <c r="A21" s="120"/>
      <c r="B21" s="122" t="s">
        <v>115</v>
      </c>
      <c r="C21" s="113">
        <v>25.52170516683406</v>
      </c>
      <c r="D21" s="114">
        <v>6861</v>
      </c>
      <c r="E21" s="114">
        <v>6870</v>
      </c>
      <c r="F21" s="114">
        <v>6852</v>
      </c>
      <c r="G21" s="114">
        <v>6819</v>
      </c>
      <c r="H21" s="114">
        <v>6689</v>
      </c>
      <c r="I21" s="115">
        <v>172</v>
      </c>
      <c r="J21" s="116">
        <v>2.5713858573777846</v>
      </c>
    </row>
    <row r="22" spans="1:10" s="110" customFormat="1" ht="13.5" customHeight="1" x14ac:dyDescent="0.2">
      <c r="A22" s="118" t="s">
        <v>113</v>
      </c>
      <c r="B22" s="122" t="s">
        <v>116</v>
      </c>
      <c r="C22" s="113">
        <v>95.588289997396117</v>
      </c>
      <c r="D22" s="114">
        <v>25697</v>
      </c>
      <c r="E22" s="114">
        <v>25779</v>
      </c>
      <c r="F22" s="114">
        <v>26084</v>
      </c>
      <c r="G22" s="114">
        <v>25791</v>
      </c>
      <c r="H22" s="114">
        <v>25765</v>
      </c>
      <c r="I22" s="115">
        <v>-68</v>
      </c>
      <c r="J22" s="116">
        <v>-0.26392392780904328</v>
      </c>
    </row>
    <row r="23" spans="1:10" s="110" customFormat="1" ht="13.5" customHeight="1" x14ac:dyDescent="0.2">
      <c r="A23" s="123"/>
      <c r="B23" s="124" t="s">
        <v>117</v>
      </c>
      <c r="C23" s="125">
        <v>4.4005505337945916</v>
      </c>
      <c r="D23" s="114">
        <v>1183</v>
      </c>
      <c r="E23" s="114">
        <v>1146</v>
      </c>
      <c r="F23" s="114">
        <v>1294</v>
      </c>
      <c r="G23" s="114">
        <v>1165</v>
      </c>
      <c r="H23" s="114">
        <v>1024</v>
      </c>
      <c r="I23" s="115">
        <v>159</v>
      </c>
      <c r="J23" s="116">
        <v>15.52734375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3452</v>
      </c>
      <c r="E26" s="114">
        <v>3622</v>
      </c>
      <c r="F26" s="114">
        <v>3697</v>
      </c>
      <c r="G26" s="114">
        <v>3653</v>
      </c>
      <c r="H26" s="140">
        <v>3565</v>
      </c>
      <c r="I26" s="115">
        <v>-113</v>
      </c>
      <c r="J26" s="116">
        <v>-3.1697054698457223</v>
      </c>
    </row>
    <row r="27" spans="1:10" s="110" customFormat="1" ht="13.5" customHeight="1" x14ac:dyDescent="0.2">
      <c r="A27" s="118" t="s">
        <v>105</v>
      </c>
      <c r="B27" s="119" t="s">
        <v>106</v>
      </c>
      <c r="C27" s="113">
        <v>48.522595596755501</v>
      </c>
      <c r="D27" s="115">
        <v>1675</v>
      </c>
      <c r="E27" s="114">
        <v>1746</v>
      </c>
      <c r="F27" s="114">
        <v>1803</v>
      </c>
      <c r="G27" s="114">
        <v>1756</v>
      </c>
      <c r="H27" s="140">
        <v>1697</v>
      </c>
      <c r="I27" s="115">
        <v>-22</v>
      </c>
      <c r="J27" s="116">
        <v>-1.296405421331762</v>
      </c>
    </row>
    <row r="28" spans="1:10" s="110" customFormat="1" ht="13.5" customHeight="1" x14ac:dyDescent="0.2">
      <c r="A28" s="120"/>
      <c r="B28" s="119" t="s">
        <v>107</v>
      </c>
      <c r="C28" s="113">
        <v>51.477404403244499</v>
      </c>
      <c r="D28" s="115">
        <v>1777</v>
      </c>
      <c r="E28" s="114">
        <v>1876</v>
      </c>
      <c r="F28" s="114">
        <v>1894</v>
      </c>
      <c r="G28" s="114">
        <v>1897</v>
      </c>
      <c r="H28" s="140">
        <v>1868</v>
      </c>
      <c r="I28" s="115">
        <v>-91</v>
      </c>
      <c r="J28" s="116">
        <v>-4.8715203426124196</v>
      </c>
    </row>
    <row r="29" spans="1:10" s="110" customFormat="1" ht="13.5" customHeight="1" x14ac:dyDescent="0.2">
      <c r="A29" s="118" t="s">
        <v>105</v>
      </c>
      <c r="B29" s="121" t="s">
        <v>108</v>
      </c>
      <c r="C29" s="113">
        <v>12.224797219003475</v>
      </c>
      <c r="D29" s="115">
        <v>422</v>
      </c>
      <c r="E29" s="114">
        <v>451</v>
      </c>
      <c r="F29" s="114">
        <v>487</v>
      </c>
      <c r="G29" s="114">
        <v>489</v>
      </c>
      <c r="H29" s="140">
        <v>413</v>
      </c>
      <c r="I29" s="115">
        <v>9</v>
      </c>
      <c r="J29" s="116">
        <v>2.179176755447942</v>
      </c>
    </row>
    <row r="30" spans="1:10" s="110" customFormat="1" ht="13.5" customHeight="1" x14ac:dyDescent="0.2">
      <c r="A30" s="118"/>
      <c r="B30" s="121" t="s">
        <v>109</v>
      </c>
      <c r="C30" s="113">
        <v>36.964078794901503</v>
      </c>
      <c r="D30" s="115">
        <v>1276</v>
      </c>
      <c r="E30" s="114">
        <v>1359</v>
      </c>
      <c r="F30" s="114">
        <v>1382</v>
      </c>
      <c r="G30" s="114">
        <v>1353</v>
      </c>
      <c r="H30" s="140">
        <v>1378</v>
      </c>
      <c r="I30" s="115">
        <v>-102</v>
      </c>
      <c r="J30" s="116">
        <v>-7.4020319303338171</v>
      </c>
    </row>
    <row r="31" spans="1:10" s="110" customFormat="1" ht="13.5" customHeight="1" x14ac:dyDescent="0.2">
      <c r="A31" s="118"/>
      <c r="B31" s="121" t="s">
        <v>110</v>
      </c>
      <c r="C31" s="113">
        <v>22.595596755504054</v>
      </c>
      <c r="D31" s="115">
        <v>780</v>
      </c>
      <c r="E31" s="114">
        <v>804</v>
      </c>
      <c r="F31" s="114">
        <v>831</v>
      </c>
      <c r="G31" s="114">
        <v>839</v>
      </c>
      <c r="H31" s="140">
        <v>833</v>
      </c>
      <c r="I31" s="115">
        <v>-53</v>
      </c>
      <c r="J31" s="116">
        <v>-6.3625450180072027</v>
      </c>
    </row>
    <row r="32" spans="1:10" s="110" customFormat="1" ht="13.5" customHeight="1" x14ac:dyDescent="0.2">
      <c r="A32" s="120"/>
      <c r="B32" s="121" t="s">
        <v>111</v>
      </c>
      <c r="C32" s="113">
        <v>28.215527230590961</v>
      </c>
      <c r="D32" s="115">
        <v>974</v>
      </c>
      <c r="E32" s="114">
        <v>1008</v>
      </c>
      <c r="F32" s="114">
        <v>997</v>
      </c>
      <c r="G32" s="114">
        <v>972</v>
      </c>
      <c r="H32" s="140">
        <v>941</v>
      </c>
      <c r="I32" s="115">
        <v>33</v>
      </c>
      <c r="J32" s="116">
        <v>3.5069075451647183</v>
      </c>
    </row>
    <row r="33" spans="1:10" s="110" customFormat="1" ht="13.5" customHeight="1" x14ac:dyDescent="0.2">
      <c r="A33" s="120"/>
      <c r="B33" s="121" t="s">
        <v>112</v>
      </c>
      <c r="C33" s="113">
        <v>3.9107763615295479</v>
      </c>
      <c r="D33" s="115">
        <v>135</v>
      </c>
      <c r="E33" s="114">
        <v>128</v>
      </c>
      <c r="F33" s="114">
        <v>127</v>
      </c>
      <c r="G33" s="114">
        <v>104</v>
      </c>
      <c r="H33" s="140">
        <v>101</v>
      </c>
      <c r="I33" s="115">
        <v>34</v>
      </c>
      <c r="J33" s="116">
        <v>33.663366336633665</v>
      </c>
    </row>
    <row r="34" spans="1:10" s="110" customFormat="1" ht="13.5" customHeight="1" x14ac:dyDescent="0.2">
      <c r="A34" s="118" t="s">
        <v>113</v>
      </c>
      <c r="B34" s="122" t="s">
        <v>116</v>
      </c>
      <c r="C34" s="113">
        <v>96.90034762456547</v>
      </c>
      <c r="D34" s="115">
        <v>3345</v>
      </c>
      <c r="E34" s="114">
        <v>3523</v>
      </c>
      <c r="F34" s="114">
        <v>3573</v>
      </c>
      <c r="G34" s="114">
        <v>3535</v>
      </c>
      <c r="H34" s="140">
        <v>3465</v>
      </c>
      <c r="I34" s="115">
        <v>-120</v>
      </c>
      <c r="J34" s="116">
        <v>-3.4632034632034632</v>
      </c>
    </row>
    <row r="35" spans="1:10" s="110" customFormat="1" ht="13.5" customHeight="1" x14ac:dyDescent="0.2">
      <c r="A35" s="118"/>
      <c r="B35" s="119" t="s">
        <v>117</v>
      </c>
      <c r="C35" s="113">
        <v>3.041714947856315</v>
      </c>
      <c r="D35" s="115">
        <v>105</v>
      </c>
      <c r="E35" s="114">
        <v>98</v>
      </c>
      <c r="F35" s="114">
        <v>123</v>
      </c>
      <c r="G35" s="114">
        <v>117</v>
      </c>
      <c r="H35" s="140">
        <v>99</v>
      </c>
      <c r="I35" s="115">
        <v>6</v>
      </c>
      <c r="J35" s="116">
        <v>6.0606060606060606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2289</v>
      </c>
      <c r="E37" s="114">
        <v>2376</v>
      </c>
      <c r="F37" s="114">
        <v>2423</v>
      </c>
      <c r="G37" s="114">
        <v>2439</v>
      </c>
      <c r="H37" s="140">
        <v>2370</v>
      </c>
      <c r="I37" s="115">
        <v>-81</v>
      </c>
      <c r="J37" s="116">
        <v>-3.4177215189873418</v>
      </c>
    </row>
    <row r="38" spans="1:10" s="110" customFormat="1" ht="13.5" customHeight="1" x14ac:dyDescent="0.2">
      <c r="A38" s="118" t="s">
        <v>105</v>
      </c>
      <c r="B38" s="119" t="s">
        <v>106</v>
      </c>
      <c r="C38" s="113">
        <v>50.415028396679773</v>
      </c>
      <c r="D38" s="115">
        <v>1154</v>
      </c>
      <c r="E38" s="114">
        <v>1197</v>
      </c>
      <c r="F38" s="114">
        <v>1244</v>
      </c>
      <c r="G38" s="114">
        <v>1231</v>
      </c>
      <c r="H38" s="140">
        <v>1178</v>
      </c>
      <c r="I38" s="115">
        <v>-24</v>
      </c>
      <c r="J38" s="116">
        <v>-2.037351443123939</v>
      </c>
    </row>
    <row r="39" spans="1:10" s="110" customFormat="1" ht="13.5" customHeight="1" x14ac:dyDescent="0.2">
      <c r="A39" s="120"/>
      <c r="B39" s="119" t="s">
        <v>107</v>
      </c>
      <c r="C39" s="113">
        <v>49.584971603320227</v>
      </c>
      <c r="D39" s="115">
        <v>1135</v>
      </c>
      <c r="E39" s="114">
        <v>1179</v>
      </c>
      <c r="F39" s="114">
        <v>1179</v>
      </c>
      <c r="G39" s="114">
        <v>1208</v>
      </c>
      <c r="H39" s="140">
        <v>1192</v>
      </c>
      <c r="I39" s="115">
        <v>-57</v>
      </c>
      <c r="J39" s="116">
        <v>-4.7818791946308723</v>
      </c>
    </row>
    <row r="40" spans="1:10" s="110" customFormat="1" ht="13.5" customHeight="1" x14ac:dyDescent="0.2">
      <c r="A40" s="118" t="s">
        <v>105</v>
      </c>
      <c r="B40" s="121" t="s">
        <v>108</v>
      </c>
      <c r="C40" s="113">
        <v>14.329401485364787</v>
      </c>
      <c r="D40" s="115">
        <v>328</v>
      </c>
      <c r="E40" s="114">
        <v>345</v>
      </c>
      <c r="F40" s="114">
        <v>368</v>
      </c>
      <c r="G40" s="114">
        <v>395</v>
      </c>
      <c r="H40" s="140">
        <v>319</v>
      </c>
      <c r="I40" s="115">
        <v>9</v>
      </c>
      <c r="J40" s="116">
        <v>2.8213166144200628</v>
      </c>
    </row>
    <row r="41" spans="1:10" s="110" customFormat="1" ht="13.5" customHeight="1" x14ac:dyDescent="0.2">
      <c r="A41" s="118"/>
      <c r="B41" s="121" t="s">
        <v>109</v>
      </c>
      <c r="C41" s="113">
        <v>20.008737439930101</v>
      </c>
      <c r="D41" s="115">
        <v>458</v>
      </c>
      <c r="E41" s="114">
        <v>476</v>
      </c>
      <c r="F41" s="114">
        <v>488</v>
      </c>
      <c r="G41" s="114">
        <v>493</v>
      </c>
      <c r="H41" s="140">
        <v>529</v>
      </c>
      <c r="I41" s="115">
        <v>-71</v>
      </c>
      <c r="J41" s="116">
        <v>-13.421550094517958</v>
      </c>
    </row>
    <row r="42" spans="1:10" s="110" customFormat="1" ht="13.5" customHeight="1" x14ac:dyDescent="0.2">
      <c r="A42" s="118"/>
      <c r="B42" s="121" t="s">
        <v>110</v>
      </c>
      <c r="C42" s="113">
        <v>24.246395806028833</v>
      </c>
      <c r="D42" s="115">
        <v>555</v>
      </c>
      <c r="E42" s="114">
        <v>575</v>
      </c>
      <c r="F42" s="114">
        <v>594</v>
      </c>
      <c r="G42" s="114">
        <v>601</v>
      </c>
      <c r="H42" s="140">
        <v>605</v>
      </c>
      <c r="I42" s="115">
        <v>-50</v>
      </c>
      <c r="J42" s="116">
        <v>-8.2644628099173545</v>
      </c>
    </row>
    <row r="43" spans="1:10" s="110" customFormat="1" ht="13.5" customHeight="1" x14ac:dyDescent="0.2">
      <c r="A43" s="120"/>
      <c r="B43" s="121" t="s">
        <v>111</v>
      </c>
      <c r="C43" s="113">
        <v>41.415465268676279</v>
      </c>
      <c r="D43" s="115">
        <v>948</v>
      </c>
      <c r="E43" s="114">
        <v>980</v>
      </c>
      <c r="F43" s="114">
        <v>973</v>
      </c>
      <c r="G43" s="114">
        <v>950</v>
      </c>
      <c r="H43" s="140">
        <v>917</v>
      </c>
      <c r="I43" s="115">
        <v>31</v>
      </c>
      <c r="J43" s="116">
        <v>3.3805888767720829</v>
      </c>
    </row>
    <row r="44" spans="1:10" s="110" customFormat="1" ht="13.5" customHeight="1" x14ac:dyDescent="0.2">
      <c r="A44" s="120"/>
      <c r="B44" s="121" t="s">
        <v>112</v>
      </c>
      <c r="C44" s="113">
        <v>5.7230231542158148</v>
      </c>
      <c r="D44" s="115">
        <v>131</v>
      </c>
      <c r="E44" s="114">
        <v>123</v>
      </c>
      <c r="F44" s="114">
        <v>121</v>
      </c>
      <c r="G44" s="114">
        <v>101</v>
      </c>
      <c r="H44" s="140">
        <v>98</v>
      </c>
      <c r="I44" s="115">
        <v>33</v>
      </c>
      <c r="J44" s="116">
        <v>33.673469387755105</v>
      </c>
    </row>
    <row r="45" spans="1:10" s="110" customFormat="1" ht="13.5" customHeight="1" x14ac:dyDescent="0.2">
      <c r="A45" s="118" t="s">
        <v>113</v>
      </c>
      <c r="B45" s="122" t="s">
        <v>116</v>
      </c>
      <c r="C45" s="113">
        <v>97.116644823066835</v>
      </c>
      <c r="D45" s="115">
        <v>2223</v>
      </c>
      <c r="E45" s="114">
        <v>2315</v>
      </c>
      <c r="F45" s="114">
        <v>2342</v>
      </c>
      <c r="G45" s="114">
        <v>2357</v>
      </c>
      <c r="H45" s="140">
        <v>2307</v>
      </c>
      <c r="I45" s="115">
        <v>-84</v>
      </c>
      <c r="J45" s="116">
        <v>-3.6410923276983094</v>
      </c>
    </row>
    <row r="46" spans="1:10" s="110" customFormat="1" ht="13.5" customHeight="1" x14ac:dyDescent="0.2">
      <c r="A46" s="118"/>
      <c r="B46" s="119" t="s">
        <v>117</v>
      </c>
      <c r="C46" s="113">
        <v>2.7959807776321539</v>
      </c>
      <c r="D46" s="115">
        <v>64</v>
      </c>
      <c r="E46" s="114">
        <v>60</v>
      </c>
      <c r="F46" s="114">
        <v>80</v>
      </c>
      <c r="G46" s="114">
        <v>81</v>
      </c>
      <c r="H46" s="140">
        <v>62</v>
      </c>
      <c r="I46" s="115">
        <v>2</v>
      </c>
      <c r="J46" s="116">
        <v>3.225806451612903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1163</v>
      </c>
      <c r="E48" s="114">
        <v>1246</v>
      </c>
      <c r="F48" s="114">
        <v>1274</v>
      </c>
      <c r="G48" s="114">
        <v>1214</v>
      </c>
      <c r="H48" s="140">
        <v>1195</v>
      </c>
      <c r="I48" s="115">
        <v>-32</v>
      </c>
      <c r="J48" s="116">
        <v>-2.6778242677824267</v>
      </c>
    </row>
    <row r="49" spans="1:12" s="110" customFormat="1" ht="13.5" customHeight="1" x14ac:dyDescent="0.2">
      <c r="A49" s="118" t="s">
        <v>105</v>
      </c>
      <c r="B49" s="119" t="s">
        <v>106</v>
      </c>
      <c r="C49" s="113">
        <v>44.79793637145314</v>
      </c>
      <c r="D49" s="115">
        <v>521</v>
      </c>
      <c r="E49" s="114">
        <v>549</v>
      </c>
      <c r="F49" s="114">
        <v>559</v>
      </c>
      <c r="G49" s="114">
        <v>525</v>
      </c>
      <c r="H49" s="140">
        <v>519</v>
      </c>
      <c r="I49" s="115">
        <v>2</v>
      </c>
      <c r="J49" s="116">
        <v>0.38535645472061658</v>
      </c>
    </row>
    <row r="50" spans="1:12" s="110" customFormat="1" ht="13.5" customHeight="1" x14ac:dyDescent="0.2">
      <c r="A50" s="120"/>
      <c r="B50" s="119" t="s">
        <v>107</v>
      </c>
      <c r="C50" s="113">
        <v>55.20206362854686</v>
      </c>
      <c r="D50" s="115">
        <v>642</v>
      </c>
      <c r="E50" s="114">
        <v>697</v>
      </c>
      <c r="F50" s="114">
        <v>715</v>
      </c>
      <c r="G50" s="114">
        <v>689</v>
      </c>
      <c r="H50" s="140">
        <v>676</v>
      </c>
      <c r="I50" s="115">
        <v>-34</v>
      </c>
      <c r="J50" s="116">
        <v>-5.0295857988165684</v>
      </c>
    </row>
    <row r="51" spans="1:12" s="110" customFormat="1" ht="13.5" customHeight="1" x14ac:dyDescent="0.2">
      <c r="A51" s="118" t="s">
        <v>105</v>
      </c>
      <c r="B51" s="121" t="s">
        <v>108</v>
      </c>
      <c r="C51" s="113">
        <v>8.082545141874462</v>
      </c>
      <c r="D51" s="115">
        <v>94</v>
      </c>
      <c r="E51" s="114">
        <v>106</v>
      </c>
      <c r="F51" s="114">
        <v>119</v>
      </c>
      <c r="G51" s="114">
        <v>94</v>
      </c>
      <c r="H51" s="140">
        <v>94</v>
      </c>
      <c r="I51" s="115">
        <v>0</v>
      </c>
      <c r="J51" s="116">
        <v>0</v>
      </c>
    </row>
    <row r="52" spans="1:12" s="110" customFormat="1" ht="13.5" customHeight="1" x14ac:dyDescent="0.2">
      <c r="A52" s="118"/>
      <c r="B52" s="121" t="s">
        <v>109</v>
      </c>
      <c r="C52" s="113">
        <v>70.335339638865008</v>
      </c>
      <c r="D52" s="115">
        <v>818</v>
      </c>
      <c r="E52" s="114">
        <v>883</v>
      </c>
      <c r="F52" s="114">
        <v>894</v>
      </c>
      <c r="G52" s="114">
        <v>860</v>
      </c>
      <c r="H52" s="140">
        <v>849</v>
      </c>
      <c r="I52" s="115">
        <v>-31</v>
      </c>
      <c r="J52" s="116">
        <v>-3.6513545347467611</v>
      </c>
    </row>
    <row r="53" spans="1:12" s="110" customFormat="1" ht="13.5" customHeight="1" x14ac:dyDescent="0.2">
      <c r="A53" s="118"/>
      <c r="B53" s="121" t="s">
        <v>110</v>
      </c>
      <c r="C53" s="113">
        <v>19.346517626827172</v>
      </c>
      <c r="D53" s="115">
        <v>225</v>
      </c>
      <c r="E53" s="114">
        <v>229</v>
      </c>
      <c r="F53" s="114">
        <v>237</v>
      </c>
      <c r="G53" s="114">
        <v>238</v>
      </c>
      <c r="H53" s="140">
        <v>228</v>
      </c>
      <c r="I53" s="115">
        <v>-3</v>
      </c>
      <c r="J53" s="116">
        <v>-1.3157894736842106</v>
      </c>
    </row>
    <row r="54" spans="1:12" s="110" customFormat="1" ht="13.5" customHeight="1" x14ac:dyDescent="0.2">
      <c r="A54" s="120"/>
      <c r="B54" s="121" t="s">
        <v>111</v>
      </c>
      <c r="C54" s="113">
        <v>2.2355975924333622</v>
      </c>
      <c r="D54" s="115">
        <v>26</v>
      </c>
      <c r="E54" s="114">
        <v>28</v>
      </c>
      <c r="F54" s="114">
        <v>24</v>
      </c>
      <c r="G54" s="114">
        <v>22</v>
      </c>
      <c r="H54" s="140">
        <v>24</v>
      </c>
      <c r="I54" s="115">
        <v>2</v>
      </c>
      <c r="J54" s="116">
        <v>8.3333333333333339</v>
      </c>
    </row>
    <row r="55" spans="1:12" s="110" customFormat="1" ht="13.5" customHeight="1" x14ac:dyDescent="0.2">
      <c r="A55" s="120"/>
      <c r="B55" s="121" t="s">
        <v>112</v>
      </c>
      <c r="C55" s="113">
        <v>0.34393809114359414</v>
      </c>
      <c r="D55" s="115">
        <v>4</v>
      </c>
      <c r="E55" s="114">
        <v>5</v>
      </c>
      <c r="F55" s="114">
        <v>6</v>
      </c>
      <c r="G55" s="114">
        <v>3</v>
      </c>
      <c r="H55" s="140">
        <v>3</v>
      </c>
      <c r="I55" s="115">
        <v>1</v>
      </c>
      <c r="J55" s="116">
        <v>33.333333333333336</v>
      </c>
    </row>
    <row r="56" spans="1:12" s="110" customFormat="1" ht="13.5" customHeight="1" x14ac:dyDescent="0.2">
      <c r="A56" s="118" t="s">
        <v>113</v>
      </c>
      <c r="B56" s="122" t="s">
        <v>116</v>
      </c>
      <c r="C56" s="113">
        <v>96.47463456577816</v>
      </c>
      <c r="D56" s="115">
        <v>1122</v>
      </c>
      <c r="E56" s="114">
        <v>1208</v>
      </c>
      <c r="F56" s="114">
        <v>1231</v>
      </c>
      <c r="G56" s="114">
        <v>1178</v>
      </c>
      <c r="H56" s="140">
        <v>1158</v>
      </c>
      <c r="I56" s="115">
        <v>-36</v>
      </c>
      <c r="J56" s="116">
        <v>-3.1088082901554404</v>
      </c>
    </row>
    <row r="57" spans="1:12" s="110" customFormat="1" ht="13.5" customHeight="1" x14ac:dyDescent="0.2">
      <c r="A57" s="142"/>
      <c r="B57" s="124" t="s">
        <v>117</v>
      </c>
      <c r="C57" s="125">
        <v>3.5253654342218401</v>
      </c>
      <c r="D57" s="143">
        <v>41</v>
      </c>
      <c r="E57" s="144">
        <v>38</v>
      </c>
      <c r="F57" s="144">
        <v>43</v>
      </c>
      <c r="G57" s="144">
        <v>36</v>
      </c>
      <c r="H57" s="145">
        <v>37</v>
      </c>
      <c r="I57" s="143">
        <v>4</v>
      </c>
      <c r="J57" s="146">
        <v>10.810810810810811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26883</v>
      </c>
      <c r="E12" s="236">
        <v>26928</v>
      </c>
      <c r="F12" s="114">
        <v>27381</v>
      </c>
      <c r="G12" s="114">
        <v>26958</v>
      </c>
      <c r="H12" s="140">
        <v>26790</v>
      </c>
      <c r="I12" s="115">
        <v>93</v>
      </c>
      <c r="J12" s="116">
        <v>0.3471444568868981</v>
      </c>
    </row>
    <row r="13" spans="1:15" s="110" customFormat="1" ht="12" customHeight="1" x14ac:dyDescent="0.2">
      <c r="A13" s="118" t="s">
        <v>105</v>
      </c>
      <c r="B13" s="119" t="s">
        <v>106</v>
      </c>
      <c r="C13" s="113">
        <v>54.733474686604914</v>
      </c>
      <c r="D13" s="115">
        <v>14714</v>
      </c>
      <c r="E13" s="114">
        <v>14709</v>
      </c>
      <c r="F13" s="114">
        <v>15096</v>
      </c>
      <c r="G13" s="114">
        <v>14810</v>
      </c>
      <c r="H13" s="140">
        <v>14686</v>
      </c>
      <c r="I13" s="115">
        <v>28</v>
      </c>
      <c r="J13" s="116">
        <v>0.19065776930409914</v>
      </c>
    </row>
    <row r="14" spans="1:15" s="110" customFormat="1" ht="12" customHeight="1" x14ac:dyDescent="0.2">
      <c r="A14" s="118"/>
      <c r="B14" s="119" t="s">
        <v>107</v>
      </c>
      <c r="C14" s="113">
        <v>45.266525313395086</v>
      </c>
      <c r="D14" s="115">
        <v>12169</v>
      </c>
      <c r="E14" s="114">
        <v>12219</v>
      </c>
      <c r="F14" s="114">
        <v>12285</v>
      </c>
      <c r="G14" s="114">
        <v>12148</v>
      </c>
      <c r="H14" s="140">
        <v>12104</v>
      </c>
      <c r="I14" s="115">
        <v>65</v>
      </c>
      <c r="J14" s="116">
        <v>0.53701255783212165</v>
      </c>
    </row>
    <row r="15" spans="1:15" s="110" customFormat="1" ht="12" customHeight="1" x14ac:dyDescent="0.2">
      <c r="A15" s="118" t="s">
        <v>105</v>
      </c>
      <c r="B15" s="121" t="s">
        <v>108</v>
      </c>
      <c r="C15" s="113">
        <v>7.7000334784064277</v>
      </c>
      <c r="D15" s="115">
        <v>2070</v>
      </c>
      <c r="E15" s="114">
        <v>2120</v>
      </c>
      <c r="F15" s="114">
        <v>2207</v>
      </c>
      <c r="G15" s="114">
        <v>1883</v>
      </c>
      <c r="H15" s="140">
        <v>1892</v>
      </c>
      <c r="I15" s="115">
        <v>178</v>
      </c>
      <c r="J15" s="116">
        <v>9.4080338266384782</v>
      </c>
    </row>
    <row r="16" spans="1:15" s="110" customFormat="1" ht="12" customHeight="1" x14ac:dyDescent="0.2">
      <c r="A16" s="118"/>
      <c r="B16" s="121" t="s">
        <v>109</v>
      </c>
      <c r="C16" s="113">
        <v>65.595357660975338</v>
      </c>
      <c r="D16" s="115">
        <v>17634</v>
      </c>
      <c r="E16" s="114">
        <v>17660</v>
      </c>
      <c r="F16" s="114">
        <v>18028</v>
      </c>
      <c r="G16" s="114">
        <v>18018</v>
      </c>
      <c r="H16" s="140">
        <v>17952</v>
      </c>
      <c r="I16" s="115">
        <v>-318</v>
      </c>
      <c r="J16" s="116">
        <v>-1.7713903743315509</v>
      </c>
    </row>
    <row r="17" spans="1:10" s="110" customFormat="1" ht="12" customHeight="1" x14ac:dyDescent="0.2">
      <c r="A17" s="118"/>
      <c r="B17" s="121" t="s">
        <v>110</v>
      </c>
      <c r="C17" s="113">
        <v>25.640739500799761</v>
      </c>
      <c r="D17" s="115">
        <v>6893</v>
      </c>
      <c r="E17" s="114">
        <v>6860</v>
      </c>
      <c r="F17" s="114">
        <v>6876</v>
      </c>
      <c r="G17" s="114">
        <v>6790</v>
      </c>
      <c r="H17" s="140">
        <v>6695</v>
      </c>
      <c r="I17" s="115">
        <v>198</v>
      </c>
      <c r="J17" s="116">
        <v>2.9574309185959673</v>
      </c>
    </row>
    <row r="18" spans="1:10" s="110" customFormat="1" ht="12" customHeight="1" x14ac:dyDescent="0.2">
      <c r="A18" s="120"/>
      <c r="B18" s="121" t="s">
        <v>111</v>
      </c>
      <c r="C18" s="113">
        <v>1.0638693598184727</v>
      </c>
      <c r="D18" s="115">
        <v>286</v>
      </c>
      <c r="E18" s="114">
        <v>288</v>
      </c>
      <c r="F18" s="114">
        <v>270</v>
      </c>
      <c r="G18" s="114">
        <v>267</v>
      </c>
      <c r="H18" s="140">
        <v>251</v>
      </c>
      <c r="I18" s="115">
        <v>35</v>
      </c>
      <c r="J18" s="116">
        <v>13.944223107569721</v>
      </c>
    </row>
    <row r="19" spans="1:10" s="110" customFormat="1" ht="12" customHeight="1" x14ac:dyDescent="0.2">
      <c r="A19" s="120"/>
      <c r="B19" s="121" t="s">
        <v>112</v>
      </c>
      <c r="C19" s="113">
        <v>0.27898672023211696</v>
      </c>
      <c r="D19" s="115">
        <v>75</v>
      </c>
      <c r="E19" s="114">
        <v>80</v>
      </c>
      <c r="F19" s="114">
        <v>68</v>
      </c>
      <c r="G19" s="114">
        <v>63</v>
      </c>
      <c r="H19" s="140">
        <v>51</v>
      </c>
      <c r="I19" s="115">
        <v>24</v>
      </c>
      <c r="J19" s="116">
        <v>47.058823529411768</v>
      </c>
    </row>
    <row r="20" spans="1:10" s="110" customFormat="1" ht="12" customHeight="1" x14ac:dyDescent="0.2">
      <c r="A20" s="118" t="s">
        <v>113</v>
      </c>
      <c r="B20" s="119" t="s">
        <v>181</v>
      </c>
      <c r="C20" s="113">
        <v>74.478294833165947</v>
      </c>
      <c r="D20" s="115">
        <v>20022</v>
      </c>
      <c r="E20" s="114">
        <v>20058</v>
      </c>
      <c r="F20" s="114">
        <v>20529</v>
      </c>
      <c r="G20" s="114">
        <v>20139</v>
      </c>
      <c r="H20" s="140">
        <v>20101</v>
      </c>
      <c r="I20" s="115">
        <v>-79</v>
      </c>
      <c r="J20" s="116">
        <v>-0.39301527287199639</v>
      </c>
    </row>
    <row r="21" spans="1:10" s="110" customFormat="1" ht="12" customHeight="1" x14ac:dyDescent="0.2">
      <c r="A21" s="118"/>
      <c r="B21" s="119" t="s">
        <v>182</v>
      </c>
      <c r="C21" s="113">
        <v>25.52170516683406</v>
      </c>
      <c r="D21" s="115">
        <v>6861</v>
      </c>
      <c r="E21" s="114">
        <v>6870</v>
      </c>
      <c r="F21" s="114">
        <v>6852</v>
      </c>
      <c r="G21" s="114">
        <v>6819</v>
      </c>
      <c r="H21" s="140">
        <v>6689</v>
      </c>
      <c r="I21" s="115">
        <v>172</v>
      </c>
      <c r="J21" s="116">
        <v>2.5713858573777846</v>
      </c>
    </row>
    <row r="22" spans="1:10" s="110" customFormat="1" ht="12" customHeight="1" x14ac:dyDescent="0.2">
      <c r="A22" s="118" t="s">
        <v>113</v>
      </c>
      <c r="B22" s="119" t="s">
        <v>116</v>
      </c>
      <c r="C22" s="113">
        <v>95.588289997396117</v>
      </c>
      <c r="D22" s="115">
        <v>25697</v>
      </c>
      <c r="E22" s="114">
        <v>25779</v>
      </c>
      <c r="F22" s="114">
        <v>26084</v>
      </c>
      <c r="G22" s="114">
        <v>25791</v>
      </c>
      <c r="H22" s="140">
        <v>25765</v>
      </c>
      <c r="I22" s="115">
        <v>-68</v>
      </c>
      <c r="J22" s="116">
        <v>-0.26392392780904328</v>
      </c>
    </row>
    <row r="23" spans="1:10" s="110" customFormat="1" ht="12" customHeight="1" x14ac:dyDescent="0.2">
      <c r="A23" s="118"/>
      <c r="B23" s="119" t="s">
        <v>117</v>
      </c>
      <c r="C23" s="113">
        <v>4.4005505337945916</v>
      </c>
      <c r="D23" s="115">
        <v>1183</v>
      </c>
      <c r="E23" s="114">
        <v>1146</v>
      </c>
      <c r="F23" s="114">
        <v>1294</v>
      </c>
      <c r="G23" s="114">
        <v>1165</v>
      </c>
      <c r="H23" s="140">
        <v>1024</v>
      </c>
      <c r="I23" s="115">
        <v>159</v>
      </c>
      <c r="J23" s="116">
        <v>15.52734375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33953</v>
      </c>
      <c r="E64" s="236">
        <v>34074</v>
      </c>
      <c r="F64" s="236">
        <v>34595</v>
      </c>
      <c r="G64" s="236">
        <v>34267</v>
      </c>
      <c r="H64" s="140">
        <v>34168</v>
      </c>
      <c r="I64" s="115">
        <v>-215</v>
      </c>
      <c r="J64" s="116">
        <v>-0.6292437368297823</v>
      </c>
    </row>
    <row r="65" spans="1:12" s="110" customFormat="1" ht="12" customHeight="1" x14ac:dyDescent="0.2">
      <c r="A65" s="118" t="s">
        <v>105</v>
      </c>
      <c r="B65" s="119" t="s">
        <v>106</v>
      </c>
      <c r="C65" s="113">
        <v>51.647866167938034</v>
      </c>
      <c r="D65" s="235">
        <v>17536</v>
      </c>
      <c r="E65" s="236">
        <v>17594</v>
      </c>
      <c r="F65" s="236">
        <v>17948</v>
      </c>
      <c r="G65" s="236">
        <v>17739</v>
      </c>
      <c r="H65" s="140">
        <v>17676</v>
      </c>
      <c r="I65" s="115">
        <v>-140</v>
      </c>
      <c r="J65" s="116">
        <v>-0.79203439692238065</v>
      </c>
    </row>
    <row r="66" spans="1:12" s="110" customFormat="1" ht="12" customHeight="1" x14ac:dyDescent="0.2">
      <c r="A66" s="118"/>
      <c r="B66" s="119" t="s">
        <v>107</v>
      </c>
      <c r="C66" s="113">
        <v>48.352133832061966</v>
      </c>
      <c r="D66" s="235">
        <v>16417</v>
      </c>
      <c r="E66" s="236">
        <v>16480</v>
      </c>
      <c r="F66" s="236">
        <v>16647</v>
      </c>
      <c r="G66" s="236">
        <v>16528</v>
      </c>
      <c r="H66" s="140">
        <v>16492</v>
      </c>
      <c r="I66" s="115">
        <v>-75</v>
      </c>
      <c r="J66" s="116">
        <v>-0.4547659471258792</v>
      </c>
    </row>
    <row r="67" spans="1:12" s="110" customFormat="1" ht="12" customHeight="1" x14ac:dyDescent="0.2">
      <c r="A67" s="118" t="s">
        <v>105</v>
      </c>
      <c r="B67" s="121" t="s">
        <v>108</v>
      </c>
      <c r="C67" s="113">
        <v>7.3189408888757992</v>
      </c>
      <c r="D67" s="235">
        <v>2485</v>
      </c>
      <c r="E67" s="236">
        <v>2525</v>
      </c>
      <c r="F67" s="236">
        <v>2606</v>
      </c>
      <c r="G67" s="236">
        <v>2294</v>
      </c>
      <c r="H67" s="140">
        <v>2344</v>
      </c>
      <c r="I67" s="115">
        <v>141</v>
      </c>
      <c r="J67" s="116">
        <v>6.0153583617747444</v>
      </c>
    </row>
    <row r="68" spans="1:12" s="110" customFormat="1" ht="12" customHeight="1" x14ac:dyDescent="0.2">
      <c r="A68" s="118"/>
      <c r="B68" s="121" t="s">
        <v>109</v>
      </c>
      <c r="C68" s="113">
        <v>65.808617795187459</v>
      </c>
      <c r="D68" s="235">
        <v>22344</v>
      </c>
      <c r="E68" s="236">
        <v>22433</v>
      </c>
      <c r="F68" s="236">
        <v>22840</v>
      </c>
      <c r="G68" s="236">
        <v>22933</v>
      </c>
      <c r="H68" s="140">
        <v>22924</v>
      </c>
      <c r="I68" s="115">
        <v>-580</v>
      </c>
      <c r="J68" s="116">
        <v>-2.5300994590821846</v>
      </c>
    </row>
    <row r="69" spans="1:12" s="110" customFormat="1" ht="12" customHeight="1" x14ac:dyDescent="0.2">
      <c r="A69" s="118"/>
      <c r="B69" s="121" t="s">
        <v>110</v>
      </c>
      <c r="C69" s="113">
        <v>25.829823579654228</v>
      </c>
      <c r="D69" s="235">
        <v>8770</v>
      </c>
      <c r="E69" s="236">
        <v>8765</v>
      </c>
      <c r="F69" s="236">
        <v>8801</v>
      </c>
      <c r="G69" s="236">
        <v>8710</v>
      </c>
      <c r="H69" s="140">
        <v>8598</v>
      </c>
      <c r="I69" s="115">
        <v>172</v>
      </c>
      <c r="J69" s="116">
        <v>2.000465224470807</v>
      </c>
    </row>
    <row r="70" spans="1:12" s="110" customFormat="1" ht="12" customHeight="1" x14ac:dyDescent="0.2">
      <c r="A70" s="120"/>
      <c r="B70" s="121" t="s">
        <v>111</v>
      </c>
      <c r="C70" s="113">
        <v>1.0426177362825082</v>
      </c>
      <c r="D70" s="235">
        <v>354</v>
      </c>
      <c r="E70" s="236">
        <v>351</v>
      </c>
      <c r="F70" s="236">
        <v>348</v>
      </c>
      <c r="G70" s="236">
        <v>330</v>
      </c>
      <c r="H70" s="140">
        <v>302</v>
      </c>
      <c r="I70" s="115">
        <v>52</v>
      </c>
      <c r="J70" s="116">
        <v>17.218543046357617</v>
      </c>
    </row>
    <row r="71" spans="1:12" s="110" customFormat="1" ht="12" customHeight="1" x14ac:dyDescent="0.2">
      <c r="A71" s="120"/>
      <c r="B71" s="121" t="s">
        <v>112</v>
      </c>
      <c r="C71" s="113">
        <v>0.2974700321032015</v>
      </c>
      <c r="D71" s="235">
        <v>101</v>
      </c>
      <c r="E71" s="236">
        <v>104</v>
      </c>
      <c r="F71" s="236">
        <v>101</v>
      </c>
      <c r="G71" s="236">
        <v>93</v>
      </c>
      <c r="H71" s="140">
        <v>81</v>
      </c>
      <c r="I71" s="115">
        <v>20</v>
      </c>
      <c r="J71" s="116">
        <v>24.691358024691358</v>
      </c>
    </row>
    <row r="72" spans="1:12" s="110" customFormat="1" ht="12" customHeight="1" x14ac:dyDescent="0.2">
      <c r="A72" s="118" t="s">
        <v>113</v>
      </c>
      <c r="B72" s="119" t="s">
        <v>181</v>
      </c>
      <c r="C72" s="113">
        <v>73.260094836980528</v>
      </c>
      <c r="D72" s="235">
        <v>24874</v>
      </c>
      <c r="E72" s="236">
        <v>24979</v>
      </c>
      <c r="F72" s="236">
        <v>25495</v>
      </c>
      <c r="G72" s="236">
        <v>25214</v>
      </c>
      <c r="H72" s="140">
        <v>25294</v>
      </c>
      <c r="I72" s="115">
        <v>-420</v>
      </c>
      <c r="J72" s="116">
        <v>-1.6604728394085553</v>
      </c>
    </row>
    <row r="73" spans="1:12" s="110" customFormat="1" ht="12" customHeight="1" x14ac:dyDescent="0.2">
      <c r="A73" s="118"/>
      <c r="B73" s="119" t="s">
        <v>182</v>
      </c>
      <c r="C73" s="113">
        <v>26.739905163019468</v>
      </c>
      <c r="D73" s="115">
        <v>9079</v>
      </c>
      <c r="E73" s="114">
        <v>9095</v>
      </c>
      <c r="F73" s="114">
        <v>9100</v>
      </c>
      <c r="G73" s="114">
        <v>9053</v>
      </c>
      <c r="H73" s="140">
        <v>8874</v>
      </c>
      <c r="I73" s="115">
        <v>205</v>
      </c>
      <c r="J73" s="116">
        <v>2.310119450078882</v>
      </c>
    </row>
    <row r="74" spans="1:12" s="110" customFormat="1" ht="12" customHeight="1" x14ac:dyDescent="0.2">
      <c r="A74" s="118" t="s">
        <v>113</v>
      </c>
      <c r="B74" s="119" t="s">
        <v>116</v>
      </c>
      <c r="C74" s="113">
        <v>96.701322416281329</v>
      </c>
      <c r="D74" s="115">
        <v>32833</v>
      </c>
      <c r="E74" s="114">
        <v>33027</v>
      </c>
      <c r="F74" s="114">
        <v>33415</v>
      </c>
      <c r="G74" s="114">
        <v>33144</v>
      </c>
      <c r="H74" s="140">
        <v>33114</v>
      </c>
      <c r="I74" s="115">
        <v>-281</v>
      </c>
      <c r="J74" s="116">
        <v>-0.84858368061846956</v>
      </c>
    </row>
    <row r="75" spans="1:12" s="110" customFormat="1" ht="12" customHeight="1" x14ac:dyDescent="0.2">
      <c r="A75" s="142"/>
      <c r="B75" s="124" t="s">
        <v>117</v>
      </c>
      <c r="C75" s="125">
        <v>3.286896592348246</v>
      </c>
      <c r="D75" s="143">
        <v>1116</v>
      </c>
      <c r="E75" s="144">
        <v>1043</v>
      </c>
      <c r="F75" s="144">
        <v>1176</v>
      </c>
      <c r="G75" s="144">
        <v>1120</v>
      </c>
      <c r="H75" s="145">
        <v>1051</v>
      </c>
      <c r="I75" s="143">
        <v>65</v>
      </c>
      <c r="J75" s="146">
        <v>6.1845861084681255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26883</v>
      </c>
      <c r="G11" s="114">
        <v>26928</v>
      </c>
      <c r="H11" s="114">
        <v>27381</v>
      </c>
      <c r="I11" s="114">
        <v>26958</v>
      </c>
      <c r="J11" s="140">
        <v>26790</v>
      </c>
      <c r="K11" s="114">
        <v>93</v>
      </c>
      <c r="L11" s="116">
        <v>0.3471444568868981</v>
      </c>
    </row>
    <row r="12" spans="1:17" s="110" customFormat="1" ht="24.95" customHeight="1" x14ac:dyDescent="0.2">
      <c r="A12" s="604" t="s">
        <v>185</v>
      </c>
      <c r="B12" s="605"/>
      <c r="C12" s="605"/>
      <c r="D12" s="606"/>
      <c r="E12" s="113">
        <v>54.733474686604914</v>
      </c>
      <c r="F12" s="115">
        <v>14714</v>
      </c>
      <c r="G12" s="114">
        <v>14709</v>
      </c>
      <c r="H12" s="114">
        <v>15096</v>
      </c>
      <c r="I12" s="114">
        <v>14810</v>
      </c>
      <c r="J12" s="140">
        <v>14686</v>
      </c>
      <c r="K12" s="114">
        <v>28</v>
      </c>
      <c r="L12" s="116">
        <v>0.19065776930409914</v>
      </c>
    </row>
    <row r="13" spans="1:17" s="110" customFormat="1" ht="15" customHeight="1" x14ac:dyDescent="0.2">
      <c r="A13" s="120"/>
      <c r="B13" s="612" t="s">
        <v>107</v>
      </c>
      <c r="C13" s="612"/>
      <c r="E13" s="113">
        <v>45.266525313395086</v>
      </c>
      <c r="F13" s="115">
        <v>12169</v>
      </c>
      <c r="G13" s="114">
        <v>12219</v>
      </c>
      <c r="H13" s="114">
        <v>12285</v>
      </c>
      <c r="I13" s="114">
        <v>12148</v>
      </c>
      <c r="J13" s="140">
        <v>12104</v>
      </c>
      <c r="K13" s="114">
        <v>65</v>
      </c>
      <c r="L13" s="116">
        <v>0.53701255783212165</v>
      </c>
    </row>
    <row r="14" spans="1:17" s="110" customFormat="1" ht="24.95" customHeight="1" x14ac:dyDescent="0.2">
      <c r="A14" s="604" t="s">
        <v>186</v>
      </c>
      <c r="B14" s="605"/>
      <c r="C14" s="605"/>
      <c r="D14" s="606"/>
      <c r="E14" s="113">
        <v>7.7000334784064277</v>
      </c>
      <c r="F14" s="115">
        <v>2070</v>
      </c>
      <c r="G14" s="114">
        <v>2120</v>
      </c>
      <c r="H14" s="114">
        <v>2207</v>
      </c>
      <c r="I14" s="114">
        <v>1883</v>
      </c>
      <c r="J14" s="140">
        <v>1892</v>
      </c>
      <c r="K14" s="114">
        <v>178</v>
      </c>
      <c r="L14" s="116">
        <v>9.4080338266384782</v>
      </c>
    </row>
    <row r="15" spans="1:17" s="110" customFormat="1" ht="15" customHeight="1" x14ac:dyDescent="0.2">
      <c r="A15" s="120"/>
      <c r="B15" s="119"/>
      <c r="C15" s="258" t="s">
        <v>106</v>
      </c>
      <c r="E15" s="113">
        <v>63.671497584541065</v>
      </c>
      <c r="F15" s="115">
        <v>1318</v>
      </c>
      <c r="G15" s="114">
        <v>1358</v>
      </c>
      <c r="H15" s="114">
        <v>1436</v>
      </c>
      <c r="I15" s="114">
        <v>1218</v>
      </c>
      <c r="J15" s="140">
        <v>1237</v>
      </c>
      <c r="K15" s="114">
        <v>81</v>
      </c>
      <c r="L15" s="116">
        <v>6.5481002425222314</v>
      </c>
    </row>
    <row r="16" spans="1:17" s="110" customFormat="1" ht="15" customHeight="1" x14ac:dyDescent="0.2">
      <c r="A16" s="120"/>
      <c r="B16" s="119"/>
      <c r="C16" s="258" t="s">
        <v>107</v>
      </c>
      <c r="E16" s="113">
        <v>36.328502415458935</v>
      </c>
      <c r="F16" s="115">
        <v>752</v>
      </c>
      <c r="G16" s="114">
        <v>762</v>
      </c>
      <c r="H16" s="114">
        <v>771</v>
      </c>
      <c r="I16" s="114">
        <v>665</v>
      </c>
      <c r="J16" s="140">
        <v>655</v>
      </c>
      <c r="K16" s="114">
        <v>97</v>
      </c>
      <c r="L16" s="116">
        <v>14.809160305343511</v>
      </c>
    </row>
    <row r="17" spans="1:12" s="110" customFormat="1" ht="15" customHeight="1" x14ac:dyDescent="0.2">
      <c r="A17" s="120"/>
      <c r="B17" s="121" t="s">
        <v>109</v>
      </c>
      <c r="C17" s="258"/>
      <c r="E17" s="113">
        <v>65.595357660975338</v>
      </c>
      <c r="F17" s="115">
        <v>17634</v>
      </c>
      <c r="G17" s="114">
        <v>17660</v>
      </c>
      <c r="H17" s="114">
        <v>18028</v>
      </c>
      <c r="I17" s="114">
        <v>18018</v>
      </c>
      <c r="J17" s="140">
        <v>17952</v>
      </c>
      <c r="K17" s="114">
        <v>-318</v>
      </c>
      <c r="L17" s="116">
        <v>-1.7713903743315509</v>
      </c>
    </row>
    <row r="18" spans="1:12" s="110" customFormat="1" ht="15" customHeight="1" x14ac:dyDescent="0.2">
      <c r="A18" s="120"/>
      <c r="B18" s="119"/>
      <c r="C18" s="258" t="s">
        <v>106</v>
      </c>
      <c r="E18" s="113">
        <v>55.194510604514008</v>
      </c>
      <c r="F18" s="115">
        <v>9733</v>
      </c>
      <c r="G18" s="114">
        <v>9735</v>
      </c>
      <c r="H18" s="114">
        <v>10010</v>
      </c>
      <c r="I18" s="114">
        <v>10001</v>
      </c>
      <c r="J18" s="140">
        <v>9931</v>
      </c>
      <c r="K18" s="114">
        <v>-198</v>
      </c>
      <c r="L18" s="116">
        <v>-1.993756922767093</v>
      </c>
    </row>
    <row r="19" spans="1:12" s="110" customFormat="1" ht="15" customHeight="1" x14ac:dyDescent="0.2">
      <c r="A19" s="120"/>
      <c r="B19" s="119"/>
      <c r="C19" s="258" t="s">
        <v>107</v>
      </c>
      <c r="E19" s="113">
        <v>44.805489395485992</v>
      </c>
      <c r="F19" s="115">
        <v>7901</v>
      </c>
      <c r="G19" s="114">
        <v>7925</v>
      </c>
      <c r="H19" s="114">
        <v>8018</v>
      </c>
      <c r="I19" s="114">
        <v>8017</v>
      </c>
      <c r="J19" s="140">
        <v>8021</v>
      </c>
      <c r="K19" s="114">
        <v>-120</v>
      </c>
      <c r="L19" s="116">
        <v>-1.4960728088766986</v>
      </c>
    </row>
    <row r="20" spans="1:12" s="110" customFormat="1" ht="15" customHeight="1" x14ac:dyDescent="0.2">
      <c r="A20" s="120"/>
      <c r="B20" s="121" t="s">
        <v>110</v>
      </c>
      <c r="C20" s="258"/>
      <c r="E20" s="113">
        <v>25.640739500799761</v>
      </c>
      <c r="F20" s="115">
        <v>6893</v>
      </c>
      <c r="G20" s="114">
        <v>6860</v>
      </c>
      <c r="H20" s="114">
        <v>6876</v>
      </c>
      <c r="I20" s="114">
        <v>6790</v>
      </c>
      <c r="J20" s="140">
        <v>6695</v>
      </c>
      <c r="K20" s="114">
        <v>198</v>
      </c>
      <c r="L20" s="116">
        <v>2.9574309185959673</v>
      </c>
    </row>
    <row r="21" spans="1:12" s="110" customFormat="1" ht="15" customHeight="1" x14ac:dyDescent="0.2">
      <c r="A21" s="120"/>
      <c r="B21" s="119"/>
      <c r="C21" s="258" t="s">
        <v>106</v>
      </c>
      <c r="E21" s="113">
        <v>50.297403162628754</v>
      </c>
      <c r="F21" s="115">
        <v>3467</v>
      </c>
      <c r="G21" s="114">
        <v>3421</v>
      </c>
      <c r="H21" s="114">
        <v>3461</v>
      </c>
      <c r="I21" s="114">
        <v>3413</v>
      </c>
      <c r="J21" s="140">
        <v>3350</v>
      </c>
      <c r="K21" s="114">
        <v>117</v>
      </c>
      <c r="L21" s="116">
        <v>3.4925373134328357</v>
      </c>
    </row>
    <row r="22" spans="1:12" s="110" customFormat="1" ht="15" customHeight="1" x14ac:dyDescent="0.2">
      <c r="A22" s="120"/>
      <c r="B22" s="119"/>
      <c r="C22" s="258" t="s">
        <v>107</v>
      </c>
      <c r="E22" s="113">
        <v>49.702596837371246</v>
      </c>
      <c r="F22" s="115">
        <v>3426</v>
      </c>
      <c r="G22" s="114">
        <v>3439</v>
      </c>
      <c r="H22" s="114">
        <v>3415</v>
      </c>
      <c r="I22" s="114">
        <v>3377</v>
      </c>
      <c r="J22" s="140">
        <v>3345</v>
      </c>
      <c r="K22" s="114">
        <v>81</v>
      </c>
      <c r="L22" s="116">
        <v>2.4215246636771299</v>
      </c>
    </row>
    <row r="23" spans="1:12" s="110" customFormat="1" ht="15" customHeight="1" x14ac:dyDescent="0.2">
      <c r="A23" s="120"/>
      <c r="B23" s="121" t="s">
        <v>111</v>
      </c>
      <c r="C23" s="258"/>
      <c r="E23" s="113">
        <v>1.0638693598184727</v>
      </c>
      <c r="F23" s="115">
        <v>286</v>
      </c>
      <c r="G23" s="114">
        <v>288</v>
      </c>
      <c r="H23" s="114">
        <v>270</v>
      </c>
      <c r="I23" s="114">
        <v>267</v>
      </c>
      <c r="J23" s="140">
        <v>251</v>
      </c>
      <c r="K23" s="114">
        <v>35</v>
      </c>
      <c r="L23" s="116">
        <v>13.944223107569721</v>
      </c>
    </row>
    <row r="24" spans="1:12" s="110" customFormat="1" ht="15" customHeight="1" x14ac:dyDescent="0.2">
      <c r="A24" s="120"/>
      <c r="B24" s="119"/>
      <c r="C24" s="258" t="s">
        <v>106</v>
      </c>
      <c r="E24" s="113">
        <v>68.531468531468533</v>
      </c>
      <c r="F24" s="115">
        <v>196</v>
      </c>
      <c r="G24" s="114">
        <v>195</v>
      </c>
      <c r="H24" s="114">
        <v>189</v>
      </c>
      <c r="I24" s="114">
        <v>178</v>
      </c>
      <c r="J24" s="140">
        <v>168</v>
      </c>
      <c r="K24" s="114">
        <v>28</v>
      </c>
      <c r="L24" s="116">
        <v>16.666666666666668</v>
      </c>
    </row>
    <row r="25" spans="1:12" s="110" customFormat="1" ht="15" customHeight="1" x14ac:dyDescent="0.2">
      <c r="A25" s="120"/>
      <c r="B25" s="119"/>
      <c r="C25" s="258" t="s">
        <v>107</v>
      </c>
      <c r="E25" s="113">
        <v>31.46853146853147</v>
      </c>
      <c r="F25" s="115">
        <v>90</v>
      </c>
      <c r="G25" s="114">
        <v>93</v>
      </c>
      <c r="H25" s="114">
        <v>81</v>
      </c>
      <c r="I25" s="114">
        <v>89</v>
      </c>
      <c r="J25" s="140">
        <v>83</v>
      </c>
      <c r="K25" s="114">
        <v>7</v>
      </c>
      <c r="L25" s="116">
        <v>8.4337349397590362</v>
      </c>
    </row>
    <row r="26" spans="1:12" s="110" customFormat="1" ht="15" customHeight="1" x14ac:dyDescent="0.2">
      <c r="A26" s="120"/>
      <c r="C26" s="121" t="s">
        <v>187</v>
      </c>
      <c r="D26" s="110" t="s">
        <v>188</v>
      </c>
      <c r="E26" s="113">
        <v>0.27898672023211696</v>
      </c>
      <c r="F26" s="115">
        <v>75</v>
      </c>
      <c r="G26" s="114">
        <v>80</v>
      </c>
      <c r="H26" s="114">
        <v>68</v>
      </c>
      <c r="I26" s="114">
        <v>63</v>
      </c>
      <c r="J26" s="140">
        <v>51</v>
      </c>
      <c r="K26" s="114">
        <v>24</v>
      </c>
      <c r="L26" s="116">
        <v>47.058823529411768</v>
      </c>
    </row>
    <row r="27" spans="1:12" s="110" customFormat="1" ht="15" customHeight="1" x14ac:dyDescent="0.2">
      <c r="A27" s="120"/>
      <c r="B27" s="119"/>
      <c r="D27" s="259" t="s">
        <v>106</v>
      </c>
      <c r="E27" s="113">
        <v>56</v>
      </c>
      <c r="F27" s="115">
        <v>42</v>
      </c>
      <c r="G27" s="114">
        <v>48</v>
      </c>
      <c r="H27" s="114">
        <v>41</v>
      </c>
      <c r="I27" s="114">
        <v>34</v>
      </c>
      <c r="J27" s="140">
        <v>30</v>
      </c>
      <c r="K27" s="114">
        <v>12</v>
      </c>
      <c r="L27" s="116">
        <v>40</v>
      </c>
    </row>
    <row r="28" spans="1:12" s="110" customFormat="1" ht="15" customHeight="1" x14ac:dyDescent="0.2">
      <c r="A28" s="120"/>
      <c r="B28" s="119"/>
      <c r="D28" s="259" t="s">
        <v>107</v>
      </c>
      <c r="E28" s="113">
        <v>44</v>
      </c>
      <c r="F28" s="115">
        <v>33</v>
      </c>
      <c r="G28" s="114">
        <v>32</v>
      </c>
      <c r="H28" s="114">
        <v>27</v>
      </c>
      <c r="I28" s="114">
        <v>29</v>
      </c>
      <c r="J28" s="140">
        <v>21</v>
      </c>
      <c r="K28" s="114">
        <v>12</v>
      </c>
      <c r="L28" s="116">
        <v>57.142857142857146</v>
      </c>
    </row>
    <row r="29" spans="1:12" s="110" customFormat="1" ht="24.95" customHeight="1" x14ac:dyDescent="0.2">
      <c r="A29" s="604" t="s">
        <v>189</v>
      </c>
      <c r="B29" s="605"/>
      <c r="C29" s="605"/>
      <c r="D29" s="606"/>
      <c r="E29" s="113">
        <v>95.588289997396117</v>
      </c>
      <c r="F29" s="115">
        <v>25697</v>
      </c>
      <c r="G29" s="114">
        <v>25779</v>
      </c>
      <c r="H29" s="114">
        <v>26084</v>
      </c>
      <c r="I29" s="114">
        <v>25791</v>
      </c>
      <c r="J29" s="140">
        <v>25765</v>
      </c>
      <c r="K29" s="114">
        <v>-68</v>
      </c>
      <c r="L29" s="116">
        <v>-0.26392392780904328</v>
      </c>
    </row>
    <row r="30" spans="1:12" s="110" customFormat="1" ht="15" customHeight="1" x14ac:dyDescent="0.2">
      <c r="A30" s="120"/>
      <c r="B30" s="119"/>
      <c r="C30" s="258" t="s">
        <v>106</v>
      </c>
      <c r="E30" s="113">
        <v>53.94793166517492</v>
      </c>
      <c r="F30" s="115">
        <v>13863</v>
      </c>
      <c r="G30" s="114">
        <v>13898</v>
      </c>
      <c r="H30" s="114">
        <v>14182</v>
      </c>
      <c r="I30" s="114">
        <v>13990</v>
      </c>
      <c r="J30" s="140">
        <v>13966</v>
      </c>
      <c r="K30" s="114">
        <v>-103</v>
      </c>
      <c r="L30" s="116">
        <v>-0.73750537018473439</v>
      </c>
    </row>
    <row r="31" spans="1:12" s="110" customFormat="1" ht="15" customHeight="1" x14ac:dyDescent="0.2">
      <c r="A31" s="120"/>
      <c r="B31" s="119"/>
      <c r="C31" s="258" t="s">
        <v>107</v>
      </c>
      <c r="E31" s="113">
        <v>46.05206833482508</v>
      </c>
      <c r="F31" s="115">
        <v>11834</v>
      </c>
      <c r="G31" s="114">
        <v>11881</v>
      </c>
      <c r="H31" s="114">
        <v>11902</v>
      </c>
      <c r="I31" s="114">
        <v>11801</v>
      </c>
      <c r="J31" s="140">
        <v>11799</v>
      </c>
      <c r="K31" s="114">
        <v>35</v>
      </c>
      <c r="L31" s="116">
        <v>0.29663530807695565</v>
      </c>
    </row>
    <row r="32" spans="1:12" s="110" customFormat="1" ht="15" customHeight="1" x14ac:dyDescent="0.2">
      <c r="A32" s="120"/>
      <c r="B32" s="119" t="s">
        <v>117</v>
      </c>
      <c r="C32" s="258"/>
      <c r="E32" s="113">
        <v>4.4005505337945916</v>
      </c>
      <c r="F32" s="115">
        <v>1183</v>
      </c>
      <c r="G32" s="114">
        <v>1146</v>
      </c>
      <c r="H32" s="114">
        <v>1294</v>
      </c>
      <c r="I32" s="114">
        <v>1165</v>
      </c>
      <c r="J32" s="140">
        <v>1024</v>
      </c>
      <c r="K32" s="114">
        <v>159</v>
      </c>
      <c r="L32" s="116">
        <v>15.52734375</v>
      </c>
    </row>
    <row r="33" spans="1:12" s="110" customFormat="1" ht="15" customHeight="1" x14ac:dyDescent="0.2">
      <c r="A33" s="120"/>
      <c r="B33" s="119"/>
      <c r="C33" s="258" t="s">
        <v>106</v>
      </c>
      <c r="E33" s="113">
        <v>71.682163989856292</v>
      </c>
      <c r="F33" s="115">
        <v>848</v>
      </c>
      <c r="G33" s="114">
        <v>808</v>
      </c>
      <c r="H33" s="114">
        <v>911</v>
      </c>
      <c r="I33" s="114">
        <v>818</v>
      </c>
      <c r="J33" s="140">
        <v>719</v>
      </c>
      <c r="K33" s="114">
        <v>129</v>
      </c>
      <c r="L33" s="116">
        <v>17.941585535465926</v>
      </c>
    </row>
    <row r="34" spans="1:12" s="110" customFormat="1" ht="15" customHeight="1" x14ac:dyDescent="0.2">
      <c r="A34" s="120"/>
      <c r="B34" s="119"/>
      <c r="C34" s="258" t="s">
        <v>107</v>
      </c>
      <c r="E34" s="113">
        <v>28.317836010143701</v>
      </c>
      <c r="F34" s="115">
        <v>335</v>
      </c>
      <c r="G34" s="114">
        <v>338</v>
      </c>
      <c r="H34" s="114">
        <v>383</v>
      </c>
      <c r="I34" s="114">
        <v>347</v>
      </c>
      <c r="J34" s="140">
        <v>305</v>
      </c>
      <c r="K34" s="114">
        <v>30</v>
      </c>
      <c r="L34" s="116">
        <v>9.8360655737704921</v>
      </c>
    </row>
    <row r="35" spans="1:12" s="110" customFormat="1" ht="24.95" customHeight="1" x14ac:dyDescent="0.2">
      <c r="A35" s="604" t="s">
        <v>190</v>
      </c>
      <c r="B35" s="605"/>
      <c r="C35" s="605"/>
      <c r="D35" s="606"/>
      <c r="E35" s="113">
        <v>74.478294833165947</v>
      </c>
      <c r="F35" s="115">
        <v>20022</v>
      </c>
      <c r="G35" s="114">
        <v>20058</v>
      </c>
      <c r="H35" s="114">
        <v>20529</v>
      </c>
      <c r="I35" s="114">
        <v>20139</v>
      </c>
      <c r="J35" s="140">
        <v>20101</v>
      </c>
      <c r="K35" s="114">
        <v>-79</v>
      </c>
      <c r="L35" s="116">
        <v>-0.39301527287199639</v>
      </c>
    </row>
    <row r="36" spans="1:12" s="110" customFormat="1" ht="15" customHeight="1" x14ac:dyDescent="0.2">
      <c r="A36" s="120"/>
      <c r="B36" s="119"/>
      <c r="C36" s="258" t="s">
        <v>106</v>
      </c>
      <c r="E36" s="113">
        <v>66.267106183198479</v>
      </c>
      <c r="F36" s="115">
        <v>13268</v>
      </c>
      <c r="G36" s="114">
        <v>13271</v>
      </c>
      <c r="H36" s="114">
        <v>13643</v>
      </c>
      <c r="I36" s="114">
        <v>13359</v>
      </c>
      <c r="J36" s="140">
        <v>13325</v>
      </c>
      <c r="K36" s="114">
        <v>-57</v>
      </c>
      <c r="L36" s="116">
        <v>-0.42776735459662291</v>
      </c>
    </row>
    <row r="37" spans="1:12" s="110" customFormat="1" ht="15" customHeight="1" x14ac:dyDescent="0.2">
      <c r="A37" s="120"/>
      <c r="B37" s="119"/>
      <c r="C37" s="258" t="s">
        <v>107</v>
      </c>
      <c r="E37" s="113">
        <v>33.732893816801521</v>
      </c>
      <c r="F37" s="115">
        <v>6754</v>
      </c>
      <c r="G37" s="114">
        <v>6787</v>
      </c>
      <c r="H37" s="114">
        <v>6886</v>
      </c>
      <c r="I37" s="114">
        <v>6780</v>
      </c>
      <c r="J37" s="140">
        <v>6776</v>
      </c>
      <c r="K37" s="114">
        <v>-22</v>
      </c>
      <c r="L37" s="116">
        <v>-0.32467532467532467</v>
      </c>
    </row>
    <row r="38" spans="1:12" s="110" customFormat="1" ht="15" customHeight="1" x14ac:dyDescent="0.2">
      <c r="A38" s="120"/>
      <c r="B38" s="119" t="s">
        <v>182</v>
      </c>
      <c r="C38" s="258"/>
      <c r="E38" s="113">
        <v>25.52170516683406</v>
      </c>
      <c r="F38" s="115">
        <v>6861</v>
      </c>
      <c r="G38" s="114">
        <v>6870</v>
      </c>
      <c r="H38" s="114">
        <v>6852</v>
      </c>
      <c r="I38" s="114">
        <v>6819</v>
      </c>
      <c r="J38" s="140">
        <v>6689</v>
      </c>
      <c r="K38" s="114">
        <v>172</v>
      </c>
      <c r="L38" s="116">
        <v>2.5713858573777846</v>
      </c>
    </row>
    <row r="39" spans="1:12" s="110" customFormat="1" ht="15" customHeight="1" x14ac:dyDescent="0.2">
      <c r="A39" s="120"/>
      <c r="B39" s="119"/>
      <c r="C39" s="258" t="s">
        <v>106</v>
      </c>
      <c r="E39" s="113">
        <v>21.075644949715784</v>
      </c>
      <c r="F39" s="115">
        <v>1446</v>
      </c>
      <c r="G39" s="114">
        <v>1438</v>
      </c>
      <c r="H39" s="114">
        <v>1453</v>
      </c>
      <c r="I39" s="114">
        <v>1451</v>
      </c>
      <c r="J39" s="140">
        <v>1361</v>
      </c>
      <c r="K39" s="114">
        <v>85</v>
      </c>
      <c r="L39" s="116">
        <v>6.2454077883908887</v>
      </c>
    </row>
    <row r="40" spans="1:12" s="110" customFormat="1" ht="15" customHeight="1" x14ac:dyDescent="0.2">
      <c r="A40" s="120"/>
      <c r="B40" s="119"/>
      <c r="C40" s="258" t="s">
        <v>107</v>
      </c>
      <c r="E40" s="113">
        <v>78.92435505028422</v>
      </c>
      <c r="F40" s="115">
        <v>5415</v>
      </c>
      <c r="G40" s="114">
        <v>5432</v>
      </c>
      <c r="H40" s="114">
        <v>5399</v>
      </c>
      <c r="I40" s="114">
        <v>5368</v>
      </c>
      <c r="J40" s="140">
        <v>5328</v>
      </c>
      <c r="K40" s="114">
        <v>87</v>
      </c>
      <c r="L40" s="116">
        <v>1.632882882882883</v>
      </c>
    </row>
    <row r="41" spans="1:12" s="110" customFormat="1" ht="24.75" customHeight="1" x14ac:dyDescent="0.2">
      <c r="A41" s="604" t="s">
        <v>518</v>
      </c>
      <c r="B41" s="605"/>
      <c r="C41" s="605"/>
      <c r="D41" s="606"/>
      <c r="E41" s="113">
        <v>3.4929137373061043</v>
      </c>
      <c r="F41" s="115">
        <v>939</v>
      </c>
      <c r="G41" s="114">
        <v>1031</v>
      </c>
      <c r="H41" s="114">
        <v>1074</v>
      </c>
      <c r="I41" s="114">
        <v>863</v>
      </c>
      <c r="J41" s="140">
        <v>926</v>
      </c>
      <c r="K41" s="114">
        <v>13</v>
      </c>
      <c r="L41" s="116">
        <v>1.4038876889848813</v>
      </c>
    </row>
    <row r="42" spans="1:12" s="110" customFormat="1" ht="15" customHeight="1" x14ac:dyDescent="0.2">
      <c r="A42" s="120"/>
      <c r="B42" s="119"/>
      <c r="C42" s="258" t="s">
        <v>106</v>
      </c>
      <c r="E42" s="113">
        <v>67.518636847710326</v>
      </c>
      <c r="F42" s="115">
        <v>634</v>
      </c>
      <c r="G42" s="114">
        <v>718</v>
      </c>
      <c r="H42" s="114">
        <v>743</v>
      </c>
      <c r="I42" s="114">
        <v>601</v>
      </c>
      <c r="J42" s="140">
        <v>641</v>
      </c>
      <c r="K42" s="114">
        <v>-7</v>
      </c>
      <c r="L42" s="116">
        <v>-1.0920436817472698</v>
      </c>
    </row>
    <row r="43" spans="1:12" s="110" customFormat="1" ht="15" customHeight="1" x14ac:dyDescent="0.2">
      <c r="A43" s="123"/>
      <c r="B43" s="124"/>
      <c r="C43" s="260" t="s">
        <v>107</v>
      </c>
      <c r="D43" s="261"/>
      <c r="E43" s="125">
        <v>32.481363152289667</v>
      </c>
      <c r="F43" s="143">
        <v>305</v>
      </c>
      <c r="G43" s="144">
        <v>313</v>
      </c>
      <c r="H43" s="144">
        <v>331</v>
      </c>
      <c r="I43" s="144">
        <v>262</v>
      </c>
      <c r="J43" s="145">
        <v>285</v>
      </c>
      <c r="K43" s="144">
        <v>20</v>
      </c>
      <c r="L43" s="146">
        <v>7.0175438596491224</v>
      </c>
    </row>
    <row r="44" spans="1:12" s="110" customFormat="1" ht="45.75" customHeight="1" x14ac:dyDescent="0.2">
      <c r="A44" s="604" t="s">
        <v>191</v>
      </c>
      <c r="B44" s="605"/>
      <c r="C44" s="605"/>
      <c r="D44" s="606"/>
      <c r="E44" s="113">
        <v>1.0229513075177621</v>
      </c>
      <c r="F44" s="115">
        <v>275</v>
      </c>
      <c r="G44" s="114">
        <v>279</v>
      </c>
      <c r="H44" s="114">
        <v>284</v>
      </c>
      <c r="I44" s="114">
        <v>276</v>
      </c>
      <c r="J44" s="140">
        <v>276</v>
      </c>
      <c r="K44" s="114">
        <v>-1</v>
      </c>
      <c r="L44" s="116">
        <v>-0.36231884057971014</v>
      </c>
    </row>
    <row r="45" spans="1:12" s="110" customFormat="1" ht="15" customHeight="1" x14ac:dyDescent="0.2">
      <c r="A45" s="120"/>
      <c r="B45" s="119"/>
      <c r="C45" s="258" t="s">
        <v>106</v>
      </c>
      <c r="E45" s="113">
        <v>61.454545454545453</v>
      </c>
      <c r="F45" s="115">
        <v>169</v>
      </c>
      <c r="G45" s="114">
        <v>171</v>
      </c>
      <c r="H45" s="114">
        <v>174</v>
      </c>
      <c r="I45" s="114">
        <v>174</v>
      </c>
      <c r="J45" s="140">
        <v>174</v>
      </c>
      <c r="K45" s="114">
        <v>-5</v>
      </c>
      <c r="L45" s="116">
        <v>-2.8735632183908044</v>
      </c>
    </row>
    <row r="46" spans="1:12" s="110" customFormat="1" ht="15" customHeight="1" x14ac:dyDescent="0.2">
      <c r="A46" s="123"/>
      <c r="B46" s="124"/>
      <c r="C46" s="260" t="s">
        <v>107</v>
      </c>
      <c r="D46" s="261"/>
      <c r="E46" s="125">
        <v>38.545454545454547</v>
      </c>
      <c r="F46" s="143">
        <v>106</v>
      </c>
      <c r="G46" s="144">
        <v>108</v>
      </c>
      <c r="H46" s="144">
        <v>110</v>
      </c>
      <c r="I46" s="144">
        <v>102</v>
      </c>
      <c r="J46" s="145">
        <v>102</v>
      </c>
      <c r="K46" s="144">
        <v>4</v>
      </c>
      <c r="L46" s="146">
        <v>3.9215686274509802</v>
      </c>
    </row>
    <row r="47" spans="1:12" s="110" customFormat="1" ht="39" customHeight="1" x14ac:dyDescent="0.2">
      <c r="A47" s="604" t="s">
        <v>519</v>
      </c>
      <c r="B47" s="607"/>
      <c r="C47" s="607"/>
      <c r="D47" s="608"/>
      <c r="E47" s="113">
        <v>0.20459026150355242</v>
      </c>
      <c r="F47" s="115">
        <v>55</v>
      </c>
      <c r="G47" s="114">
        <v>50</v>
      </c>
      <c r="H47" s="114">
        <v>45</v>
      </c>
      <c r="I47" s="114">
        <v>45</v>
      </c>
      <c r="J47" s="140">
        <v>50</v>
      </c>
      <c r="K47" s="114">
        <v>5</v>
      </c>
      <c r="L47" s="116">
        <v>10</v>
      </c>
    </row>
    <row r="48" spans="1:12" s="110" customFormat="1" ht="15" customHeight="1" x14ac:dyDescent="0.2">
      <c r="A48" s="120"/>
      <c r="B48" s="119"/>
      <c r="C48" s="258" t="s">
        <v>106</v>
      </c>
      <c r="E48" s="113">
        <v>49.090909090909093</v>
      </c>
      <c r="F48" s="115">
        <v>27</v>
      </c>
      <c r="G48" s="114">
        <v>24</v>
      </c>
      <c r="H48" s="114">
        <v>24</v>
      </c>
      <c r="I48" s="114">
        <v>20</v>
      </c>
      <c r="J48" s="140">
        <v>22</v>
      </c>
      <c r="K48" s="114">
        <v>5</v>
      </c>
      <c r="L48" s="116">
        <v>22.727272727272727</v>
      </c>
    </row>
    <row r="49" spans="1:12" s="110" customFormat="1" ht="15" customHeight="1" x14ac:dyDescent="0.2">
      <c r="A49" s="123"/>
      <c r="B49" s="124"/>
      <c r="C49" s="260" t="s">
        <v>107</v>
      </c>
      <c r="D49" s="261"/>
      <c r="E49" s="125">
        <v>50.909090909090907</v>
      </c>
      <c r="F49" s="143">
        <v>28</v>
      </c>
      <c r="G49" s="144">
        <v>26</v>
      </c>
      <c r="H49" s="144">
        <v>21</v>
      </c>
      <c r="I49" s="144">
        <v>25</v>
      </c>
      <c r="J49" s="145">
        <v>28</v>
      </c>
      <c r="K49" s="144">
        <v>0</v>
      </c>
      <c r="L49" s="146">
        <v>0</v>
      </c>
    </row>
    <row r="50" spans="1:12" s="110" customFormat="1" ht="24.95" customHeight="1" x14ac:dyDescent="0.2">
      <c r="A50" s="609" t="s">
        <v>192</v>
      </c>
      <c r="B50" s="610"/>
      <c r="C50" s="610"/>
      <c r="D50" s="611"/>
      <c r="E50" s="262">
        <v>6.338578283673697</v>
      </c>
      <c r="F50" s="263">
        <v>1704</v>
      </c>
      <c r="G50" s="264">
        <v>1817</v>
      </c>
      <c r="H50" s="264">
        <v>1896</v>
      </c>
      <c r="I50" s="264">
        <v>1601</v>
      </c>
      <c r="J50" s="265">
        <v>1584</v>
      </c>
      <c r="K50" s="263">
        <v>120</v>
      </c>
      <c r="L50" s="266">
        <v>7.5757575757575761</v>
      </c>
    </row>
    <row r="51" spans="1:12" s="110" customFormat="1" ht="15" customHeight="1" x14ac:dyDescent="0.2">
      <c r="A51" s="120"/>
      <c r="B51" s="119"/>
      <c r="C51" s="258" t="s">
        <v>106</v>
      </c>
      <c r="E51" s="113">
        <v>68.720657276995311</v>
      </c>
      <c r="F51" s="115">
        <v>1171</v>
      </c>
      <c r="G51" s="114">
        <v>1250</v>
      </c>
      <c r="H51" s="114">
        <v>1314</v>
      </c>
      <c r="I51" s="114">
        <v>1110</v>
      </c>
      <c r="J51" s="140">
        <v>1096</v>
      </c>
      <c r="K51" s="114">
        <v>75</v>
      </c>
      <c r="L51" s="116">
        <v>6.8430656934306571</v>
      </c>
    </row>
    <row r="52" spans="1:12" s="110" customFormat="1" ht="15" customHeight="1" x14ac:dyDescent="0.2">
      <c r="A52" s="120"/>
      <c r="B52" s="119"/>
      <c r="C52" s="258" t="s">
        <v>107</v>
      </c>
      <c r="E52" s="113">
        <v>31.279342723004696</v>
      </c>
      <c r="F52" s="115">
        <v>533</v>
      </c>
      <c r="G52" s="114">
        <v>567</v>
      </c>
      <c r="H52" s="114">
        <v>582</v>
      </c>
      <c r="I52" s="114">
        <v>491</v>
      </c>
      <c r="J52" s="140">
        <v>488</v>
      </c>
      <c r="K52" s="114">
        <v>45</v>
      </c>
      <c r="L52" s="116">
        <v>9.221311475409836</v>
      </c>
    </row>
    <row r="53" spans="1:12" s="110" customFormat="1" ht="15" customHeight="1" x14ac:dyDescent="0.2">
      <c r="A53" s="120"/>
      <c r="B53" s="119"/>
      <c r="C53" s="258" t="s">
        <v>187</v>
      </c>
      <c r="D53" s="110" t="s">
        <v>193</v>
      </c>
      <c r="E53" s="113">
        <v>41.255868544600936</v>
      </c>
      <c r="F53" s="115">
        <v>703</v>
      </c>
      <c r="G53" s="114">
        <v>796</v>
      </c>
      <c r="H53" s="114">
        <v>854</v>
      </c>
      <c r="I53" s="114">
        <v>630</v>
      </c>
      <c r="J53" s="140">
        <v>687</v>
      </c>
      <c r="K53" s="114">
        <v>16</v>
      </c>
      <c r="L53" s="116">
        <v>2.3289665211062589</v>
      </c>
    </row>
    <row r="54" spans="1:12" s="110" customFormat="1" ht="15" customHeight="1" x14ac:dyDescent="0.2">
      <c r="A54" s="120"/>
      <c r="B54" s="119"/>
      <c r="D54" s="267" t="s">
        <v>194</v>
      </c>
      <c r="E54" s="113">
        <v>70.412517780938828</v>
      </c>
      <c r="F54" s="115">
        <v>495</v>
      </c>
      <c r="G54" s="114">
        <v>559</v>
      </c>
      <c r="H54" s="114">
        <v>610</v>
      </c>
      <c r="I54" s="114">
        <v>455</v>
      </c>
      <c r="J54" s="140">
        <v>497</v>
      </c>
      <c r="K54" s="114">
        <v>-2</v>
      </c>
      <c r="L54" s="116">
        <v>-0.4024144869215292</v>
      </c>
    </row>
    <row r="55" spans="1:12" s="110" customFormat="1" ht="15" customHeight="1" x14ac:dyDescent="0.2">
      <c r="A55" s="120"/>
      <c r="B55" s="119"/>
      <c r="D55" s="267" t="s">
        <v>195</v>
      </c>
      <c r="E55" s="113">
        <v>29.587482219061165</v>
      </c>
      <c r="F55" s="115">
        <v>208</v>
      </c>
      <c r="G55" s="114">
        <v>237</v>
      </c>
      <c r="H55" s="114">
        <v>244</v>
      </c>
      <c r="I55" s="114">
        <v>175</v>
      </c>
      <c r="J55" s="140">
        <v>190</v>
      </c>
      <c r="K55" s="114">
        <v>18</v>
      </c>
      <c r="L55" s="116">
        <v>9.473684210526315</v>
      </c>
    </row>
    <row r="56" spans="1:12" s="110" customFormat="1" ht="15" customHeight="1" x14ac:dyDescent="0.2">
      <c r="A56" s="120"/>
      <c r="B56" s="119" t="s">
        <v>196</v>
      </c>
      <c r="C56" s="258"/>
      <c r="E56" s="113">
        <v>76.167094446304361</v>
      </c>
      <c r="F56" s="115">
        <v>20476</v>
      </c>
      <c r="G56" s="114">
        <v>20434</v>
      </c>
      <c r="H56" s="114">
        <v>20747</v>
      </c>
      <c r="I56" s="114">
        <v>20660</v>
      </c>
      <c r="J56" s="140">
        <v>20487</v>
      </c>
      <c r="K56" s="114">
        <v>-11</v>
      </c>
      <c r="L56" s="116">
        <v>-5.3692585542051058E-2</v>
      </c>
    </row>
    <row r="57" spans="1:12" s="110" customFormat="1" ht="15" customHeight="1" x14ac:dyDescent="0.2">
      <c r="A57" s="120"/>
      <c r="B57" s="119"/>
      <c r="C57" s="258" t="s">
        <v>106</v>
      </c>
      <c r="E57" s="113">
        <v>54.576089079898416</v>
      </c>
      <c r="F57" s="115">
        <v>11175</v>
      </c>
      <c r="G57" s="114">
        <v>11117</v>
      </c>
      <c r="H57" s="114">
        <v>11371</v>
      </c>
      <c r="I57" s="114">
        <v>11305</v>
      </c>
      <c r="J57" s="140">
        <v>11180</v>
      </c>
      <c r="K57" s="114">
        <v>-5</v>
      </c>
      <c r="L57" s="116">
        <v>-4.4722719141323794E-2</v>
      </c>
    </row>
    <row r="58" spans="1:12" s="110" customFormat="1" ht="15" customHeight="1" x14ac:dyDescent="0.2">
      <c r="A58" s="120"/>
      <c r="B58" s="119"/>
      <c r="C58" s="258" t="s">
        <v>107</v>
      </c>
      <c r="E58" s="113">
        <v>45.423910920101584</v>
      </c>
      <c r="F58" s="115">
        <v>9301</v>
      </c>
      <c r="G58" s="114">
        <v>9317</v>
      </c>
      <c r="H58" s="114">
        <v>9376</v>
      </c>
      <c r="I58" s="114">
        <v>9355</v>
      </c>
      <c r="J58" s="140">
        <v>9307</v>
      </c>
      <c r="K58" s="114">
        <v>-6</v>
      </c>
      <c r="L58" s="116">
        <v>-6.4467605028473193E-2</v>
      </c>
    </row>
    <row r="59" spans="1:12" s="110" customFormat="1" ht="15" customHeight="1" x14ac:dyDescent="0.2">
      <c r="A59" s="120"/>
      <c r="B59" s="119"/>
      <c r="C59" s="258" t="s">
        <v>105</v>
      </c>
      <c r="D59" s="110" t="s">
        <v>197</v>
      </c>
      <c r="E59" s="113">
        <v>91.072475092791564</v>
      </c>
      <c r="F59" s="115">
        <v>18648</v>
      </c>
      <c r="G59" s="114">
        <v>18613</v>
      </c>
      <c r="H59" s="114">
        <v>18929</v>
      </c>
      <c r="I59" s="114">
        <v>18859</v>
      </c>
      <c r="J59" s="140">
        <v>18715</v>
      </c>
      <c r="K59" s="114">
        <v>-67</v>
      </c>
      <c r="L59" s="116">
        <v>-0.3580016029922522</v>
      </c>
    </row>
    <row r="60" spans="1:12" s="110" customFormat="1" ht="15" customHeight="1" x14ac:dyDescent="0.2">
      <c r="A60" s="120"/>
      <c r="B60" s="119"/>
      <c r="C60" s="258"/>
      <c r="D60" s="267" t="s">
        <v>198</v>
      </c>
      <c r="E60" s="113">
        <v>54.858429858429858</v>
      </c>
      <c r="F60" s="115">
        <v>10230</v>
      </c>
      <c r="G60" s="114">
        <v>10184</v>
      </c>
      <c r="H60" s="114">
        <v>10446</v>
      </c>
      <c r="I60" s="114">
        <v>10396</v>
      </c>
      <c r="J60" s="140">
        <v>10298</v>
      </c>
      <c r="K60" s="114">
        <v>-68</v>
      </c>
      <c r="L60" s="116">
        <v>-0.66032239269761117</v>
      </c>
    </row>
    <row r="61" spans="1:12" s="110" customFormat="1" ht="15" customHeight="1" x14ac:dyDescent="0.2">
      <c r="A61" s="120"/>
      <c r="B61" s="119"/>
      <c r="C61" s="258"/>
      <c r="D61" s="267" t="s">
        <v>199</v>
      </c>
      <c r="E61" s="113">
        <v>45.141570141570142</v>
      </c>
      <c r="F61" s="115">
        <v>8418</v>
      </c>
      <c r="G61" s="114">
        <v>8429</v>
      </c>
      <c r="H61" s="114">
        <v>8483</v>
      </c>
      <c r="I61" s="114">
        <v>8463</v>
      </c>
      <c r="J61" s="140">
        <v>8417</v>
      </c>
      <c r="K61" s="114">
        <v>1</v>
      </c>
      <c r="L61" s="116">
        <v>1.1880717595342758E-2</v>
      </c>
    </row>
    <row r="62" spans="1:12" s="110" customFormat="1" ht="15" customHeight="1" x14ac:dyDescent="0.2">
      <c r="A62" s="120"/>
      <c r="B62" s="119"/>
      <c r="C62" s="258"/>
      <c r="D62" s="258" t="s">
        <v>200</v>
      </c>
      <c r="E62" s="113">
        <v>8.9275249072084399</v>
      </c>
      <c r="F62" s="115">
        <v>1828</v>
      </c>
      <c r="G62" s="114">
        <v>1821</v>
      </c>
      <c r="H62" s="114">
        <v>1818</v>
      </c>
      <c r="I62" s="114">
        <v>1801</v>
      </c>
      <c r="J62" s="140">
        <v>1772</v>
      </c>
      <c r="K62" s="114">
        <v>56</v>
      </c>
      <c r="L62" s="116">
        <v>3.1602708803611739</v>
      </c>
    </row>
    <row r="63" spans="1:12" s="110" customFormat="1" ht="15" customHeight="1" x14ac:dyDescent="0.2">
      <c r="A63" s="120"/>
      <c r="B63" s="119"/>
      <c r="C63" s="258"/>
      <c r="D63" s="267" t="s">
        <v>198</v>
      </c>
      <c r="E63" s="113">
        <v>51.695842450765866</v>
      </c>
      <c r="F63" s="115">
        <v>945</v>
      </c>
      <c r="G63" s="114">
        <v>933</v>
      </c>
      <c r="H63" s="114">
        <v>925</v>
      </c>
      <c r="I63" s="114">
        <v>909</v>
      </c>
      <c r="J63" s="140">
        <v>882</v>
      </c>
      <c r="K63" s="114">
        <v>63</v>
      </c>
      <c r="L63" s="116">
        <v>7.1428571428571432</v>
      </c>
    </row>
    <row r="64" spans="1:12" s="110" customFormat="1" ht="15" customHeight="1" x14ac:dyDescent="0.2">
      <c r="A64" s="120"/>
      <c r="B64" s="119"/>
      <c r="C64" s="258"/>
      <c r="D64" s="267" t="s">
        <v>199</v>
      </c>
      <c r="E64" s="113">
        <v>48.304157549234134</v>
      </c>
      <c r="F64" s="115">
        <v>883</v>
      </c>
      <c r="G64" s="114">
        <v>888</v>
      </c>
      <c r="H64" s="114">
        <v>893</v>
      </c>
      <c r="I64" s="114">
        <v>892</v>
      </c>
      <c r="J64" s="140">
        <v>890</v>
      </c>
      <c r="K64" s="114">
        <v>-7</v>
      </c>
      <c r="L64" s="116">
        <v>-0.7865168539325843</v>
      </c>
    </row>
    <row r="65" spans="1:12" s="110" customFormat="1" ht="15" customHeight="1" x14ac:dyDescent="0.2">
      <c r="A65" s="120"/>
      <c r="B65" s="119" t="s">
        <v>201</v>
      </c>
      <c r="C65" s="258"/>
      <c r="E65" s="113">
        <v>11.267343674441097</v>
      </c>
      <c r="F65" s="115">
        <v>3029</v>
      </c>
      <c r="G65" s="114">
        <v>2995</v>
      </c>
      <c r="H65" s="114">
        <v>2993</v>
      </c>
      <c r="I65" s="114">
        <v>2962</v>
      </c>
      <c r="J65" s="140">
        <v>2966</v>
      </c>
      <c r="K65" s="114">
        <v>63</v>
      </c>
      <c r="L65" s="116">
        <v>2.1240728253540122</v>
      </c>
    </row>
    <row r="66" spans="1:12" s="110" customFormat="1" ht="15" customHeight="1" x14ac:dyDescent="0.2">
      <c r="A66" s="120"/>
      <c r="B66" s="119"/>
      <c r="C66" s="258" t="s">
        <v>106</v>
      </c>
      <c r="E66" s="113">
        <v>45.790689996698582</v>
      </c>
      <c r="F66" s="115">
        <v>1387</v>
      </c>
      <c r="G66" s="114">
        <v>1361</v>
      </c>
      <c r="H66" s="114">
        <v>1376</v>
      </c>
      <c r="I66" s="114">
        <v>1370</v>
      </c>
      <c r="J66" s="140">
        <v>1382</v>
      </c>
      <c r="K66" s="114">
        <v>5</v>
      </c>
      <c r="L66" s="116">
        <v>0.36179450072358899</v>
      </c>
    </row>
    <row r="67" spans="1:12" s="110" customFormat="1" ht="15" customHeight="1" x14ac:dyDescent="0.2">
      <c r="A67" s="120"/>
      <c r="B67" s="119"/>
      <c r="C67" s="258" t="s">
        <v>107</v>
      </c>
      <c r="E67" s="113">
        <v>54.209310003301418</v>
      </c>
      <c r="F67" s="115">
        <v>1642</v>
      </c>
      <c r="G67" s="114">
        <v>1634</v>
      </c>
      <c r="H67" s="114">
        <v>1617</v>
      </c>
      <c r="I67" s="114">
        <v>1592</v>
      </c>
      <c r="J67" s="140">
        <v>1584</v>
      </c>
      <c r="K67" s="114">
        <v>58</v>
      </c>
      <c r="L67" s="116">
        <v>3.6616161616161618</v>
      </c>
    </row>
    <row r="68" spans="1:12" s="110" customFormat="1" ht="15" customHeight="1" x14ac:dyDescent="0.2">
      <c r="A68" s="120"/>
      <c r="B68" s="119"/>
      <c r="C68" s="258" t="s">
        <v>105</v>
      </c>
      <c r="D68" s="110" t="s">
        <v>202</v>
      </c>
      <c r="E68" s="113">
        <v>15.780785737867284</v>
      </c>
      <c r="F68" s="115">
        <v>478</v>
      </c>
      <c r="G68" s="114">
        <v>470</v>
      </c>
      <c r="H68" s="114">
        <v>462</v>
      </c>
      <c r="I68" s="114">
        <v>440</v>
      </c>
      <c r="J68" s="140">
        <v>431</v>
      </c>
      <c r="K68" s="114">
        <v>47</v>
      </c>
      <c r="L68" s="116">
        <v>10.904872389791183</v>
      </c>
    </row>
    <row r="69" spans="1:12" s="110" customFormat="1" ht="15" customHeight="1" x14ac:dyDescent="0.2">
      <c r="A69" s="120"/>
      <c r="B69" s="119"/>
      <c r="C69" s="258"/>
      <c r="D69" s="267" t="s">
        <v>198</v>
      </c>
      <c r="E69" s="113">
        <v>42.05020920502092</v>
      </c>
      <c r="F69" s="115">
        <v>201</v>
      </c>
      <c r="G69" s="114">
        <v>198</v>
      </c>
      <c r="H69" s="114">
        <v>203</v>
      </c>
      <c r="I69" s="114">
        <v>187</v>
      </c>
      <c r="J69" s="140">
        <v>187</v>
      </c>
      <c r="K69" s="114">
        <v>14</v>
      </c>
      <c r="L69" s="116">
        <v>7.4866310160427805</v>
      </c>
    </row>
    <row r="70" spans="1:12" s="110" customFormat="1" ht="15" customHeight="1" x14ac:dyDescent="0.2">
      <c r="A70" s="120"/>
      <c r="B70" s="119"/>
      <c r="C70" s="258"/>
      <c r="D70" s="267" t="s">
        <v>199</v>
      </c>
      <c r="E70" s="113">
        <v>57.94979079497908</v>
      </c>
      <c r="F70" s="115">
        <v>277</v>
      </c>
      <c r="G70" s="114">
        <v>272</v>
      </c>
      <c r="H70" s="114">
        <v>259</v>
      </c>
      <c r="I70" s="114">
        <v>253</v>
      </c>
      <c r="J70" s="140">
        <v>244</v>
      </c>
      <c r="K70" s="114">
        <v>33</v>
      </c>
      <c r="L70" s="116">
        <v>13.524590163934427</v>
      </c>
    </row>
    <row r="71" spans="1:12" s="110" customFormat="1" ht="15" customHeight="1" x14ac:dyDescent="0.2">
      <c r="A71" s="120"/>
      <c r="B71" s="119"/>
      <c r="C71" s="258"/>
      <c r="D71" s="110" t="s">
        <v>203</v>
      </c>
      <c r="E71" s="113">
        <v>76.130736216573126</v>
      </c>
      <c r="F71" s="115">
        <v>2306</v>
      </c>
      <c r="G71" s="114">
        <v>2294</v>
      </c>
      <c r="H71" s="114">
        <v>2299</v>
      </c>
      <c r="I71" s="114">
        <v>2293</v>
      </c>
      <c r="J71" s="140">
        <v>2314</v>
      </c>
      <c r="K71" s="114">
        <v>-8</v>
      </c>
      <c r="L71" s="116">
        <v>-0.34572169403630076</v>
      </c>
    </row>
    <row r="72" spans="1:12" s="110" customFormat="1" ht="15" customHeight="1" x14ac:dyDescent="0.2">
      <c r="A72" s="120"/>
      <c r="B72" s="119"/>
      <c r="C72" s="258"/>
      <c r="D72" s="267" t="s">
        <v>198</v>
      </c>
      <c r="E72" s="113">
        <v>45.403295750216827</v>
      </c>
      <c r="F72" s="115">
        <v>1047</v>
      </c>
      <c r="G72" s="114">
        <v>1034</v>
      </c>
      <c r="H72" s="114">
        <v>1041</v>
      </c>
      <c r="I72" s="114">
        <v>1051</v>
      </c>
      <c r="J72" s="140">
        <v>1065</v>
      </c>
      <c r="K72" s="114">
        <v>-18</v>
      </c>
      <c r="L72" s="116">
        <v>-1.6901408450704225</v>
      </c>
    </row>
    <row r="73" spans="1:12" s="110" customFormat="1" ht="15" customHeight="1" x14ac:dyDescent="0.2">
      <c r="A73" s="120"/>
      <c r="B73" s="119"/>
      <c r="C73" s="258"/>
      <c r="D73" s="267" t="s">
        <v>199</v>
      </c>
      <c r="E73" s="113">
        <v>54.596704249783173</v>
      </c>
      <c r="F73" s="115">
        <v>1259</v>
      </c>
      <c r="G73" s="114">
        <v>1260</v>
      </c>
      <c r="H73" s="114">
        <v>1258</v>
      </c>
      <c r="I73" s="114">
        <v>1242</v>
      </c>
      <c r="J73" s="140">
        <v>1249</v>
      </c>
      <c r="K73" s="114">
        <v>10</v>
      </c>
      <c r="L73" s="116">
        <v>0.80064051240992795</v>
      </c>
    </row>
    <row r="74" spans="1:12" s="110" customFormat="1" ht="15" customHeight="1" x14ac:dyDescent="0.2">
      <c r="A74" s="120"/>
      <c r="B74" s="119"/>
      <c r="C74" s="258"/>
      <c r="D74" s="110" t="s">
        <v>204</v>
      </c>
      <c r="E74" s="113">
        <v>8.0884780455595902</v>
      </c>
      <c r="F74" s="115">
        <v>245</v>
      </c>
      <c r="G74" s="114">
        <v>231</v>
      </c>
      <c r="H74" s="114">
        <v>232</v>
      </c>
      <c r="I74" s="114">
        <v>229</v>
      </c>
      <c r="J74" s="140">
        <v>221</v>
      </c>
      <c r="K74" s="114">
        <v>24</v>
      </c>
      <c r="L74" s="116">
        <v>10.859728506787331</v>
      </c>
    </row>
    <row r="75" spans="1:12" s="110" customFormat="1" ht="15" customHeight="1" x14ac:dyDescent="0.2">
      <c r="A75" s="120"/>
      <c r="B75" s="119"/>
      <c r="C75" s="258"/>
      <c r="D75" s="267" t="s">
        <v>198</v>
      </c>
      <c r="E75" s="113">
        <v>56.734693877551024</v>
      </c>
      <c r="F75" s="115">
        <v>139</v>
      </c>
      <c r="G75" s="114">
        <v>129</v>
      </c>
      <c r="H75" s="114">
        <v>132</v>
      </c>
      <c r="I75" s="114">
        <v>132</v>
      </c>
      <c r="J75" s="140">
        <v>130</v>
      </c>
      <c r="K75" s="114">
        <v>9</v>
      </c>
      <c r="L75" s="116">
        <v>6.9230769230769234</v>
      </c>
    </row>
    <row r="76" spans="1:12" s="110" customFormat="1" ht="15" customHeight="1" x14ac:dyDescent="0.2">
      <c r="A76" s="120"/>
      <c r="B76" s="119"/>
      <c r="C76" s="258"/>
      <c r="D76" s="267" t="s">
        <v>199</v>
      </c>
      <c r="E76" s="113">
        <v>43.265306122448976</v>
      </c>
      <c r="F76" s="115">
        <v>106</v>
      </c>
      <c r="G76" s="114">
        <v>102</v>
      </c>
      <c r="H76" s="114">
        <v>100</v>
      </c>
      <c r="I76" s="114">
        <v>97</v>
      </c>
      <c r="J76" s="140">
        <v>91</v>
      </c>
      <c r="K76" s="114">
        <v>15</v>
      </c>
      <c r="L76" s="116">
        <v>16.483516483516482</v>
      </c>
    </row>
    <row r="77" spans="1:12" s="110" customFormat="1" ht="15" customHeight="1" x14ac:dyDescent="0.2">
      <c r="A77" s="534"/>
      <c r="B77" s="119" t="s">
        <v>205</v>
      </c>
      <c r="C77" s="268"/>
      <c r="D77" s="182"/>
      <c r="E77" s="113">
        <v>6.2269835955808501</v>
      </c>
      <c r="F77" s="115">
        <v>1674</v>
      </c>
      <c r="G77" s="114">
        <v>1682</v>
      </c>
      <c r="H77" s="114">
        <v>1745</v>
      </c>
      <c r="I77" s="114">
        <v>1735</v>
      </c>
      <c r="J77" s="140">
        <v>1753</v>
      </c>
      <c r="K77" s="114">
        <v>-79</v>
      </c>
      <c r="L77" s="116">
        <v>-4.5065601825442103</v>
      </c>
    </row>
    <row r="78" spans="1:12" s="110" customFormat="1" ht="15" customHeight="1" x14ac:dyDescent="0.2">
      <c r="A78" s="120"/>
      <c r="B78" s="119"/>
      <c r="C78" s="268" t="s">
        <v>106</v>
      </c>
      <c r="D78" s="182"/>
      <c r="E78" s="113">
        <v>58.602150537634408</v>
      </c>
      <c r="F78" s="115">
        <v>981</v>
      </c>
      <c r="G78" s="114">
        <v>981</v>
      </c>
      <c r="H78" s="114">
        <v>1035</v>
      </c>
      <c r="I78" s="114">
        <v>1025</v>
      </c>
      <c r="J78" s="140">
        <v>1028</v>
      </c>
      <c r="K78" s="114">
        <v>-47</v>
      </c>
      <c r="L78" s="116">
        <v>-4.5719844357976651</v>
      </c>
    </row>
    <row r="79" spans="1:12" s="110" customFormat="1" ht="15" customHeight="1" x14ac:dyDescent="0.2">
      <c r="A79" s="123"/>
      <c r="B79" s="124"/>
      <c r="C79" s="260" t="s">
        <v>107</v>
      </c>
      <c r="D79" s="261"/>
      <c r="E79" s="125">
        <v>41.397849462365592</v>
      </c>
      <c r="F79" s="143">
        <v>693</v>
      </c>
      <c r="G79" s="144">
        <v>701</v>
      </c>
      <c r="H79" s="144">
        <v>710</v>
      </c>
      <c r="I79" s="144">
        <v>710</v>
      </c>
      <c r="J79" s="145">
        <v>725</v>
      </c>
      <c r="K79" s="144">
        <v>-32</v>
      </c>
      <c r="L79" s="146">
        <v>-4.4137931034482758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26883</v>
      </c>
      <c r="E11" s="114">
        <v>26928</v>
      </c>
      <c r="F11" s="114">
        <v>27381</v>
      </c>
      <c r="G11" s="114">
        <v>26958</v>
      </c>
      <c r="H11" s="140">
        <v>26790</v>
      </c>
      <c r="I11" s="115">
        <v>93</v>
      </c>
      <c r="J11" s="116">
        <v>0.3471444568868981</v>
      </c>
    </row>
    <row r="12" spans="1:15" s="110" customFormat="1" ht="24.95" customHeight="1" x14ac:dyDescent="0.2">
      <c r="A12" s="193" t="s">
        <v>132</v>
      </c>
      <c r="B12" s="194" t="s">
        <v>133</v>
      </c>
      <c r="C12" s="113">
        <v>4.0471673548339098</v>
      </c>
      <c r="D12" s="115">
        <v>1088</v>
      </c>
      <c r="E12" s="114">
        <v>1064</v>
      </c>
      <c r="F12" s="114">
        <v>1198</v>
      </c>
      <c r="G12" s="114">
        <v>1195</v>
      </c>
      <c r="H12" s="140">
        <v>1137</v>
      </c>
      <c r="I12" s="115">
        <v>-49</v>
      </c>
      <c r="J12" s="116">
        <v>-4.3095866314863676</v>
      </c>
    </row>
    <row r="13" spans="1:15" s="110" customFormat="1" ht="24.95" customHeight="1" x14ac:dyDescent="0.2">
      <c r="A13" s="193" t="s">
        <v>134</v>
      </c>
      <c r="B13" s="199" t="s">
        <v>214</v>
      </c>
      <c r="C13" s="113">
        <v>1.3949336011605848</v>
      </c>
      <c r="D13" s="115">
        <v>375</v>
      </c>
      <c r="E13" s="114">
        <v>374</v>
      </c>
      <c r="F13" s="114">
        <v>374</v>
      </c>
      <c r="G13" s="114">
        <v>359</v>
      </c>
      <c r="H13" s="140">
        <v>361</v>
      </c>
      <c r="I13" s="115">
        <v>14</v>
      </c>
      <c r="J13" s="116">
        <v>3.8781163434903045</v>
      </c>
    </row>
    <row r="14" spans="1:15" s="287" customFormat="1" ht="24" customHeight="1" x14ac:dyDescent="0.2">
      <c r="A14" s="193" t="s">
        <v>215</v>
      </c>
      <c r="B14" s="199" t="s">
        <v>137</v>
      </c>
      <c r="C14" s="113">
        <v>27.251422832273185</v>
      </c>
      <c r="D14" s="115">
        <v>7326</v>
      </c>
      <c r="E14" s="114">
        <v>7385</v>
      </c>
      <c r="F14" s="114">
        <v>7453</v>
      </c>
      <c r="G14" s="114">
        <v>7335</v>
      </c>
      <c r="H14" s="140">
        <v>7338</v>
      </c>
      <c r="I14" s="115">
        <v>-12</v>
      </c>
      <c r="J14" s="116">
        <v>-0.16353229762878169</v>
      </c>
      <c r="K14" s="110"/>
      <c r="L14" s="110"/>
      <c r="M14" s="110"/>
      <c r="N14" s="110"/>
      <c r="O14" s="110"/>
    </row>
    <row r="15" spans="1:15" s="110" customFormat="1" ht="24.75" customHeight="1" x14ac:dyDescent="0.2">
      <c r="A15" s="193" t="s">
        <v>216</v>
      </c>
      <c r="B15" s="199" t="s">
        <v>217</v>
      </c>
      <c r="C15" s="113">
        <v>5.0589591935423872</v>
      </c>
      <c r="D15" s="115">
        <v>1360</v>
      </c>
      <c r="E15" s="114">
        <v>1363</v>
      </c>
      <c r="F15" s="114">
        <v>1357</v>
      </c>
      <c r="G15" s="114">
        <v>1342</v>
      </c>
      <c r="H15" s="140">
        <v>1338</v>
      </c>
      <c r="I15" s="115">
        <v>22</v>
      </c>
      <c r="J15" s="116">
        <v>1.6442451420029895</v>
      </c>
    </row>
    <row r="16" spans="1:15" s="287" customFormat="1" ht="24.95" customHeight="1" x14ac:dyDescent="0.2">
      <c r="A16" s="193" t="s">
        <v>218</v>
      </c>
      <c r="B16" s="199" t="s">
        <v>141</v>
      </c>
      <c r="C16" s="113">
        <v>15.139679351262879</v>
      </c>
      <c r="D16" s="115">
        <v>4070</v>
      </c>
      <c r="E16" s="114">
        <v>4082</v>
      </c>
      <c r="F16" s="114">
        <v>4094</v>
      </c>
      <c r="G16" s="114">
        <v>4013</v>
      </c>
      <c r="H16" s="140">
        <v>4040</v>
      </c>
      <c r="I16" s="115">
        <v>30</v>
      </c>
      <c r="J16" s="116">
        <v>0.74257425742574257</v>
      </c>
      <c r="K16" s="110"/>
      <c r="L16" s="110"/>
      <c r="M16" s="110"/>
      <c r="N16" s="110"/>
      <c r="O16" s="110"/>
    </row>
    <row r="17" spans="1:15" s="110" customFormat="1" ht="24.95" customHeight="1" x14ac:dyDescent="0.2">
      <c r="A17" s="193" t="s">
        <v>219</v>
      </c>
      <c r="B17" s="199" t="s">
        <v>220</v>
      </c>
      <c r="C17" s="113">
        <v>7.052784287467917</v>
      </c>
      <c r="D17" s="115">
        <v>1896</v>
      </c>
      <c r="E17" s="114">
        <v>1940</v>
      </c>
      <c r="F17" s="114">
        <v>2002</v>
      </c>
      <c r="G17" s="114">
        <v>1980</v>
      </c>
      <c r="H17" s="140">
        <v>1960</v>
      </c>
      <c r="I17" s="115">
        <v>-64</v>
      </c>
      <c r="J17" s="116">
        <v>-3.2653061224489797</v>
      </c>
    </row>
    <row r="18" spans="1:15" s="287" customFormat="1" ht="24.95" customHeight="1" x14ac:dyDescent="0.2">
      <c r="A18" s="201" t="s">
        <v>144</v>
      </c>
      <c r="B18" s="202" t="s">
        <v>145</v>
      </c>
      <c r="C18" s="113">
        <v>9.2437599970241422</v>
      </c>
      <c r="D18" s="115">
        <v>2485</v>
      </c>
      <c r="E18" s="114">
        <v>2442</v>
      </c>
      <c r="F18" s="114">
        <v>2571</v>
      </c>
      <c r="G18" s="114">
        <v>2519</v>
      </c>
      <c r="H18" s="140">
        <v>2488</v>
      </c>
      <c r="I18" s="115">
        <v>-3</v>
      </c>
      <c r="J18" s="116">
        <v>-0.12057877813504823</v>
      </c>
      <c r="K18" s="110"/>
      <c r="L18" s="110"/>
      <c r="M18" s="110"/>
      <c r="N18" s="110"/>
      <c r="O18" s="110"/>
    </row>
    <row r="19" spans="1:15" s="110" customFormat="1" ht="24.95" customHeight="1" x14ac:dyDescent="0.2">
      <c r="A19" s="193" t="s">
        <v>146</v>
      </c>
      <c r="B19" s="199" t="s">
        <v>147</v>
      </c>
      <c r="C19" s="113">
        <v>13.343004872968047</v>
      </c>
      <c r="D19" s="115">
        <v>3587</v>
      </c>
      <c r="E19" s="114">
        <v>3597</v>
      </c>
      <c r="F19" s="114">
        <v>3607</v>
      </c>
      <c r="G19" s="114">
        <v>3570</v>
      </c>
      <c r="H19" s="140">
        <v>3603</v>
      </c>
      <c r="I19" s="115">
        <v>-16</v>
      </c>
      <c r="J19" s="116">
        <v>-0.44407438245906189</v>
      </c>
    </row>
    <row r="20" spans="1:15" s="287" customFormat="1" ht="24.95" customHeight="1" x14ac:dyDescent="0.2">
      <c r="A20" s="193" t="s">
        <v>148</v>
      </c>
      <c r="B20" s="199" t="s">
        <v>149</v>
      </c>
      <c r="C20" s="113">
        <v>7.9343823234014064</v>
      </c>
      <c r="D20" s="115">
        <v>2133</v>
      </c>
      <c r="E20" s="114">
        <v>2111</v>
      </c>
      <c r="F20" s="114">
        <v>2143</v>
      </c>
      <c r="G20" s="114">
        <v>2113</v>
      </c>
      <c r="H20" s="140">
        <v>2112</v>
      </c>
      <c r="I20" s="115">
        <v>21</v>
      </c>
      <c r="J20" s="116">
        <v>0.99431818181818177</v>
      </c>
      <c r="K20" s="110"/>
      <c r="L20" s="110"/>
      <c r="M20" s="110"/>
      <c r="N20" s="110"/>
      <c r="O20" s="110"/>
    </row>
    <row r="21" spans="1:15" s="110" customFormat="1" ht="24.95" customHeight="1" x14ac:dyDescent="0.2">
      <c r="A21" s="201" t="s">
        <v>150</v>
      </c>
      <c r="B21" s="202" t="s">
        <v>151</v>
      </c>
      <c r="C21" s="113">
        <v>2.7675482647026</v>
      </c>
      <c r="D21" s="115">
        <v>744</v>
      </c>
      <c r="E21" s="114">
        <v>781</v>
      </c>
      <c r="F21" s="114">
        <v>784</v>
      </c>
      <c r="G21" s="114">
        <v>766</v>
      </c>
      <c r="H21" s="140">
        <v>745</v>
      </c>
      <c r="I21" s="115">
        <v>-1</v>
      </c>
      <c r="J21" s="116">
        <v>-0.13422818791946309</v>
      </c>
    </row>
    <row r="22" spans="1:15" s="110" customFormat="1" ht="24.95" customHeight="1" x14ac:dyDescent="0.2">
      <c r="A22" s="201" t="s">
        <v>152</v>
      </c>
      <c r="B22" s="199" t="s">
        <v>153</v>
      </c>
      <c r="C22" s="113">
        <v>0.14135327158427258</v>
      </c>
      <c r="D22" s="115">
        <v>38</v>
      </c>
      <c r="E22" s="114">
        <v>37</v>
      </c>
      <c r="F22" s="114">
        <v>35</v>
      </c>
      <c r="G22" s="114">
        <v>38</v>
      </c>
      <c r="H22" s="140">
        <v>38</v>
      </c>
      <c r="I22" s="115">
        <v>0</v>
      </c>
      <c r="J22" s="116">
        <v>0</v>
      </c>
    </row>
    <row r="23" spans="1:15" s="110" customFormat="1" ht="24.95" customHeight="1" x14ac:dyDescent="0.2">
      <c r="A23" s="193" t="s">
        <v>154</v>
      </c>
      <c r="B23" s="199" t="s">
        <v>155</v>
      </c>
      <c r="C23" s="113">
        <v>0.81836104601420967</v>
      </c>
      <c r="D23" s="115">
        <v>220</v>
      </c>
      <c r="E23" s="114">
        <v>220</v>
      </c>
      <c r="F23" s="114">
        <v>223</v>
      </c>
      <c r="G23" s="114">
        <v>219</v>
      </c>
      <c r="H23" s="140">
        <v>220</v>
      </c>
      <c r="I23" s="115">
        <v>0</v>
      </c>
      <c r="J23" s="116">
        <v>0</v>
      </c>
    </row>
    <row r="24" spans="1:15" s="110" customFormat="1" ht="24.95" customHeight="1" x14ac:dyDescent="0.2">
      <c r="A24" s="193" t="s">
        <v>156</v>
      </c>
      <c r="B24" s="199" t="s">
        <v>221</v>
      </c>
      <c r="C24" s="113">
        <v>3.3961983409589704</v>
      </c>
      <c r="D24" s="115">
        <v>913</v>
      </c>
      <c r="E24" s="114">
        <v>925</v>
      </c>
      <c r="F24" s="114">
        <v>943</v>
      </c>
      <c r="G24" s="114">
        <v>926</v>
      </c>
      <c r="H24" s="140">
        <v>926</v>
      </c>
      <c r="I24" s="115">
        <v>-13</v>
      </c>
      <c r="J24" s="116">
        <v>-1.4038876889848813</v>
      </c>
    </row>
    <row r="25" spans="1:15" s="110" customFormat="1" ht="24.95" customHeight="1" x14ac:dyDescent="0.2">
      <c r="A25" s="193" t="s">
        <v>222</v>
      </c>
      <c r="B25" s="204" t="s">
        <v>159</v>
      </c>
      <c r="C25" s="113">
        <v>3.0539746308075735</v>
      </c>
      <c r="D25" s="115">
        <v>821</v>
      </c>
      <c r="E25" s="114">
        <v>804</v>
      </c>
      <c r="F25" s="114">
        <v>798</v>
      </c>
      <c r="G25" s="114">
        <v>826</v>
      </c>
      <c r="H25" s="140">
        <v>819</v>
      </c>
      <c r="I25" s="115">
        <v>2</v>
      </c>
      <c r="J25" s="116">
        <v>0.24420024420024419</v>
      </c>
    </row>
    <row r="26" spans="1:15" s="110" customFormat="1" ht="24.95" customHeight="1" x14ac:dyDescent="0.2">
      <c r="A26" s="201">
        <v>782.78300000000002</v>
      </c>
      <c r="B26" s="203" t="s">
        <v>160</v>
      </c>
      <c r="C26" s="113">
        <v>0.93739537997991296</v>
      </c>
      <c r="D26" s="115">
        <v>252</v>
      </c>
      <c r="E26" s="114">
        <v>288</v>
      </c>
      <c r="F26" s="114">
        <v>358</v>
      </c>
      <c r="G26" s="114">
        <v>287</v>
      </c>
      <c r="H26" s="140">
        <v>222</v>
      </c>
      <c r="I26" s="115">
        <v>30</v>
      </c>
      <c r="J26" s="116">
        <v>13.513513513513514</v>
      </c>
    </row>
    <row r="27" spans="1:15" s="110" customFormat="1" ht="24.95" customHeight="1" x14ac:dyDescent="0.2">
      <c r="A27" s="193" t="s">
        <v>161</v>
      </c>
      <c r="B27" s="199" t="s">
        <v>223</v>
      </c>
      <c r="C27" s="113">
        <v>5.1779935275080904</v>
      </c>
      <c r="D27" s="115">
        <v>1392</v>
      </c>
      <c r="E27" s="114">
        <v>1385</v>
      </c>
      <c r="F27" s="114">
        <v>1372</v>
      </c>
      <c r="G27" s="114">
        <v>1356</v>
      </c>
      <c r="H27" s="140">
        <v>1354</v>
      </c>
      <c r="I27" s="115">
        <v>38</v>
      </c>
      <c r="J27" s="116">
        <v>2.8064992614475628</v>
      </c>
    </row>
    <row r="28" spans="1:15" s="110" customFormat="1" ht="24.95" customHeight="1" x14ac:dyDescent="0.2">
      <c r="A28" s="193" t="s">
        <v>163</v>
      </c>
      <c r="B28" s="199" t="s">
        <v>164</v>
      </c>
      <c r="C28" s="113">
        <v>2.2058550013019382</v>
      </c>
      <c r="D28" s="115">
        <v>593</v>
      </c>
      <c r="E28" s="114">
        <v>581</v>
      </c>
      <c r="F28" s="114">
        <v>580</v>
      </c>
      <c r="G28" s="114">
        <v>573</v>
      </c>
      <c r="H28" s="140">
        <v>575</v>
      </c>
      <c r="I28" s="115">
        <v>18</v>
      </c>
      <c r="J28" s="116">
        <v>3.1304347826086958</v>
      </c>
    </row>
    <row r="29" spans="1:15" s="110" customFormat="1" ht="24.95" customHeight="1" x14ac:dyDescent="0.2">
      <c r="A29" s="193">
        <v>86</v>
      </c>
      <c r="B29" s="199" t="s">
        <v>165</v>
      </c>
      <c r="C29" s="113">
        <v>8.8978164639363158</v>
      </c>
      <c r="D29" s="115">
        <v>2392</v>
      </c>
      <c r="E29" s="114">
        <v>2390</v>
      </c>
      <c r="F29" s="114">
        <v>2386</v>
      </c>
      <c r="G29" s="114">
        <v>2337</v>
      </c>
      <c r="H29" s="140">
        <v>2349</v>
      </c>
      <c r="I29" s="115">
        <v>43</v>
      </c>
      <c r="J29" s="116">
        <v>1.8305661983822903</v>
      </c>
    </row>
    <row r="30" spans="1:15" s="110" customFormat="1" ht="24.95" customHeight="1" x14ac:dyDescent="0.2">
      <c r="A30" s="193">
        <v>87.88</v>
      </c>
      <c r="B30" s="204" t="s">
        <v>166</v>
      </c>
      <c r="C30" s="113">
        <v>7.2834133095264662</v>
      </c>
      <c r="D30" s="115">
        <v>1958</v>
      </c>
      <c r="E30" s="114">
        <v>1977</v>
      </c>
      <c r="F30" s="114">
        <v>1981</v>
      </c>
      <c r="G30" s="114">
        <v>1955</v>
      </c>
      <c r="H30" s="140">
        <v>1954</v>
      </c>
      <c r="I30" s="115">
        <v>4</v>
      </c>
      <c r="J30" s="116">
        <v>0.20470829068577279</v>
      </c>
    </row>
    <row r="31" spans="1:15" s="110" customFormat="1" ht="24.95" customHeight="1" x14ac:dyDescent="0.2">
      <c r="A31" s="193" t="s">
        <v>167</v>
      </c>
      <c r="B31" s="199" t="s">
        <v>168</v>
      </c>
      <c r="C31" s="113">
        <v>2.1054197820183758</v>
      </c>
      <c r="D31" s="115">
        <v>566</v>
      </c>
      <c r="E31" s="114">
        <v>567</v>
      </c>
      <c r="F31" s="114">
        <v>575</v>
      </c>
      <c r="G31" s="114">
        <v>584</v>
      </c>
      <c r="H31" s="140">
        <v>549</v>
      </c>
      <c r="I31" s="115">
        <v>17</v>
      </c>
      <c r="J31" s="116">
        <v>3.0965391621129328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4.0471673548339098</v>
      </c>
      <c r="D34" s="115">
        <v>1088</v>
      </c>
      <c r="E34" s="114">
        <v>1064</v>
      </c>
      <c r="F34" s="114">
        <v>1198</v>
      </c>
      <c r="G34" s="114">
        <v>1195</v>
      </c>
      <c r="H34" s="140">
        <v>1137</v>
      </c>
      <c r="I34" s="115">
        <v>-49</v>
      </c>
      <c r="J34" s="116">
        <v>-4.3095866314863676</v>
      </c>
    </row>
    <row r="35" spans="1:10" s="110" customFormat="1" ht="24.95" customHeight="1" x14ac:dyDescent="0.2">
      <c r="A35" s="292" t="s">
        <v>171</v>
      </c>
      <c r="B35" s="293" t="s">
        <v>172</v>
      </c>
      <c r="C35" s="113">
        <v>37.890116430457908</v>
      </c>
      <c r="D35" s="115">
        <v>10186</v>
      </c>
      <c r="E35" s="114">
        <v>10201</v>
      </c>
      <c r="F35" s="114">
        <v>10398</v>
      </c>
      <c r="G35" s="114">
        <v>10213</v>
      </c>
      <c r="H35" s="140">
        <v>10187</v>
      </c>
      <c r="I35" s="115">
        <v>-1</v>
      </c>
      <c r="J35" s="116">
        <v>-9.8164327083537836E-3</v>
      </c>
    </row>
    <row r="36" spans="1:10" s="110" customFormat="1" ht="24.95" customHeight="1" x14ac:dyDescent="0.2">
      <c r="A36" s="294" t="s">
        <v>173</v>
      </c>
      <c r="B36" s="295" t="s">
        <v>174</v>
      </c>
      <c r="C36" s="125">
        <v>58.062716214708182</v>
      </c>
      <c r="D36" s="143">
        <v>15609</v>
      </c>
      <c r="E36" s="144">
        <v>15663</v>
      </c>
      <c r="F36" s="144">
        <v>15785</v>
      </c>
      <c r="G36" s="144">
        <v>15550</v>
      </c>
      <c r="H36" s="145">
        <v>15466</v>
      </c>
      <c r="I36" s="143">
        <v>143</v>
      </c>
      <c r="J36" s="146">
        <v>0.92460881934566141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2020-09-25T13:49:47Z</dcterms:created>
  <dcterms:modified xsi:type="dcterms:W3CDTF">2020-09-28T08:14:11Z</dcterms:modified>
</cp:coreProperties>
</file>