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C44" i="24"/>
  <c r="M44" i="24" s="1"/>
  <c r="B44" i="24"/>
  <c r="D44" i="24" s="1"/>
  <c r="K43" i="24"/>
  <c r="H43" i="24"/>
  <c r="F43" i="24"/>
  <c r="C43" i="24"/>
  <c r="M43" i="24" s="1"/>
  <c r="B43" i="24"/>
  <c r="D43" i="24" s="1"/>
  <c r="I42" i="24"/>
  <c r="G42" i="24"/>
  <c r="C42" i="24"/>
  <c r="M42" i="24" s="1"/>
  <c r="B42" i="24"/>
  <c r="D42" i="24" s="1"/>
  <c r="M41" i="24"/>
  <c r="K41" i="24"/>
  <c r="H41" i="24"/>
  <c r="F41" i="24"/>
  <c r="E41" i="24"/>
  <c r="C41" i="24"/>
  <c r="B41" i="24"/>
  <c r="D41" i="24" s="1"/>
  <c r="I40" i="24"/>
  <c r="G40" i="24"/>
  <c r="C40" i="24"/>
  <c r="M40" i="24" s="1"/>
  <c r="B40" i="24"/>
  <c r="D40" i="24" s="1"/>
  <c r="C37" i="24"/>
  <c r="M36" i="24"/>
  <c r="L36" i="24"/>
  <c r="K36" i="24"/>
  <c r="J36" i="24"/>
  <c r="I36" i="24"/>
  <c r="H36" i="24"/>
  <c r="G36" i="24"/>
  <c r="F36" i="24"/>
  <c r="E36" i="24"/>
  <c r="D36" i="24"/>
  <c r="K57" i="15"/>
  <c r="L57" i="15" s="1"/>
  <c r="C39" i="24"/>
  <c r="C38" i="24"/>
  <c r="C35" i="24"/>
  <c r="C34" i="24"/>
  <c r="E34" i="24" s="1"/>
  <c r="C33" i="24"/>
  <c r="C32" i="24"/>
  <c r="C31" i="24"/>
  <c r="I31" i="24" s="1"/>
  <c r="C30" i="24"/>
  <c r="C29" i="24"/>
  <c r="C28" i="24"/>
  <c r="M28" i="24" s="1"/>
  <c r="C27" i="24"/>
  <c r="C26" i="24"/>
  <c r="E26" i="24" s="1"/>
  <c r="C25" i="24"/>
  <c r="C24" i="24"/>
  <c r="C23" i="24"/>
  <c r="C22" i="24"/>
  <c r="C21" i="24"/>
  <c r="C20" i="24"/>
  <c r="C19" i="24"/>
  <c r="C18" i="24"/>
  <c r="G18" i="24" s="1"/>
  <c r="C17" i="24"/>
  <c r="C16" i="24"/>
  <c r="C15" i="24"/>
  <c r="I15" i="24" s="1"/>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K15" i="24" s="1"/>
  <c r="B9" i="24"/>
  <c r="B8" i="24"/>
  <c r="B7" i="24"/>
  <c r="E18" i="24" l="1"/>
  <c r="G26" i="24"/>
  <c r="K8" i="24"/>
  <c r="J8" i="24"/>
  <c r="H8" i="24"/>
  <c r="F8" i="24"/>
  <c r="D8" i="24"/>
  <c r="D38" i="24"/>
  <c r="K38" i="24"/>
  <c r="J38" i="24"/>
  <c r="H38" i="24"/>
  <c r="F38" i="24"/>
  <c r="G29" i="24"/>
  <c r="M29" i="24"/>
  <c r="E29" i="24"/>
  <c r="L29" i="24"/>
  <c r="I29" i="24"/>
  <c r="G9" i="24"/>
  <c r="M9" i="24"/>
  <c r="E9" i="24"/>
  <c r="L9" i="24"/>
  <c r="I9" i="24"/>
  <c r="F21" i="24"/>
  <c r="D21" i="24"/>
  <c r="J21" i="24"/>
  <c r="H21" i="24"/>
  <c r="K21" i="24"/>
  <c r="F25" i="24"/>
  <c r="D25" i="24"/>
  <c r="J25" i="24"/>
  <c r="H25" i="24"/>
  <c r="K25" i="24"/>
  <c r="F7" i="24"/>
  <c r="D7" i="24"/>
  <c r="J7" i="24"/>
  <c r="H7" i="24"/>
  <c r="K7" i="24"/>
  <c r="F29" i="24"/>
  <c r="D29" i="24"/>
  <c r="J29" i="24"/>
  <c r="H29" i="24"/>
  <c r="K29" i="24"/>
  <c r="G21" i="24"/>
  <c r="M21" i="24"/>
  <c r="E21" i="24"/>
  <c r="L21" i="24"/>
  <c r="I21" i="24"/>
  <c r="F9" i="24"/>
  <c r="D9" i="24"/>
  <c r="J9" i="24"/>
  <c r="H9" i="24"/>
  <c r="K9" i="24"/>
  <c r="K24" i="24"/>
  <c r="J24" i="24"/>
  <c r="H24" i="24"/>
  <c r="F24" i="24"/>
  <c r="D24" i="24"/>
  <c r="K30" i="24"/>
  <c r="J30" i="24"/>
  <c r="H30" i="24"/>
  <c r="F30" i="24"/>
  <c r="D30" i="24"/>
  <c r="G25" i="24"/>
  <c r="M25" i="24"/>
  <c r="E25" i="24"/>
  <c r="L25" i="24"/>
  <c r="I25" i="24"/>
  <c r="K18" i="24"/>
  <c r="J18" i="24"/>
  <c r="H18" i="24"/>
  <c r="F18" i="24"/>
  <c r="D18" i="24"/>
  <c r="I32" i="24"/>
  <c r="L32" i="24"/>
  <c r="M32" i="24"/>
  <c r="G32" i="24"/>
  <c r="E32" i="24"/>
  <c r="I37" i="24"/>
  <c r="G37" i="24"/>
  <c r="L37" i="24"/>
  <c r="M37" i="24"/>
  <c r="K63" i="24"/>
  <c r="I63" i="24"/>
  <c r="K16" i="24"/>
  <c r="J16" i="24"/>
  <c r="H16" i="24"/>
  <c r="F16" i="24"/>
  <c r="D16" i="24"/>
  <c r="F19" i="24"/>
  <c r="D19" i="24"/>
  <c r="J19" i="24"/>
  <c r="H19" i="24"/>
  <c r="K19" i="24"/>
  <c r="K22" i="24"/>
  <c r="J22" i="24"/>
  <c r="H22" i="24"/>
  <c r="F22" i="24"/>
  <c r="D22" i="24"/>
  <c r="K32" i="24"/>
  <c r="J32" i="24"/>
  <c r="H32" i="24"/>
  <c r="F32" i="24"/>
  <c r="D32" i="24"/>
  <c r="F35" i="24"/>
  <c r="D35" i="24"/>
  <c r="J35" i="24"/>
  <c r="H35" i="24"/>
  <c r="K35" i="24"/>
  <c r="B45" i="24"/>
  <c r="B39" i="24"/>
  <c r="I20" i="24"/>
  <c r="L20" i="24"/>
  <c r="E20" i="24"/>
  <c r="G20" i="24"/>
  <c r="G23" i="24"/>
  <c r="M23" i="24"/>
  <c r="E23" i="24"/>
  <c r="L23" i="24"/>
  <c r="I26" i="24"/>
  <c r="L26" i="24"/>
  <c r="M26" i="24"/>
  <c r="E37" i="24"/>
  <c r="K58" i="24"/>
  <c r="I58" i="24"/>
  <c r="J58" i="24"/>
  <c r="K74" i="24"/>
  <c r="I74" i="24"/>
  <c r="J74" i="24"/>
  <c r="J77" i="24" s="1"/>
  <c r="F31" i="24"/>
  <c r="D31" i="24"/>
  <c r="J31" i="24"/>
  <c r="H31" i="24"/>
  <c r="G19" i="24"/>
  <c r="M19" i="24"/>
  <c r="E19" i="24"/>
  <c r="L19" i="24"/>
  <c r="I19" i="24"/>
  <c r="I39" i="24"/>
  <c r="G39" i="24"/>
  <c r="L39" i="24"/>
  <c r="E39" i="24"/>
  <c r="G17" i="24"/>
  <c r="M17" i="24"/>
  <c r="E17" i="24"/>
  <c r="L17" i="24"/>
  <c r="I17" i="24"/>
  <c r="G33" i="24"/>
  <c r="M33" i="24"/>
  <c r="E33" i="24"/>
  <c r="L33" i="24"/>
  <c r="I33" i="24"/>
  <c r="M20" i="24"/>
  <c r="K28" i="24"/>
  <c r="J28" i="24"/>
  <c r="H28" i="24"/>
  <c r="F28" i="24"/>
  <c r="D28" i="24"/>
  <c r="I16" i="24"/>
  <c r="L16" i="24"/>
  <c r="M16" i="24"/>
  <c r="G16" i="24"/>
  <c r="E16" i="24"/>
  <c r="K20" i="24"/>
  <c r="J20" i="24"/>
  <c r="H20" i="24"/>
  <c r="F20" i="24"/>
  <c r="D20" i="24"/>
  <c r="F23" i="24"/>
  <c r="D23" i="24"/>
  <c r="J23" i="24"/>
  <c r="H23" i="24"/>
  <c r="K26" i="24"/>
  <c r="J26" i="24"/>
  <c r="H26" i="24"/>
  <c r="F26" i="24"/>
  <c r="D26" i="24"/>
  <c r="H37" i="24"/>
  <c r="F37" i="24"/>
  <c r="D37" i="24"/>
  <c r="J37" i="24"/>
  <c r="K37" i="24"/>
  <c r="G7" i="24"/>
  <c r="M7" i="24"/>
  <c r="E7" i="24"/>
  <c r="L7" i="24"/>
  <c r="I7" i="24"/>
  <c r="I8" i="24"/>
  <c r="L8" i="24"/>
  <c r="E8" i="24"/>
  <c r="G8" i="24"/>
  <c r="I24" i="24"/>
  <c r="L24" i="24"/>
  <c r="M24" i="24"/>
  <c r="G24" i="24"/>
  <c r="E24" i="24"/>
  <c r="G27" i="24"/>
  <c r="M27" i="24"/>
  <c r="E27" i="24"/>
  <c r="L27" i="24"/>
  <c r="I27" i="24"/>
  <c r="K31" i="24"/>
  <c r="M39" i="24"/>
  <c r="F17" i="24"/>
  <c r="D17" i="24"/>
  <c r="J17" i="24"/>
  <c r="H17" i="24"/>
  <c r="K17" i="24"/>
  <c r="F33" i="24"/>
  <c r="D33" i="24"/>
  <c r="J33" i="24"/>
  <c r="H33" i="24"/>
  <c r="K33" i="24"/>
  <c r="M38" i="24"/>
  <c r="E38" i="24"/>
  <c r="L38" i="24"/>
  <c r="I38" i="24"/>
  <c r="G38" i="24"/>
  <c r="M8" i="24"/>
  <c r="I23" i="24"/>
  <c r="K55" i="24"/>
  <c r="I55" i="24"/>
  <c r="K71" i="24"/>
  <c r="I71" i="24"/>
  <c r="F15" i="24"/>
  <c r="D15" i="24"/>
  <c r="J15" i="24"/>
  <c r="H15" i="24"/>
  <c r="K34" i="24"/>
  <c r="J34" i="24"/>
  <c r="H34" i="24"/>
  <c r="F34" i="24"/>
  <c r="D34" i="24"/>
  <c r="G35" i="24"/>
  <c r="M35" i="24"/>
  <c r="E35" i="24"/>
  <c r="L35" i="24"/>
  <c r="I35" i="24"/>
  <c r="B14" i="24"/>
  <c r="B6" i="24"/>
  <c r="F27" i="24"/>
  <c r="D27" i="24"/>
  <c r="J27" i="24"/>
  <c r="H27" i="24"/>
  <c r="K27" i="24"/>
  <c r="G15" i="24"/>
  <c r="M15" i="24"/>
  <c r="E15" i="24"/>
  <c r="L15" i="24"/>
  <c r="I18" i="24"/>
  <c r="L18" i="24"/>
  <c r="M18" i="24"/>
  <c r="I28" i="24"/>
  <c r="L28" i="24"/>
  <c r="E28" i="24"/>
  <c r="G28" i="24"/>
  <c r="G31" i="24"/>
  <c r="M31" i="24"/>
  <c r="E31" i="24"/>
  <c r="L31" i="24"/>
  <c r="I34" i="24"/>
  <c r="L34" i="24"/>
  <c r="M34" i="24"/>
  <c r="K23" i="24"/>
  <c r="G34" i="24"/>
  <c r="K66" i="24"/>
  <c r="I66" i="24"/>
  <c r="J66" i="24"/>
  <c r="I41" i="24"/>
  <c r="G41" i="24"/>
  <c r="L41" i="24"/>
  <c r="K53" i="24"/>
  <c r="I53" i="24"/>
  <c r="K61" i="24"/>
  <c r="I61" i="24"/>
  <c r="K69" i="24"/>
  <c r="I69" i="24"/>
  <c r="I43" i="24"/>
  <c r="G43" i="24"/>
  <c r="L43" i="24"/>
  <c r="K52" i="24"/>
  <c r="I52" i="24"/>
  <c r="K60" i="24"/>
  <c r="I60" i="24"/>
  <c r="K68" i="24"/>
  <c r="I68" i="24"/>
  <c r="E43" i="24"/>
  <c r="K57" i="24"/>
  <c r="I57" i="24"/>
  <c r="K65" i="24"/>
  <c r="I65" i="24"/>
  <c r="K73" i="24"/>
  <c r="I73" i="24"/>
  <c r="C14" i="24"/>
  <c r="C6" i="24"/>
  <c r="I22" i="24"/>
  <c r="L22" i="24"/>
  <c r="I30" i="24"/>
  <c r="L30" i="24"/>
  <c r="E22" i="24"/>
  <c r="E30" i="24"/>
  <c r="K54" i="24"/>
  <c r="I54" i="24"/>
  <c r="K62" i="24"/>
  <c r="I62" i="24"/>
  <c r="K70" i="24"/>
  <c r="I70" i="24"/>
  <c r="G22" i="24"/>
  <c r="G30" i="24"/>
  <c r="C45" i="24"/>
  <c r="K51" i="24"/>
  <c r="I51" i="24"/>
  <c r="K59" i="24"/>
  <c r="I59" i="24"/>
  <c r="K67" i="24"/>
  <c r="I67" i="24"/>
  <c r="K75" i="24"/>
  <c r="K77" i="24" s="1"/>
  <c r="I75" i="24"/>
  <c r="M22" i="24"/>
  <c r="M30" i="24"/>
  <c r="K56" i="24"/>
  <c r="I56" i="24"/>
  <c r="K64" i="24"/>
  <c r="I64" i="24"/>
  <c r="K72" i="24"/>
  <c r="I72" i="24"/>
  <c r="F40" i="24"/>
  <c r="J41" i="24"/>
  <c r="F42" i="24"/>
  <c r="J43" i="24"/>
  <c r="F44" i="24"/>
  <c r="H40" i="24"/>
  <c r="H42" i="24"/>
  <c r="H44" i="24"/>
  <c r="J40" i="24"/>
  <c r="J42" i="24"/>
  <c r="J44" i="24"/>
  <c r="K40" i="24"/>
  <c r="K42" i="24"/>
  <c r="L40" i="24"/>
  <c r="L42" i="24"/>
  <c r="L44" i="24"/>
  <c r="E40" i="24"/>
  <c r="E42" i="24"/>
  <c r="E44" i="24"/>
  <c r="J79" i="24" l="1"/>
  <c r="I77" i="24"/>
  <c r="I45" i="24"/>
  <c r="G45" i="24"/>
  <c r="L45" i="24"/>
  <c r="E45" i="24"/>
  <c r="M45" i="24"/>
  <c r="I14" i="24"/>
  <c r="L14" i="24"/>
  <c r="M14" i="24"/>
  <c r="G14" i="24"/>
  <c r="E14" i="24"/>
  <c r="K14" i="24"/>
  <c r="J14" i="24"/>
  <c r="H14" i="24"/>
  <c r="F14" i="24"/>
  <c r="D14" i="24"/>
  <c r="H39" i="24"/>
  <c r="F39" i="24"/>
  <c r="D39" i="24"/>
  <c r="J39" i="24"/>
  <c r="K39" i="24"/>
  <c r="K6" i="24"/>
  <c r="J6" i="24"/>
  <c r="H6" i="24"/>
  <c r="F6" i="24"/>
  <c r="D6" i="24"/>
  <c r="K79" i="24"/>
  <c r="K78" i="24"/>
  <c r="H45" i="24"/>
  <c r="F45" i="24"/>
  <c r="D45" i="24"/>
  <c r="J45" i="24"/>
  <c r="K45" i="24"/>
  <c r="I6" i="24"/>
  <c r="L6" i="24"/>
  <c r="M6" i="24"/>
  <c r="G6" i="24"/>
  <c r="E6" i="24"/>
  <c r="I78" i="24" l="1"/>
  <c r="I79" i="24"/>
  <c r="J78" i="24"/>
  <c r="I83" i="24" l="1"/>
  <c r="I82" i="24"/>
  <c r="I81" i="24"/>
</calcChain>
</file>

<file path=xl/sharedStrings.xml><?xml version="1.0" encoding="utf-8"?>
<sst xmlns="http://schemas.openxmlformats.org/spreadsheetml/2006/main" count="1763" uniqueCount="522">
  <si>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</si>
  <si>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</si>
  <si>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</si>
  <si>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</si>
  <si>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</si>
  <si>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</si>
  <si>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</si>
  <si>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</si>
  <si>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</si>
  <si>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</si>
  <si>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</si>
  <si>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</si>
  <si>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</si>
  <si>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Saale-Orla-Kreis (16075)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</si>
  <si>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</si>
  <si>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</si>
  <si>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</si>
  <si>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</si>
  <si>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</si>
  <si>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</si>
  <si>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</si>
  <si>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</si>
  <si>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</si>
  <si>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</si>
  <si>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</si>
  <si>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</si>
  <si>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</si>
  <si>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</si>
  <si>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</si>
  <si>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</si>
  <si>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</si>
  <si>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</si>
  <si>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</si>
  <si>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</si>
  <si>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</si>
  <si>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</si>
  <si>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</si>
  <si>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</si>
  <si>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</si>
  <si>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</si>
  <si>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</si>
  <si>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</si>
  <si>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</si>
  <si>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</si>
  <si>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</si>
  <si>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</si>
  <si>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</si>
  <si>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</si>
  <si>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</si>
  <si>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</si>
  <si>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</si>
  <si>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</si>
  <si>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</si>
  <si>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</si>
  <si>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</si>
  <si>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</si>
  <si>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</si>
  <si>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</si>
  <si>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</si>
  <si>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</si>
  <si>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</si>
  <si>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</si>
  <si>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</si>
  <si>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</si>
  <si>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</si>
  <si>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</si>
  <si>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</si>
  <si>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</si>
  <si>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</si>
  <si>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</si>
  <si>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</si>
  <si>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</si>
  <si>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</si>
  <si>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</si>
  <si>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</si>
  <si>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</si>
  <si>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</si>
  <si>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</si>
  <si>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</si>
  <si>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</si>
  <si>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</si>
  <si>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</si>
  <si>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</si>
  <si>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</si>
  <si>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</si>
  <si>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</si>
  <si>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</si>
  <si>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</si>
  <si>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</si>
  <si>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</si>
  <si>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</si>
  <si>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</si>
  <si>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Saale-Orla-Kreis (16075);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</si>
  <si>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</si>
  <si>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</si>
  <si>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</si>
  <si>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</si>
  <si>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</si>
  <si>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</si>
  <si>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</si>
  <si>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</si>
  <si>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</si>
  <si>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</si>
  <si>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</si>
  <si>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</si>
  <si>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</si>
  <si>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</si>
  <si>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</si>
  <si>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</si>
  <si>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</si>
  <si>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</si>
  <si>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</si>
  <si>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</si>
  <si>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</si>
  <si>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</si>
  <si>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</si>
  <si>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</si>
  <si>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</si>
  <si>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</si>
  <si>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</si>
  <si>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</si>
  <si>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</si>
  <si>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</si>
  <si>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</si>
  <si>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</si>
  <si>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</si>
  <si>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</si>
  <si>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</si>
  <si>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</si>
  <si>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</si>
  <si>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</si>
  <si>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</si>
  <si>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</si>
  <si>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</si>
  <si>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</si>
  <si>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</si>
  <si>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</si>
  <si>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</si>
  <si>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</si>
  <si>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</si>
  <si>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</si>
  <si>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</si>
  <si>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</si>
  <si>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</si>
  <si>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</si>
  <si>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</si>
  <si>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</si>
  <si>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</si>
  <si>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</si>
  <si>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</si>
  <si>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</si>
  <si>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</si>
  <si>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</si>
  <si>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</si>
  <si>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</si>
  <si>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</si>
  <si>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</si>
  <si>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</si>
  <si>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</si>
  <si>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</si>
  <si>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</si>
  <si>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</si>
  <si>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</si>
  <si>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</si>
  <si>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</si>
  <si>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</si>
  <si>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</si>
  <si>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</si>
  <si>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</si>
  <si>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</si>
  <si>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</si>
  <si>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</si>
  <si>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</si>
  <si>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</si>
  <si>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</si>
  <si>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</si>
  <si>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</si>
  <si>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</si>
  <si>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</si>
  <si>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</si>
  <si>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</si>
  <si>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</si>
  <si>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</si>
  <si>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Saale-Orla-Kreis (16075)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</si>
  <si>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</si>
  <si>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</si>
  <si>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</si>
  <si>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</si>
  <si>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</si>
  <si>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</si>
  <si>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</si>
  <si>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</si>
  <si>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</si>
  <si>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</si>
  <si>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</si>
  <si>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</si>
  <si>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</si>
  <si>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</si>
  <si>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</si>
  <si>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</si>
  <si>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</si>
  <si>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</si>
  <si>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</si>
  <si>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</si>
  <si>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</si>
  <si>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</si>
  <si>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</si>
  <si>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</si>
  <si>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</si>
  <si>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</si>
  <si>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</si>
  <si>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</si>
  <si>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</si>
  <si>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</si>
  <si>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</si>
  <si>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</si>
  <si>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</si>
  <si>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</si>
  <si>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</si>
  <si>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</si>
  <si>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</si>
  <si>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</si>
  <si>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</si>
  <si>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</si>
  <si>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</si>
  <si>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</si>
  <si>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</si>
  <si>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</si>
  <si>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</si>
  <si>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</si>
  <si>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</si>
  <si>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</si>
  <si>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</si>
  <si>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</si>
  <si>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</si>
  <si>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</si>
  <si>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</si>
  <si>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</si>
  <si>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</si>
  <si>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</si>
  <si>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</si>
  <si>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</si>
  <si>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</si>
  <si>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</si>
  <si>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</si>
  <si>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</si>
  <si>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</si>
  <si>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</si>
  <si>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</si>
  <si>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</si>
  <si>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</si>
  <si>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</si>
  <si>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</si>
  <si>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</si>
  <si>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</si>
  <si>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</si>
  <si>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</si>
  <si>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</si>
  <si>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</si>
  <si>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</si>
  <si>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</si>
  <si>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</si>
  <si>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</si>
  <si>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</si>
  <si>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</si>
  <si>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</si>
  <si>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</si>
  <si>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</si>
  <si>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</si>
  <si>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</si>
  <si>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</si>
  <si>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</si>
  <si>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</si>
  <si>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</si>
  <si>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</si>
  <si>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</si>
  <si>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</si>
  <si>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</si>
  <si>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</si>
  <si>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</si>
  <si>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</si>
  <si>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</si>
  <si>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</si>
  <si>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</si>
  <si>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</si>
  <si>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</si>
  <si>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</si>
  <si>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</si>
  <si>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</si>
  <si>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</si>
  <si>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</si>
  <si>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</si>
  <si>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</si>
  <si>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</si>
  <si>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</si>
  <si>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</si>
  <si>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</si>
  <si>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</si>
  <si>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</si>
  <si>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</si>
  <si>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</si>
  <si>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</si>
  <si>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</si>
  <si>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</si>
  <si>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</si>
  <si>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</si>
  <si>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</si>
  <si>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</si>
  <si>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</si>
  <si>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</si>
  <si>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</si>
  <si>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</si>
  <si>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</si>
  <si>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</si>
  <si>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</si>
  <si>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</si>
  <si>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</si>
  <si>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</si>
  <si>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</si>
  <si>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</si>
  <si>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</si>
  <si>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</si>
  <si>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</si>
  <si>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</si>
  <si>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</si>
  <si>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</si>
  <si>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</si>
  <si>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</si>
  <si>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</si>
  <si>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</si>
  <si>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</si>
  <si>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</si>
  <si>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</si>
  <si>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</si>
  <si>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</si>
  <si>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</si>
  <si>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</si>
  <si>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</si>
  <si>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</si>
  <si>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</si>
  <si>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</si>
  <si>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</si>
  <si>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</si>
  <si>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</si>
  <si>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</si>
  <si>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</si>
  <si>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</si>
  <si>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</si>
  <si>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</si>
  <si>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</si>
  <si>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</si>
  <si>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</si>
  <si>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</si>
  <si>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</si>
  <si>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</si>
  <si>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</si>
  <si>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</si>
  <si>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</si>
  <si>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</si>
  <si>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</si>
  <si>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</si>
  <si>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</si>
  <si>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</si>
  <si>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</si>
  <si>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</si>
  <si>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</si>
  <si>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</si>
  <si>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</si>
  <si>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</si>
  <si>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</si>
  <si>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</si>
  <si>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</si>
  <si>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</si>
  <si>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Saale-Orla-Kreis (16075);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</si>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</sst>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{74638C0F-6A2C-47A6-8E01-866C6BF0312C}</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F32A-446A-A34A-5599CF9D762E}"/>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{02F5A849-8C66-4AB4-A2A4-A5A097F5FD60}</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F32A-446A-A34A-5599CF9D762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{FBD4A4B4-4A3E-4B66-8F83-031D289A87AC}</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F32A-446A-A34A-5599CF9D762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{C7D58D97-BC2B-4BBF-839F-43D1F614A486}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32A-446A-A34A-5599CF9D762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-0.45613450973863828</c:v>
                </c:pt>
                <c:pt idx="1">
                  <c:v>-0.4752160751981519</c:v>
                </c:pt>
                <c:pt idx="2">
                  <c:v>0.95490282911153723</c:v>
                </c:pt>
                <c:pt idx="3">
                  <c:v>1.0875687030768</c:v>
                </c:pt>
              </c:numCache>
            </c:numRef>
          </c:val>
          <c:extLst>
            <c:ext xmlns:c16="http://schemas.microsoft.com/office/drawing/2014/chart" uri="{C3380CC4-5D6E-409C-BE32-E72D297353CC}">
              <c16:uniqueId val="{00000004-F32A-446A-A34A-5599CF9D762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{81D300DC-1658-4BAA-BE6A-3D03AF290C74}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32A-446A-A34A-5599CF9D762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{81B6CFC9-D4DE-44ED-AE14-C07FD8722BF3}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32A-446A-A34A-5599CF9D762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{65A633E8-649D-4C17-A31B-5E413A8A8979}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32A-446A-A34A-5599CF9D762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{7D8DB53B-51D2-4550-85AB-9FD0A0D5C48C}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32A-446A-A34A-5599CF9D762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32A-446A-A34A-5599CF9D762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32A-446A-A34A-5599CF9D762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{E270173D-CAB8-44AC-8BCF-11710A9ED4C2}</c15:txfldGUID>
                      <c15:f>Daten_Diagramme!$E$6</c15:f>
                      <c15:dlblFieldTableCache>
                        <c:ptCount val="1"/>
                        <c:pt idx="0">
                          <c:v>-6.0</c:v>
                        </c:pt>
                      </c15:dlblFieldTableCache>
                    </c15:dlblFTEntry>
                  </c15:dlblFieldTable>
                  <c15:showDataLabelsRange val="0"/>
                </c:ext>
                <c:ext xmlns:c16="http://schemas.microsoft.com/office/drawing/2014/chart" uri="{C3380CC4-5D6E-409C-BE32-E72D297353CC}">
                  <c16:uniqueId val="{00000000-CD01-4360-B26A-04DACB656456}"/>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{604838BF-303A-4964-B00F-6829E9A93CD5}</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CD01-4360-B26A-04DACB656456}"/>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{887AB695-FC30-40DE-8494-1D3D7EE98255}</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CD01-4360-B26A-04DACB65645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{A2111367-BE2C-418E-B515-8DBD4B63FB83}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D01-4360-B26A-04DACB6564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-5.9805631696984802</c:v>
                </c:pt>
                <c:pt idx="1">
                  <c:v>-3.3695878434637803</c:v>
                </c:pt>
                <c:pt idx="2">
                  <c:v>-3.6279896103654186</c:v>
                </c:pt>
                <c:pt idx="3">
                  <c:v>-2.8655893304673015</c:v>
                </c:pt>
              </c:numCache>
            </c:numRef>
          </c:val>
          <c:extLst>
            <c:ext xmlns:c16="http://schemas.microsoft.com/office/drawing/2014/chart" uri="{C3380CC4-5D6E-409C-BE32-E72D297353CC}">
              <c16:uniqueId val="{00000004-CD01-4360-B26A-04DACB65645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{8F407335-CD07-4057-AAF3-473A64051AD6}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D01-4360-B26A-04DACB65645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{A6551201-5F0E-424F-9AA2-9403BA2A590A}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D01-4360-B26A-04DACB65645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{15AF21C8-5866-4643-9594-22E1F1C5E731}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D01-4360-B26A-04DACB65645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{B004DC0D-A567-4207-BF0F-047DD5048298}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D01-4360-B26A-04DACB6564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D01-4360-B26A-04DACB65645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D01-4360-B26A-04DACB65645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{B7D5C214-03B3-42F6-BE14-25B34D04D037}</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74CF-4456-94FF-C6BFE2810C0A}"/>
                </c:ext>
              </c:extLst>
            </c:dLbl>
            <c:dLbl>
              <c:idx val="1"/>
              <c:tx>
                <c:strRef>
                  <c:f>Daten_Diagramme!$D$15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{D9739E10-9AEC-4837-B717-DE6BD1FCAC44}</c15:txfldGUID>
                      <c15:f>Daten_Diagramme!$D$15</c15:f>
                      <c15:dlblFieldTableCache>
                        <c:ptCount val="1"/>
                        <c:pt idx="0">
                          <c:v>1.0</c:v>
                        </c:pt>
                      </c15:dlblFieldTableCache>
                    </c15:dlblFTEntry>
                  </c15:dlblFieldTable>
                  <c15:showDataLabelsRange val="0"/>
                </c:ext>
                <c:ext xmlns:c16="http://schemas.microsoft.com/office/drawing/2014/chart" uri="{C3380CC4-5D6E-409C-BE32-E72D297353CC}">
                  <c16:uniqueId val="{00000001-74CF-4456-94FF-C6BFE2810C0A}"/>
                </c:ext>
              </c:extLst>
            </c:dLbl>
            <c:dLbl>
              <c:idx val="2"/>
              <c:tx>
                <c:strRef>
                  <c:f>Daten_Diagramme!$D$16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{22EED578-D4D8-497B-BC68-630AD8347B05}</c15:txfldGUID>
                      <c15:f>Daten_Diagramme!$D$16</c15:f>
                      <c15:dlblFieldTableCache>
                        <c:ptCount val="1"/>
                        <c:pt idx="0">
                          <c:v>2.8</c:v>
                        </c:pt>
                      </c15:dlblFieldTableCache>
                    </c15:dlblFTEntry>
                  </c15:dlblFieldTable>
                  <c15:showDataLabelsRange val="0"/>
                </c:ext>
                <c:ext xmlns:c16="http://schemas.microsoft.com/office/drawing/2014/chart" uri="{C3380CC4-5D6E-409C-BE32-E72D297353CC}">
                  <c16:uniqueId val="{00000002-74CF-4456-94FF-C6BFE2810C0A}"/>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{8C1ED08F-58D9-4AB3-A665-061DBA04083C}</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74CF-4456-94FF-C6BFE2810C0A}"/>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{A96EFDAE-A22D-4A95-91B6-99F2C4095E84}</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74CF-4456-94FF-C6BFE2810C0A}"/>
                </c:ext>
              </c:extLst>
            </c:dLbl>
            <c:dLbl>
              <c:idx val="5"/>
              <c:tx>
                <c:strRef>
                  <c:f>Daten_Diagramme!$D$19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{A94D65BB-9BCA-4815-AD63-B5A57574464B}</c15:txfldGUID>
                      <c15:f>Daten_Diagramme!$D$19</c15:f>
                      <c15:dlblFieldTableCache>
                        <c:ptCount val="1"/>
                        <c:pt idx="0">
                          <c:v>-3.5</c:v>
                        </c:pt>
                      </c15:dlblFieldTableCache>
                    </c15:dlblFTEntry>
                  </c15:dlblFieldTable>
                  <c15:showDataLabelsRange val="0"/>
                </c:ext>
                <c:ext xmlns:c16="http://schemas.microsoft.com/office/drawing/2014/chart" uri="{C3380CC4-5D6E-409C-BE32-E72D297353CC}">
                  <c16:uniqueId val="{00000005-74CF-4456-94FF-C6BFE2810C0A}"/>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{D9714F26-FF61-4A41-AB4A-0D64D1D03219}</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74CF-4456-94FF-C6BFE2810C0A}"/>
                </c:ext>
              </c:extLst>
            </c:dLbl>
            <c:dLbl>
              <c:idx val="7"/>
              <c:tx>
                <c:strRef>
                  <c:f>Daten_Diagramme!$D$21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{40B656CA-6C33-4446-B075-ECE23795AD9D}</c15:txfldGUID>
                      <c15:f>Daten_Diagramme!$D$21</c15:f>
                      <c15:dlblFieldTableCache>
                        <c:ptCount val="1"/>
                        <c:pt idx="0">
                          <c:v>3.5</c:v>
                        </c:pt>
                      </c15:dlblFieldTableCache>
                    </c15:dlblFTEntry>
                  </c15:dlblFieldTable>
                  <c15:showDataLabelsRange val="0"/>
                </c:ext>
                <c:ext xmlns:c16="http://schemas.microsoft.com/office/drawing/2014/chart" uri="{C3380CC4-5D6E-409C-BE32-E72D297353CC}">
                  <c16:uniqueId val="{00000007-74CF-4456-94FF-C6BFE2810C0A}"/>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{1CA4AC2C-C54E-4DF6-8821-AC3506CBE9AF}</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74CF-4456-94FF-C6BFE2810C0A}"/>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{88D205A0-9B91-4A19-B632-9793F8D18599}</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74CF-4456-94FF-C6BFE2810C0A}"/>
                </c:ext>
              </c:extLst>
            </c:dLbl>
            <c:dLbl>
              <c:idx val="10"/>
              <c:tx>
                <c:strRef>
                  <c:f>Daten_Diagramme!$D$24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{5EED1454-F657-4F34-990A-3FDA73D2C070}</c15:txfldGUID>
                      <c15:f>Daten_Diagramme!$D$24</c15:f>
                      <c15:dlblFieldTableCache>
                        <c:ptCount val="1"/>
                        <c:pt idx="0">
                          <c:v>-3.5</c:v>
                        </c:pt>
                      </c15:dlblFieldTableCache>
                    </c15:dlblFTEntry>
                  </c15:dlblFieldTable>
                  <c15:showDataLabelsRange val="0"/>
                </c:ext>
                <c:ext xmlns:c16="http://schemas.microsoft.com/office/drawing/2014/chart" uri="{C3380CC4-5D6E-409C-BE32-E72D297353CC}">
                  <c16:uniqueId val="{0000000A-74CF-4456-94FF-C6BFE2810C0A}"/>
                </c:ext>
              </c:extLst>
            </c:dLbl>
            <c:dLbl>
              <c:idx val="11"/>
              <c:tx>
                <c:strRef>
                  <c:f>Daten_Diagramme!$D$25</c:f>
                  <c:strCache>
                    <c:ptCount val="1"/>
                    <c:pt idx="0">
                      <c:v>-21.6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{4DFDC970-516F-4CE7-ABE0-8EA942CDBAFC}</c15:txfldGUID>
                      <c15:f>Daten_Diagramme!$D$25</c15:f>
                      <c15:dlblFieldTableCache>
                        <c:ptCount val="1"/>
                        <c:pt idx="0">
                          <c:v>-21.6</c:v>
                        </c:pt>
                      </c15:dlblFieldTableCache>
                    </c15:dlblFTEntry>
                  </c15:dlblFieldTable>
                  <c15:showDataLabelsRange val="0"/>
                </c:ext>
                <c:ext xmlns:c16="http://schemas.microsoft.com/office/drawing/2014/chart" uri="{C3380CC4-5D6E-409C-BE32-E72D297353CC}">
                  <c16:uniqueId val="{0000000B-74CF-4456-94FF-C6BFE2810C0A}"/>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{10C97195-24EE-449F-8961-5258D94870DC}</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74CF-4456-94FF-C6BFE2810C0A}"/>
                </c:ext>
              </c:extLst>
            </c:dLbl>
            <c:dLbl>
              <c:idx val="13"/>
              <c:tx>
                <c:strRef>
                  <c:f>Daten_Diagramme!$D$27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{0724B1DA-94C5-4237-9058-8B3071CAD458}</c15:txfldGUID>
                      <c15:f>Daten_Diagramme!$D$27</c15:f>
                      <c15:dlblFieldTableCache>
                        <c:ptCount val="1"/>
                        <c:pt idx="0">
                          <c:v>-3.9</c:v>
                        </c:pt>
                      </c15:dlblFieldTableCache>
                    </c15:dlblFTEntry>
                  </c15:dlblFieldTable>
                  <c15:showDataLabelsRange val="0"/>
                </c:ext>
                <c:ext xmlns:c16="http://schemas.microsoft.com/office/drawing/2014/chart" uri="{C3380CC4-5D6E-409C-BE32-E72D297353CC}">
                  <c16:uniqueId val="{0000000D-74CF-4456-94FF-C6BFE2810C0A}"/>
                </c:ext>
              </c:extLst>
            </c:dLbl>
            <c:dLbl>
              <c:idx val="14"/>
              <c:tx>
                <c:strRef>
                  <c:f>Daten_Diagramme!$D$28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{B315F61E-E0C7-4868-B9EE-32CA35143EBC}</c15:txfldGUID>
                      <c15:f>Daten_Diagramme!$D$28</c15:f>
                      <c15:dlblFieldTableCache>
                        <c:ptCount val="1"/>
                        <c:pt idx="0">
                          <c:v>-4.4</c:v>
                        </c:pt>
                      </c15:dlblFieldTableCache>
                    </c15:dlblFTEntry>
                  </c15:dlblFieldTable>
                  <c15:showDataLabelsRange val="0"/>
                </c:ext>
                <c:ext xmlns:c16="http://schemas.microsoft.com/office/drawing/2014/chart" uri="{C3380CC4-5D6E-409C-BE32-E72D297353CC}">
                  <c16:uniqueId val="{0000000E-74CF-4456-94FF-C6BFE2810C0A}"/>
                </c:ext>
              </c:extLst>
            </c:dLbl>
            <c:dLbl>
              <c:idx val="15"/>
              <c:tx>
                <c:strRef>
                  <c:f>Daten_Diagramme!$D$29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{4DBA9483-9259-4E16-9A81-7ABDEC7F1326}</c15:txfldGUID>
                      <c15:f>Daten_Diagramme!$D$29</c15:f>
                      <c15:dlblFieldTableCache>
                        <c:ptCount val="1"/>
                        <c:pt idx="0">
                          <c:v>-4.5</c:v>
                        </c:pt>
                      </c15:dlblFieldTableCache>
                    </c15:dlblFTEntry>
                  </c15:dlblFieldTable>
                  <c15:showDataLabelsRange val="0"/>
                </c:ext>
                <c:ext xmlns:c16="http://schemas.microsoft.com/office/drawing/2014/chart" uri="{C3380CC4-5D6E-409C-BE32-E72D297353CC}">
                  <c16:uniqueId val="{0000000F-74CF-4456-94FF-C6BFE2810C0A}"/>
                </c:ext>
              </c:extLst>
            </c:dLbl>
            <c:dLbl>
              <c:idx val="16"/>
              <c:tx>
                <c:strRef>
                  <c:f>Daten_Diagramme!$D$30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{3C45A578-4765-4989-8DBE-9BE55839382C}</c15:txfldGUID>
                      <c15:f>Daten_Diagramme!$D$30</c15:f>
                      <c15:dlblFieldTableCache>
                        <c:ptCount val="1"/>
                        <c:pt idx="0">
                          <c:v>0.5</c:v>
                        </c:pt>
                      </c15:dlblFieldTableCache>
                    </c15:dlblFTEntry>
                  </c15:dlblFieldTable>
                  <c15:showDataLabelsRange val="0"/>
                </c:ext>
                <c:ext xmlns:c16="http://schemas.microsoft.com/office/drawing/2014/chart" uri="{C3380CC4-5D6E-409C-BE32-E72D297353CC}">
                  <c16:uniqueId val="{00000010-74CF-4456-94FF-C6BFE2810C0A}"/>
                </c:ext>
              </c:extLst>
            </c:dLbl>
            <c:dLbl>
              <c:idx val="17"/>
              <c:tx>
                <c:strRef>
                  <c:f>Daten_Diagramme!$D$31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{B7AC63A8-D864-4107-AE46-75469ED2B162}</c15:txfldGUID>
                      <c15:f>Daten_Diagramme!$D$31</c15:f>
                      <c15:dlblFieldTableCache>
                        <c:ptCount val="1"/>
                        <c:pt idx="0">
                          <c:v>4.3</c:v>
                        </c:pt>
                      </c15:dlblFieldTableCache>
                    </c15:dlblFTEntry>
                  </c15:dlblFieldTable>
                  <c15:showDataLabelsRange val="0"/>
                </c:ext>
                <c:ext xmlns:c16="http://schemas.microsoft.com/office/drawing/2014/chart" uri="{C3380CC4-5D6E-409C-BE32-E72D297353CC}">
                  <c16:uniqueId val="{00000011-74CF-4456-94FF-C6BFE2810C0A}"/>
                </c:ext>
              </c:extLst>
            </c:dLbl>
            <c:dLbl>
              <c:idx val="18"/>
              <c:tx>
                <c:strRef>
                  <c:f>Daten_Diagramme!$D$32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{A875F63E-8670-4EC4-8107-ECF405D81C6A}</c15:txfldGUID>
                      <c15:f>Daten_Diagramme!$D$32</c15:f>
                      <c15:dlblFieldTableCache>
                        <c:ptCount val="1"/>
                        <c:pt idx="0">
                          <c:v>-1.7</c:v>
                        </c:pt>
                      </c15:dlblFieldTableCache>
                    </c15:dlblFTEntry>
                  </c15:dlblFieldTable>
                  <c15:showDataLabelsRange val="0"/>
                </c:ext>
                <c:ext xmlns:c16="http://schemas.microsoft.com/office/drawing/2014/chart" uri="{C3380CC4-5D6E-409C-BE32-E72D297353CC}">
                  <c16:uniqueId val="{00000012-74CF-4456-94FF-C6BFE2810C0A}"/>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{32653074-757E-4000-85BC-8C5E332B16CD}</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74CF-4456-94FF-C6BFE2810C0A}"/>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{D6372812-3E52-46E1-BB4F-13BA2565775F}</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74CF-4456-94FF-C6BFE2810C0A}"/>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{A34DA7CC-2F5D-4959-B64A-1FFAC15DC406}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74CF-4456-94FF-C6BFE2810C0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{BE0A8754-FFF0-43F7-B705-33441AC25F01}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4CF-4456-94FF-C6BFE2810C0A}"/>
                </c:ext>
              </c:extLst>
            </c:dLbl>
            <c:dLbl>
              <c:idx val="23"/>
              <c:tx>
                <c:strRef>
                  <c:f>Daten_Diagramme!$D$37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{8E70CD6A-7917-4AE6-A77A-C7E0EF0A7B64}</c15:txfldGUID>
                      <c15:f>Daten_Diagramme!$D$37</c15:f>
                      <c15:dlblFieldTableCache>
                        <c:ptCount val="1"/>
                        <c:pt idx="0">
                          <c:v>1.0</c:v>
                        </c:pt>
                      </c15:dlblFieldTableCache>
                    </c15:dlblFTEntry>
                  </c15:dlblFieldTable>
                  <c15:showDataLabelsRange val="0"/>
                </c:ext>
                <c:ext xmlns:c16="http://schemas.microsoft.com/office/drawing/2014/chart" uri="{C3380CC4-5D6E-409C-BE32-E72D297353CC}">
                  <c16:uniqueId val="{00000017-74CF-4456-94FF-C6BFE2810C0A}"/>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{AA9545C1-4E7E-4854-9723-F75DBE1F1310}</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74CF-4456-94FF-C6BFE2810C0A}"/>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{2864AF06-EC98-4F77-93ED-B4772F9A08BD}</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74CF-4456-94FF-C6BFE2810C0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{E1C1E0D1-F59D-47B2-B674-B492F03305EE}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4CF-4456-94FF-C6BFE2810C0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{9FCDEA8C-7CBE-4905-9D79-590D52942B7F}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4CF-4456-94FF-C6BFE2810C0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{55E843E9-C506-4200-8A86-56BD76F133E1}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4CF-4456-94FF-C6BFE2810C0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{DB42EEE6-A2AE-4268-98FD-99BB57CA65B8}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4CF-4456-94FF-C6BFE2810C0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{94D46FDE-1B7E-45C6-9A20-1FAA296FA665}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4CF-4456-94FF-C6BFE2810C0A}"/>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{9353494F-10F4-4FB3-BFC6-03FAECE2C61F}</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74CF-4456-94FF-C6BFE2810C0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-0.45613450973863828</c:v>
                </c:pt>
                <c:pt idx="1">
                  <c:v>1.0316875460574797</c:v>
                </c:pt>
                <c:pt idx="2">
                  <c:v>2.7522935779816513</c:v>
                </c:pt>
                <c:pt idx="3">
                  <c:v>-1.8233821952091527</c:v>
                </c:pt>
                <c:pt idx="4">
                  <c:v>-0.66828675577156749</c:v>
                </c:pt>
                <c:pt idx="5">
                  <c:v>-3.537304330148404</c:v>
                </c:pt>
                <c:pt idx="6">
                  <c:v>-0.41098853558295478</c:v>
                </c:pt>
                <c:pt idx="7">
                  <c:v>3.4569983136593594</c:v>
                </c:pt>
                <c:pt idx="8">
                  <c:v>0.7897334649555775</c:v>
                </c:pt>
                <c:pt idx="9">
                  <c:v>-2.4603174603174605</c:v>
                </c:pt>
                <c:pt idx="10">
                  <c:v>-3.4795763993948561</c:v>
                </c:pt>
                <c:pt idx="11">
                  <c:v>-21.568627450980394</c:v>
                </c:pt>
                <c:pt idx="12">
                  <c:v>-1.5584415584415585</c:v>
                </c:pt>
                <c:pt idx="13">
                  <c:v>-3.8507821901323704</c:v>
                </c:pt>
                <c:pt idx="14">
                  <c:v>-4.4025157232704402</c:v>
                </c:pt>
                <c:pt idx="15">
                  <c:v>-4.4817927170868348</c:v>
                </c:pt>
                <c:pt idx="16">
                  <c:v>0.47074646940147946</c:v>
                </c:pt>
                <c:pt idx="17">
                  <c:v>4.3352601156069364</c:v>
                </c:pt>
                <c:pt idx="18">
                  <c:v>-1.7004578155657293</c:v>
                </c:pt>
                <c:pt idx="19">
                  <c:v>2.2973416475221531</c:v>
                </c:pt>
                <c:pt idx="20">
                  <c:v>1.6768292682926829</c:v>
                </c:pt>
                <c:pt idx="21">
                  <c:v>0</c:v>
                </c:pt>
                <c:pt idx="23">
                  <c:v>1.0316875460574797</c:v>
                </c:pt>
                <c:pt idx="24">
                  <c:v>-0.78593883966847666</c:v>
                </c:pt>
                <c:pt idx="25">
                  <c:v>-0.28606456885982834</c:v>
                </c:pt>
              </c:numCache>
            </c:numRef>
          </c:val>
          <c:extLst>
            <c:ext xmlns:c16="http://schemas.microsoft.com/office/drawing/2014/chart" uri="{C3380CC4-5D6E-409C-BE32-E72D297353CC}">
              <c16:uniqueId val="{00000020-74CF-4456-94FF-C6BFE2810C0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{A386FC1E-F226-4A04-A412-C3156A4B5D0B}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4CF-4456-94FF-C6BFE2810C0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{5263C6C3-03C5-467C-8A59-34D914600521}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4CF-4456-94FF-C6BFE2810C0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{5588F449-CE6B-4002-BEE7-7286C9CD68E1}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4CF-4456-94FF-C6BFE2810C0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{B5DA7D4D-2E39-4125-B5F1-FB7656B0555B}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4CF-4456-94FF-C6BFE2810C0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{881C8C2B-BA52-410B-89AA-409144FA216A}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4CF-4456-94FF-C6BFE2810C0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{B4CD2D0B-6284-44D6-BA7B-1A64BBD26DBA}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4CF-4456-94FF-C6BFE2810C0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{0B87E0C8-A9CC-4080-9960-4F29E03624DA}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4CF-4456-94FF-C6BFE2810C0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{06B65028-83A7-4DB1-991D-BC98068C7322}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4CF-4456-94FF-C6BFE2810C0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{9E4123AA-5CE5-4019-A089-8C3A3C25A240}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4CF-4456-94FF-C6BFE2810C0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{CE25B324-328E-45FA-9172-9D9EB58DC3B5}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4CF-4456-94FF-C6BFE2810C0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{5ED60A82-88FB-45D8-874A-7A90783E1F40}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4CF-4456-94FF-C6BFE2810C0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{5239F062-342F-453F-A718-B571632D8C8A}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4CF-4456-94FF-C6BFE2810C0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{7D5E1D1C-16D5-4962-BF1A-69193B157BE7}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4CF-4456-94FF-C6BFE2810C0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{3FF86D0B-3476-4910-A2ED-84F1E22EF742}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4CF-4456-94FF-C6BFE2810C0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{136EB970-8154-4D68-B764-2CD1CFF59BB5}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4CF-4456-94FF-C6BFE2810C0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{9D7B92FE-04BD-43A7-8E5B-E1704C34C0F3}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4CF-4456-94FF-C6BFE2810C0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{3D0F475A-13D3-4D55-AFB4-0F38EFAC5309}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4CF-4456-94FF-C6BFE2810C0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{B2737DFB-4651-4271-A9D9-D3DFC26F7E09}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4CF-4456-94FF-C6BFE2810C0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{E88C4348-9B7F-4AB0-B87D-1267C4699E6E}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4CF-4456-94FF-C6BFE2810C0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{52CE1E3A-1F8D-40FB-BEF9-BC469240F4E1}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4CF-4456-94FF-C6BFE2810C0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{E2871D55-C5CB-42C7-8414-9C3D7299A587}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4CF-4456-94FF-C6BFE2810C0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{D1ECF737-AEDC-4BB3-B710-830762FD1DD8}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4CF-4456-94FF-C6BFE2810C0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{4B760DCA-2934-4972-B802-C50345F0BF24}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4CF-4456-94FF-C6BFE2810C0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{0F4D490D-704B-4B9D-839A-355773E5F181}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4CF-4456-94FF-C6BFE2810C0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{FE97318E-3855-4DAC-9C2B-A93CDC313A97}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4CF-4456-94FF-C6BFE2810C0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{81666374-5A13-49E9-B186-2D75C2E72AEE}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4CF-4456-94FF-C6BFE2810C0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{A22CECDD-3111-48A2-B432-167E771F87CB}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4CF-4456-94FF-C6BFE2810C0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{158D8B15-56CD-4DA9-BE58-36E1A73EE41F}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4CF-4456-94FF-C6BFE2810C0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{4533EF6E-42F0-4AA8-9C7F-12C303459D75}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4CF-4456-94FF-C6BFE2810C0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{C31FD8BC-749C-433F-BE1E-CEA87192614C}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4CF-4456-94FF-C6BFE2810C0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{DB788B8D-B3D6-4925-BFB4-7C60BC164D92}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4CF-4456-94FF-C6BFE2810C0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{19888BC7-F617-4F4A-A990-78FAF4FBEF56}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4CF-4456-94FF-C6BFE2810C0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4CF-4456-94FF-C6BFE2810C0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4CF-4456-94FF-C6BFE2810C0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{31D8C3AD-232C-42E3-B3AF-4B19FE43DA21}</c15:txfldGUID>
                      <c15:f>Daten_Diagramme!$E$14</c15:f>
                      <c15:dlblFieldTableCache>
                        <c:ptCount val="1"/>
                        <c:pt idx="0">
                          <c:v>-6.0</c:v>
                        </c:pt>
                      </c15:dlblFieldTableCache>
                    </c15:dlblFTEntry>
                  </c15:dlblFieldTable>
                  <c15:showDataLabelsRange val="0"/>
                </c:ext>
                <c:ext xmlns:c16="http://schemas.microsoft.com/office/drawing/2014/chart" uri="{C3380CC4-5D6E-409C-BE32-E72D297353CC}">
                  <c16:uniqueId val="{00000000-52AC-46A8-A642-C90298375C5D}"/>
                </c:ext>
              </c:extLst>
            </c:dLbl>
            <c:dLbl>
              <c:idx val="1"/>
              <c:tx>
                <c:strRef>
                  <c:f>Daten_Diagramme!$E$15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{F83A3082-0C37-497F-8116-E15D8D8E62A2}</c15:txfldGUID>
                      <c15:f>Daten_Diagramme!$E$15</c15:f>
                      <c15:dlblFieldTableCache>
                        <c:ptCount val="1"/>
                        <c:pt idx="0">
                          <c:v>-1.9</c:v>
                        </c:pt>
                      </c15:dlblFieldTableCache>
                    </c15:dlblFTEntry>
                  </c15:dlblFieldTable>
                  <c15:showDataLabelsRange val="0"/>
                </c:ext>
                <c:ext xmlns:c16="http://schemas.microsoft.com/office/drawing/2014/chart" uri="{C3380CC4-5D6E-409C-BE32-E72D297353CC}">
                  <c16:uniqueId val="{00000001-52AC-46A8-A642-C90298375C5D}"/>
                </c:ext>
              </c:extLst>
            </c:dLbl>
            <c:dLbl>
              <c:idx val="2"/>
              <c:tx>
                <c:strRef>
                  <c:f>Daten_Diagramme!$E$16</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{CC2AFD59-0F07-4CFF-8C29-2D7C22BA3A69}</c15:txfldGUID>
                      <c15:f>Daten_Diagramme!$E$16</c15:f>
                      <c15:dlblFieldTableCache>
                        <c:ptCount val="1"/>
                        <c:pt idx="0">
                          <c:v>9.1</c:v>
                        </c:pt>
                      </c15:dlblFieldTableCache>
                    </c15:dlblFTEntry>
                  </c15:dlblFieldTable>
                  <c15:showDataLabelsRange val="0"/>
                </c:ext>
                <c:ext xmlns:c16="http://schemas.microsoft.com/office/drawing/2014/chart" uri="{C3380CC4-5D6E-409C-BE32-E72D297353CC}">
                  <c16:uniqueId val="{00000002-52AC-46A8-A642-C90298375C5D}"/>
                </c:ext>
              </c:extLst>
            </c:dLbl>
            <c:dLbl>
              <c:idx val="3"/>
              <c:tx>
                <c:strRef>
                  <c:f>Daten_Diagramme!$E$17</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{1369F52F-32BD-4C2A-9C75-43E110EF0045}</c15:txfldGUID>
                      <c15:f>Daten_Diagramme!$E$17</c15:f>
                      <c15:dlblFieldTableCache>
                        <c:ptCount val="1"/>
                        <c:pt idx="0">
                          <c:v>-9.5</c:v>
                        </c:pt>
                      </c15:dlblFieldTableCache>
                    </c15:dlblFTEntry>
                  </c15:dlblFieldTable>
                  <c15:showDataLabelsRange val="0"/>
                </c:ext>
                <c:ext xmlns:c16="http://schemas.microsoft.com/office/drawing/2014/chart" uri="{C3380CC4-5D6E-409C-BE32-E72D297353CC}">
                  <c16:uniqueId val="{00000003-52AC-46A8-A642-C90298375C5D}"/>
                </c:ext>
              </c:extLst>
            </c:dLbl>
            <c:dLbl>
              <c:idx val="4"/>
              <c:tx>
                <c:strRef>
                  <c:f>Daten_Diagramme!$E$18</c:f>
                  <c:strCache>
                    <c:ptCount val="1"/>
                    <c:pt idx="0">
                      <c:v>-20.1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{B178750B-C2A2-4CDD-9CB2-DA0AD0042228}</c15:txfldGUID>
                      <c15:f>Daten_Diagramme!$E$18</c15:f>
                      <c15:dlblFieldTableCache>
                        <c:ptCount val="1"/>
                        <c:pt idx="0">
                          <c:v>-20.1</c:v>
                        </c:pt>
                      </c15:dlblFieldTableCache>
                    </c15:dlblFTEntry>
                  </c15:dlblFieldTable>
                  <c15:showDataLabelsRange val="0"/>
                </c:ext>
                <c:ext xmlns:c16="http://schemas.microsoft.com/office/drawing/2014/chart" uri="{C3380CC4-5D6E-409C-BE32-E72D297353CC}">
                  <c16:uniqueId val="{00000004-52AC-46A8-A642-C90298375C5D}"/>
                </c:ext>
              </c:extLst>
            </c:dLbl>
            <c:dLbl>
              <c:idx val="5"/>
              <c:tx>
                <c:strRef>
                  <c:f>Daten_Diagramme!$E$19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{65BA34C8-86EB-4AE9-A066-2AB575FD2A37}</c15:txfldGUID>
                      <c15:f>Daten_Diagramme!$E$19</c15:f>
                      <c15:dlblFieldTableCache>
                        <c:ptCount val="1"/>
                        <c:pt idx="0">
                          <c:v>-6.8</c:v>
                        </c:pt>
                      </c15:dlblFieldTableCache>
                    </c15:dlblFTEntry>
                  </c15:dlblFieldTable>
                  <c15:showDataLabelsRange val="0"/>
                </c:ext>
                <c:ext xmlns:c16="http://schemas.microsoft.com/office/drawing/2014/chart" uri="{C3380CC4-5D6E-409C-BE32-E72D297353CC}">
                  <c16:uniqueId val="{00000005-52AC-46A8-A642-C90298375C5D}"/>
                </c:ext>
              </c:extLst>
            </c:dLbl>
            <c:dLbl>
              <c:idx val="6"/>
              <c:tx>
                <c:strRef>
                  <c:f>Daten_Diagramme!$E$20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{A18A2CC1-CC6A-4AE0-98D9-3D8CA883072A}</c15:txfldGUID>
                      <c15:f>Daten_Diagramme!$E$20</c15:f>
                      <c15:dlblFieldTableCache>
                        <c:ptCount val="1"/>
                        <c:pt idx="0">
                          <c:v>-2.5</c:v>
                        </c:pt>
                      </c15:dlblFieldTableCache>
                    </c15:dlblFTEntry>
                  </c15:dlblFieldTable>
                  <c15:showDataLabelsRange val="0"/>
                </c:ext>
                <c:ext xmlns:c16="http://schemas.microsoft.com/office/drawing/2014/chart" uri="{C3380CC4-5D6E-409C-BE32-E72D297353CC}">
                  <c16:uniqueId val="{00000006-52AC-46A8-A642-C90298375C5D}"/>
                </c:ext>
              </c:extLst>
            </c:dLbl>
            <c:dLbl>
              <c:idx val="7"/>
              <c:tx>
                <c:strRef>
                  <c:f>Daten_Diagramme!$E$21</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{6F050D05-FD6F-4BF2-AFAA-2AFF5EFDAFB6}</c15:txfldGUID>
                      <c15:f>Daten_Diagramme!$E$21</c15:f>
                      <c15:dlblFieldTableCache>
                        <c:ptCount val="1"/>
                        <c:pt idx="0">
                          <c:v>8.3</c:v>
                        </c:pt>
                      </c15:dlblFieldTableCache>
                    </c15:dlblFTEntry>
                  </c15:dlblFieldTable>
                  <c15:showDataLabelsRange val="0"/>
                </c:ext>
                <c:ext xmlns:c16="http://schemas.microsoft.com/office/drawing/2014/chart" uri="{C3380CC4-5D6E-409C-BE32-E72D297353CC}">
                  <c16:uniqueId val="{00000007-52AC-46A8-A642-C90298375C5D}"/>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{16CF27C4-90D2-482C-BC90-5233DE0C75D2}</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52AC-46A8-A642-C90298375C5D}"/>
                </c:ext>
              </c:extLst>
            </c:dLbl>
            <c:dLbl>
              <c:idx val="9"/>
              <c:tx>
                <c:strRef>
                  <c:f>Daten_Diagramme!$E$23</c:f>
                  <c:strCache>
                    <c:ptCount val="1"/>
                    <c:pt idx="0">
                      <c:v>-21.5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{91AF95F6-A25F-49CE-8EDE-B68479C79BEE}</c15:txfldGUID>
                      <c15:f>Daten_Diagramme!$E$23</c15:f>
                      <c15:dlblFieldTableCache>
                        <c:ptCount val="1"/>
                        <c:pt idx="0">
                          <c:v>-21.5</c:v>
                        </c:pt>
                      </c15:dlblFieldTableCache>
                    </c15:dlblFTEntry>
                  </c15:dlblFieldTable>
                  <c15:showDataLabelsRange val="0"/>
                </c:ext>
                <c:ext xmlns:c16="http://schemas.microsoft.com/office/drawing/2014/chart" uri="{C3380CC4-5D6E-409C-BE32-E72D297353CC}">
                  <c16:uniqueId val="{00000009-52AC-46A8-A642-C90298375C5D}"/>
                </c:ext>
              </c:extLst>
            </c:dLbl>
            <c:dLbl>
              <c:idx val="10"/>
              <c:tx>
                <c:strRef>
                  <c:f>Daten_Diagramme!$E$24</c:f>
                  <c:strCache>
                    <c:ptCount val="1"/>
                    <c:pt idx="0">
                      <c:v>-15.5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{74CB556E-E950-41C6-B71C-2149DFBA337C}</c15:txfldGUID>
                      <c15:f>Daten_Diagramme!$E$24</c15:f>
                      <c15:dlblFieldTableCache>
                        <c:ptCount val="1"/>
                        <c:pt idx="0">
                          <c:v>-15.5</c:v>
                        </c:pt>
                      </c15:dlblFieldTableCache>
                    </c15:dlblFTEntry>
                  </c15:dlblFieldTable>
                  <c15:showDataLabelsRange val="0"/>
                </c:ext>
                <c:ext xmlns:c16="http://schemas.microsoft.com/office/drawing/2014/chart" uri="{C3380CC4-5D6E-409C-BE32-E72D297353CC}">
                  <c16:uniqueId val="{0000000A-52AC-46A8-A642-C90298375C5D}"/>
                </c:ext>
              </c:extLst>
            </c:dLbl>
            <c:dLbl>
              <c:idx val="11"/>
              <c:tx>
                <c:strRef>
                  <c:f>Daten_Diagramme!$E$25</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{5801CBE9-C810-49F7-BF48-763E4D0FDDBB}</c15:txfldGUID>
                      <c15:f>Daten_Diagramme!$E$25</c15:f>
                      <c15:dlblFieldTableCache>
                        <c:ptCount val="1"/>
                        <c:pt idx="0">
                          <c:v>22.2</c:v>
                        </c:pt>
                      </c15:dlblFieldTableCache>
                    </c15:dlblFTEntry>
                  </c15:dlblFieldTable>
                  <c15:showDataLabelsRange val="0"/>
                </c:ext>
                <c:ext xmlns:c16="http://schemas.microsoft.com/office/drawing/2014/chart" uri="{C3380CC4-5D6E-409C-BE32-E72D297353CC}">
                  <c16:uniqueId val="{0000000B-52AC-46A8-A642-C90298375C5D}"/>
                </c:ext>
              </c:extLst>
            </c:dLbl>
            <c:dLbl>
              <c:idx val="12"/>
              <c:tx>
                <c:strRef>
                  <c:f>Daten_Diagramme!$E$26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{B89F9A4E-0A84-46AD-A4C4-781ADA58FE50}</c15:txfldGUID>
                      <c15:f>Daten_Diagramme!$E$26</c15:f>
                      <c15:dlblFieldTableCache>
                        <c:ptCount val="1"/>
                        <c:pt idx="0">
                          <c:v>3.8</c:v>
                        </c:pt>
                      </c15:dlblFieldTableCache>
                    </c15:dlblFTEntry>
                  </c15:dlblFieldTable>
                  <c15:showDataLabelsRange val="0"/>
                </c:ext>
                <c:ext xmlns:c16="http://schemas.microsoft.com/office/drawing/2014/chart" uri="{C3380CC4-5D6E-409C-BE32-E72D297353CC}">
                  <c16:uniqueId val="{0000000C-52AC-46A8-A642-C90298375C5D}"/>
                </c:ext>
              </c:extLst>
            </c:dLbl>
            <c:dLbl>
              <c:idx val="13"/>
              <c:tx>
                <c:strRef>
                  <c:f>Daten_Diagramme!$E$27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{ADD774BF-CD7A-4695-9CD9-3B1AAD8355E8}</c15:txfldGUID>
                      <c15:f>Daten_Diagramme!$E$27</c15:f>
                      <c15:dlblFieldTableCache>
                        <c:ptCount val="1"/>
                        <c:pt idx="0">
                          <c:v>4.0</c:v>
                        </c:pt>
                      </c15:dlblFieldTableCache>
                    </c15:dlblFTEntry>
                  </c15:dlblFieldTable>
                  <c15:showDataLabelsRange val="0"/>
                </c:ext>
                <c:ext xmlns:c16="http://schemas.microsoft.com/office/drawing/2014/chart" uri="{C3380CC4-5D6E-409C-BE32-E72D297353CC}">
                  <c16:uniqueId val="{0000000D-52AC-46A8-A642-C90298375C5D}"/>
                </c:ext>
              </c:extLst>
            </c:dLbl>
            <c:dLbl>
              <c:idx val="14"/>
              <c:tx>
                <c:strRef>
                  <c:f>Daten_Diagramme!$E$28</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{6385774D-BB3D-438E-8320-2B09C51348BF}</c15:txfldGUID>
                      <c15:f>Daten_Diagramme!$E$28</c15:f>
                      <c15:dlblFieldTableCache>
                        <c:ptCount val="1"/>
                        <c:pt idx="0">
                          <c:v>-8.0</c:v>
                        </c:pt>
                      </c15:dlblFieldTableCache>
                    </c15:dlblFTEntry>
                  </c15:dlblFieldTable>
                  <c15:showDataLabelsRange val="0"/>
                </c:ext>
                <c:ext xmlns:c16="http://schemas.microsoft.com/office/drawing/2014/chart" uri="{C3380CC4-5D6E-409C-BE32-E72D297353CC}">
                  <c16:uniqueId val="{0000000E-52AC-46A8-A642-C90298375C5D}"/>
                </c:ext>
              </c:extLst>
            </c:dLbl>
            <c:dLbl>
              <c:idx val="15"/>
              <c:tx>
                <c:strRef>
                  <c:f>Daten_Diagramme!$E$29</c:f>
                  <c:strCache>
                    <c:ptCount val="1"/>
                    <c:pt idx="0">
                      <c:v>-34.6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{4A71CF0C-A4F5-4D79-B1D1-C5C8C9176322}</c15:txfldGUID>
                      <c15:f>Daten_Diagramme!$E$29</c15:f>
                      <c15:dlblFieldTableCache>
                        <c:ptCount val="1"/>
                        <c:pt idx="0">
                          <c:v>-34.6</c:v>
                        </c:pt>
                      </c15:dlblFieldTableCache>
                    </c15:dlblFTEntry>
                  </c15:dlblFieldTable>
                  <c15:showDataLabelsRange val="0"/>
                </c:ext>
                <c:ext xmlns:c16="http://schemas.microsoft.com/office/drawing/2014/chart" uri="{C3380CC4-5D6E-409C-BE32-E72D297353CC}">
                  <c16:uniqueId val="{0000000F-52AC-46A8-A642-C90298375C5D}"/>
                </c:ext>
              </c:extLst>
            </c:dLbl>
            <c:dLbl>
              <c:idx val="16"/>
              <c:tx>
                <c:strRef>
                  <c:f>Daten_Diagramme!$E$30</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{E100FD70-0DD7-48AC-8168-73129D8B0975}</c15:txfldGUID>
                      <c15:f>Daten_Diagramme!$E$30</c15:f>
                      <c15:dlblFieldTableCache>
                        <c:ptCount val="1"/>
                        <c:pt idx="0">
                          <c:v>-16.0</c:v>
                        </c:pt>
                      </c15:dlblFieldTableCache>
                    </c15:dlblFTEntry>
                  </c15:dlblFieldTable>
                  <c15:showDataLabelsRange val="0"/>
                </c:ext>
                <c:ext xmlns:c16="http://schemas.microsoft.com/office/drawing/2014/chart" uri="{C3380CC4-5D6E-409C-BE32-E72D297353CC}">
                  <c16:uniqueId val="{00000010-52AC-46A8-A642-C90298375C5D}"/>
                </c:ext>
              </c:extLst>
            </c:dLbl>
            <c:dLbl>
              <c:idx val="17"/>
              <c:tx>
                <c:strRef>
                  <c:f>Daten_Diagramme!$E$31</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{486E6B01-9FD8-45FE-88F5-F1FE28F40CD3}</c15:txfldGUID>
                      <c15:f>Daten_Diagramme!$E$31</c15:f>
                      <c15:dlblFieldTableCache>
                        <c:ptCount val="1"/>
                        <c:pt idx="0">
                          <c:v>11.8</c:v>
                        </c:pt>
                      </c15:dlblFieldTableCache>
                    </c15:dlblFTEntry>
                  </c15:dlblFieldTable>
                  <c15:showDataLabelsRange val="0"/>
                </c:ext>
                <c:ext xmlns:c16="http://schemas.microsoft.com/office/drawing/2014/chart" uri="{C3380CC4-5D6E-409C-BE32-E72D297353CC}">
                  <c16:uniqueId val="{00000011-52AC-46A8-A642-C90298375C5D}"/>
                </c:ext>
              </c:extLst>
            </c:dLbl>
            <c:dLbl>
              <c:idx val="18"/>
              <c:tx>
                <c:strRef>
                  <c:f>Daten_Diagramme!$E$32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{2D3BE121-FFBF-4498-9AF8-93E7761591F1}</c15:txfldGUID>
                      <c15:f>Daten_Diagramme!$E$32</c15:f>
                      <c15:dlblFieldTableCache>
                        <c:ptCount val="1"/>
                        <c:pt idx="0">
                          <c:v>-3.9</c:v>
                        </c:pt>
                      </c15:dlblFieldTableCache>
                    </c15:dlblFTEntry>
                  </c15:dlblFieldTable>
                  <c15:showDataLabelsRange val="0"/>
                </c:ext>
                <c:ext xmlns:c16="http://schemas.microsoft.com/office/drawing/2014/chart" uri="{C3380CC4-5D6E-409C-BE32-E72D297353CC}">
                  <c16:uniqueId val="{00000012-52AC-46A8-A642-C90298375C5D}"/>
                </c:ext>
              </c:extLst>
            </c:dLbl>
            <c:dLbl>
              <c:idx val="19"/>
              <c:tx>
                <c:strRef>
                  <c:f>Daten_Diagramme!$E$33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{908DCC60-82D3-4315-84BA-8A0061D900C3}</c15:txfldGUID>
                      <c15:f>Daten_Diagramme!$E$33</c15:f>
                      <c15:dlblFieldTableCache>
                        <c:ptCount val="1"/>
                        <c:pt idx="0">
                          <c:v>-2.5</c:v>
                        </c:pt>
                      </c15:dlblFieldTableCache>
                    </c15:dlblFTEntry>
                  </c15:dlblFieldTable>
                  <c15:showDataLabelsRange val="0"/>
                </c:ext>
                <c:ext xmlns:c16="http://schemas.microsoft.com/office/drawing/2014/chart" uri="{C3380CC4-5D6E-409C-BE32-E72D297353CC}">
                  <c16:uniqueId val="{00000013-52AC-46A8-A642-C90298375C5D}"/>
                </c:ext>
              </c:extLst>
            </c:dLbl>
            <c:dLbl>
              <c:idx val="20"/>
              <c:tx>
                <c:strRef>
                  <c:f>Daten_Diagramme!$E$34</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{A4DD9EBD-398C-4E5D-9891-184859AF37DD}</c15:txfldGUID>
                      <c15:f>Daten_Diagramme!$E$34</c15:f>
                      <c15:dlblFieldTableCache>
                        <c:ptCount val="1"/>
                        <c:pt idx="0">
                          <c:v>-6.6</c:v>
                        </c:pt>
                      </c15:dlblFieldTableCache>
                    </c15:dlblFTEntry>
                  </c15:dlblFieldTable>
                  <c15:showDataLabelsRange val="0"/>
                </c:ext>
                <c:ext xmlns:c16="http://schemas.microsoft.com/office/drawing/2014/chart" uri="{C3380CC4-5D6E-409C-BE32-E72D297353CC}">
                  <c16:uniqueId val="{00000014-52AC-46A8-A642-C90298375C5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{1DEF0A04-7EDB-41BD-A48C-9161E9876EE8}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2AC-46A8-A642-C90298375C5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{88E534B5-B8BB-4075-B875-59DCD61ACB4C}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2AC-46A8-A642-C90298375C5D}"/>
                </c:ext>
              </c:extLst>
            </c:dLbl>
            <c:dLbl>
              <c:idx val="23"/>
              <c:tx>
                <c:strRef>
                  <c:f>Daten_Diagramme!$E$37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{A1498308-F35B-490F-A594-38B485913E30}</c15:txfldGUID>
                      <c15:f>Daten_Diagramme!$E$37</c15:f>
                      <c15:dlblFieldTableCache>
                        <c:ptCount val="1"/>
                        <c:pt idx="0">
                          <c:v>-1.9</c:v>
                        </c:pt>
                      </c15:dlblFieldTableCache>
                    </c15:dlblFTEntry>
                  </c15:dlblFieldTable>
                  <c15:showDataLabelsRange val="0"/>
                </c:ext>
                <c:ext xmlns:c16="http://schemas.microsoft.com/office/drawing/2014/chart" uri="{C3380CC4-5D6E-409C-BE32-E72D297353CC}">
                  <c16:uniqueId val="{00000017-52AC-46A8-A642-C90298375C5D}"/>
                </c:ext>
              </c:extLst>
            </c:dLbl>
            <c:dLbl>
              <c:idx val="24"/>
              <c:tx>
                <c:strRef>
                  <c:f>Daten_Diagramme!$E$38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{0002166D-DA9C-4DF6-91E6-86231203B473}</c15:txfldGUID>
                      <c15:f>Daten_Diagramme!$E$38</c15:f>
                      <c15:dlblFieldTableCache>
                        <c:ptCount val="1"/>
                        <c:pt idx="0">
                          <c:v>-2.6</c:v>
                        </c:pt>
                      </c15:dlblFieldTableCache>
                    </c15:dlblFTEntry>
                  </c15:dlblFieldTable>
                  <c15:showDataLabelsRange val="0"/>
                </c:ext>
                <c:ext xmlns:c16="http://schemas.microsoft.com/office/drawing/2014/chart" uri="{C3380CC4-5D6E-409C-BE32-E72D297353CC}">
                  <c16:uniqueId val="{00000018-52AC-46A8-A642-C90298375C5D}"/>
                </c:ext>
              </c:extLst>
            </c:dLbl>
            <c:dLbl>
              <c:idx val="25"/>
              <c:tx>
                <c:strRef>
                  <c:f>Daten_Diagramme!$E$39</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{9C60A45D-62D2-4A6B-ABA4-C15FA5ACF405}</c15:txfldGUID>
                      <c15:f>Daten_Diagramme!$E$39</c15:f>
                      <c15:dlblFieldTableCache>
                        <c:ptCount val="1"/>
                        <c:pt idx="0">
                          <c:v>-7.2</c:v>
                        </c:pt>
                      </c15:dlblFieldTableCache>
                    </c15:dlblFTEntry>
                  </c15:dlblFieldTable>
                  <c15:showDataLabelsRange val="0"/>
                </c:ext>
                <c:ext xmlns:c16="http://schemas.microsoft.com/office/drawing/2014/chart" uri="{C3380CC4-5D6E-409C-BE32-E72D297353CC}">
                  <c16:uniqueId val="{00000019-52AC-46A8-A642-C90298375C5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{163A44F3-3D86-4760-8233-E77158CDEF55}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2AC-46A8-A642-C90298375C5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{ABE5E5B3-2F7E-4C68-B85D-C9A6658B1A6D}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2AC-46A8-A642-C90298375C5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{5C700A17-B205-4AC7-8D14-186BCA674AA8}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2AC-46A8-A642-C90298375C5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{C4E3516A-969D-4126-B176-405A4A09DCA8}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2AC-46A8-A642-C90298375C5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{F3E25429-8AD6-4F1D-8A8A-116647C87B88}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2AC-46A8-A642-C90298375C5D}"/>
                </c:ext>
              </c:extLst>
            </c:dLbl>
            <c:dLbl>
              <c:idx val="31"/>
              <c:tx>
                <c:strRef>
                  <c:f>Daten_Diagramme!$E$45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{5ABA2429-CCCA-416A-93F8-C54AD84BE9E8}</c15:txfldGUID>
                      <c15:f>Daten_Diagramme!$E$45</c15:f>
                      <c15:dlblFieldTableCache>
                        <c:ptCount val="1"/>
                        <c:pt idx="0">
                          <c:v>-7.2</c:v>
                        </c:pt>
                      </c15:dlblFieldTableCache>
                    </c15:dlblFTEntry>
                  </c15:dlblFieldTable>
                  <c15:showDataLabelsRange val="0"/>
                </c:ext>
                <c:ext xmlns:c16="http://schemas.microsoft.com/office/drawing/2014/chart" uri="{C3380CC4-5D6E-409C-BE32-E72D297353CC}">
                  <c16:uniqueId val="{0000001F-52AC-46A8-A642-C90298375C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-5.9805631696984802</c:v>
                </c:pt>
                <c:pt idx="1">
                  <c:v>-1.9138755980861244</c:v>
                </c:pt>
                <c:pt idx="2">
                  <c:v>9.0909090909090917</c:v>
                </c:pt>
                <c:pt idx="3">
                  <c:v>-9.4758064516129039</c:v>
                </c:pt>
                <c:pt idx="4">
                  <c:v>-20.14388489208633</c:v>
                </c:pt>
                <c:pt idx="5">
                  <c:v>-6.8085106382978724</c:v>
                </c:pt>
                <c:pt idx="6">
                  <c:v>-2.459016393442623</c:v>
                </c:pt>
                <c:pt idx="7">
                  <c:v>8.2758620689655178</c:v>
                </c:pt>
                <c:pt idx="8">
                  <c:v>2.622950819672131</c:v>
                </c:pt>
                <c:pt idx="9">
                  <c:v>-21.54963680387409</c:v>
                </c:pt>
                <c:pt idx="10">
                  <c:v>-15.525114155251142</c:v>
                </c:pt>
                <c:pt idx="11">
                  <c:v>22.222222222222221</c:v>
                </c:pt>
                <c:pt idx="12">
                  <c:v>3.8461538461538463</c:v>
                </c:pt>
                <c:pt idx="13">
                  <c:v>4</c:v>
                </c:pt>
                <c:pt idx="14">
                  <c:v>-7.9617834394904454</c:v>
                </c:pt>
                <c:pt idx="15">
                  <c:v>-34.615384615384613</c:v>
                </c:pt>
                <c:pt idx="16">
                  <c:v>-15.957446808510639</c:v>
                </c:pt>
                <c:pt idx="17">
                  <c:v>11.764705882352942</c:v>
                </c:pt>
                <c:pt idx="18">
                  <c:v>-3.8626609442060085</c:v>
                </c:pt>
                <c:pt idx="19">
                  <c:v>-2.4539877300613497</c:v>
                </c:pt>
                <c:pt idx="20">
                  <c:v>-6.6147859922178984</c:v>
                </c:pt>
                <c:pt idx="21">
                  <c:v>0</c:v>
                </c:pt>
                <c:pt idx="23">
                  <c:v>-1.9138755980861244</c:v>
                </c:pt>
                <c:pt idx="24">
                  <c:v>-2.5990099009900991</c:v>
                </c:pt>
                <c:pt idx="25">
                  <c:v>-7.1762349799732981</c:v>
                </c:pt>
              </c:numCache>
            </c:numRef>
          </c:val>
          <c:extLst>
            <c:ext xmlns:c16="http://schemas.microsoft.com/office/drawing/2014/chart" uri="{C3380CC4-5D6E-409C-BE32-E72D297353CC}">
              <c16:uniqueId val="{00000020-52AC-46A8-A642-C90298375C5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{AA99FDA7-B098-470E-8708-BE71FD57F457}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2AC-46A8-A642-C90298375C5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{A5D819BA-E82F-4369-B21B-01A9991982B8}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2AC-46A8-A642-C90298375C5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{BDE8778C-A2C4-423E-9E29-1F4C1244F424}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2AC-46A8-A642-C90298375C5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{CEDA8687-3439-4DC0-A8D3-415DC24D070D}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2AC-46A8-A642-C90298375C5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{4CFD6221-2A5A-4D74-A492-F7AA255BC001}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2AC-46A8-A642-C90298375C5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{D6312118-AB81-4EB2-AC46-7F5F48D14179}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2AC-46A8-A642-C90298375C5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{0A9E46AE-7E9C-4F31-9986-603968C93B7D}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2AC-46A8-A642-C90298375C5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{C1A7394C-A3E5-4BED-AB3A-7BAACB37750F}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2AC-46A8-A642-C90298375C5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{3EAC39C3-20AF-47A8-96E3-F49FA5A7BED1}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2AC-46A8-A642-C90298375C5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{556BD30E-C754-4019-82F8-7131A5F5D983}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2AC-46A8-A642-C90298375C5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{53CB9341-EC5B-4FEA-9572-4FD6A2140925}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2AC-46A8-A642-C90298375C5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{8B061D8F-D489-4414-A516-8B1FF1996FA1}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2AC-46A8-A642-C90298375C5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{A75D5883-6E28-4429-87A3-5F29298BE91C}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2AC-46A8-A642-C90298375C5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{44E56692-6C78-4FD0-AE51-231857F8B3E2}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2AC-46A8-A642-C90298375C5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{28045A26-DB13-4FB2-BA5F-85656A966CCF}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2AC-46A8-A642-C90298375C5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{128D75C1-AC10-4C56-A838-EA0EAD11D359}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2AC-46A8-A642-C90298375C5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{F7A83B54-080B-48BF-B78E-71577FFE52C4}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2AC-46A8-A642-C90298375C5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{86D26018-567C-41AA-B8B2-6C7E8E135320}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2AC-46A8-A642-C90298375C5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{AABA3365-7FAC-4030-A369-4838FDE84787}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2AC-46A8-A642-C90298375C5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{7DC26EEC-8F3D-488D-90D7-1CCF5219752A}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2AC-46A8-A642-C90298375C5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{6DA6AD41-8143-43E8-B8EF-E6239C629F2C}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2AC-46A8-A642-C90298375C5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{F8DC9FF1-1FF1-49EA-98B7-FBE2DD07E3F3}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2AC-46A8-A642-C90298375C5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{B9516413-5354-4228-8B24-4238A78D9486}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2AC-46A8-A642-C90298375C5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{4BD5AB2F-CC2C-4DD3-9AB6-FB5C240BDEF1}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2AC-46A8-A642-C90298375C5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{C17E5457-FF62-435A-BD08-D03F50F715AA}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2AC-46A8-A642-C90298375C5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{A41F6931-FFFD-4F7D-A89A-F910113DA98C}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2AC-46A8-A642-C90298375C5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{3BDE12B4-7B97-4427-88DF-93F126999173}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2AC-46A8-A642-C90298375C5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{5C414C3A-F502-48BF-B6CD-42ADD1401489}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2AC-46A8-A642-C90298375C5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{6DF81991-4628-4BE6-9E95-18318B389B56}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2AC-46A8-A642-C90298375C5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{C2AE5E99-02EE-48B9-A16E-00EE46B7E258}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2AC-46A8-A642-C90298375C5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{02973CCB-CF60-4B63-AA85-A9CCBE44706D}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2AC-46A8-A642-C90298375C5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{00900323-EB99-4BD3-9027-582141F3BB1D}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2AC-46A8-A642-C90298375C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2AC-46A8-A642-C90298375C5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2AC-46A8-A642-C90298375C5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{3633B3B4-FB1E-4780-9D67-23FE885081B5}</c15:txfldGUID>
                      <c15:f>Diagramm!$I$46</c15:f>
                      <c15:dlblFieldTableCache>
                        <c:ptCount val="1"/>
                      </c15:dlblFieldTableCache>
                    </c15:dlblFTEntry>
                  </c15:dlblFieldTable>
                  <c15:showDataLabelsRange val="0"/>
                </c:ext>
                <c:ext xmlns:c16="http://schemas.microsoft.com/office/drawing/2014/chart" uri="{C3380CC4-5D6E-409C-BE32-E72D297353CC}">
                  <c16:uniqueId val="{00000000-B00A-42AE-9F8A-8E1BBBA6208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{2397A79A-3C06-488F-83BC-3B207C375C97}</c15:txfldGUID>
                      <c15:f>Diagramm!$I$47</c15:f>
                      <c15:dlblFieldTableCache>
                        <c:ptCount val="1"/>
                      </c15:dlblFieldTableCache>
                    </c15:dlblFTEntry>
                  </c15:dlblFieldTable>
                  <c15:showDataLabelsRange val="0"/>
                </c:ext>
                <c:ext xmlns:c16="http://schemas.microsoft.com/office/drawing/2014/chart" uri="{C3380CC4-5D6E-409C-BE32-E72D297353CC}">
                  <c16:uniqueId val="{00000001-B00A-42AE-9F8A-8E1BBBA6208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{8EE20AF3-3496-4F82-BAB3-FA4C0A421C30}</c15:txfldGUID>
                      <c15:f>Diagramm!$I$48</c15:f>
                      <c15:dlblFieldTableCache>
                        <c:ptCount val="1"/>
                      </c15:dlblFieldTableCache>
                    </c15:dlblFTEntry>
                  </c15:dlblFieldTable>
                  <c15:showDataLabelsRange val="0"/>
                </c:ext>
                <c:ext xmlns:c16="http://schemas.microsoft.com/office/drawing/2014/chart" uri="{C3380CC4-5D6E-409C-BE32-E72D297353CC}">
                  <c16:uniqueId val="{00000002-B00A-42AE-9F8A-8E1BBBA6208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{595E7E0D-E8B0-4996-A488-65F0989D32F4}</c15:txfldGUID>
                      <c15:f>Diagramm!$I$49</c15:f>
                      <c15:dlblFieldTableCache>
                        <c:ptCount val="1"/>
                      </c15:dlblFieldTableCache>
                    </c15:dlblFTEntry>
                  </c15:dlblFieldTable>
                  <c15:showDataLabelsRange val="0"/>
                </c:ext>
                <c:ext xmlns:c16="http://schemas.microsoft.com/office/drawing/2014/chart" uri="{C3380CC4-5D6E-409C-BE32-E72D297353CC}">
                  <c16:uniqueId val="{00000003-B00A-42AE-9F8A-8E1BBBA6208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{0917E217-11FB-4AAC-B184-FD6FB1233252}</c15:txfldGUID>
                      <c15:f>Diagramm!$I$50</c15:f>
                      <c15:dlblFieldTableCache>
                        <c:ptCount val="1"/>
                      </c15:dlblFieldTableCache>
                    </c15:dlblFTEntry>
                  </c15:dlblFieldTable>
                  <c15:showDataLabelsRange val="0"/>
                </c:ext>
                <c:ext xmlns:c16="http://schemas.microsoft.com/office/drawing/2014/chart" uri="{C3380CC4-5D6E-409C-BE32-E72D297353CC}">
                  <c16:uniqueId val="{00000004-B00A-42AE-9F8A-8E1BBBA6208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{0C357C86-40ED-4B80-8718-D593FE696732}</c15:txfldGUID>
                      <c15:f>Diagramm!$I$51</c15:f>
                      <c15:dlblFieldTableCache>
                        <c:ptCount val="1"/>
                      </c15:dlblFieldTableCache>
                    </c15:dlblFTEntry>
                  </c15:dlblFieldTable>
                  <c15:showDataLabelsRange val="0"/>
                </c:ext>
                <c:ext xmlns:c16="http://schemas.microsoft.com/office/drawing/2014/chart" uri="{C3380CC4-5D6E-409C-BE32-E72D297353CC}">
                  <c16:uniqueId val="{00000005-B00A-42AE-9F8A-8E1BBBA6208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{7995348F-46E7-42EE-A8CF-AD68EF7146E9}</c15:txfldGUID>
                      <c15:f>Diagramm!$I$52</c15:f>
                      <c15:dlblFieldTableCache>
                        <c:ptCount val="1"/>
                      </c15:dlblFieldTableCache>
                    </c15:dlblFTEntry>
                  </c15:dlblFieldTable>
                  <c15:showDataLabelsRange val="0"/>
                </c:ext>
                <c:ext xmlns:c16="http://schemas.microsoft.com/office/drawing/2014/chart" uri="{C3380CC4-5D6E-409C-BE32-E72D297353CC}">
                  <c16:uniqueId val="{00000006-B00A-42AE-9F8A-8E1BBBA6208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{CBF4DF77-3ED7-4993-A863-C50E0C7000D2}</c15:txfldGUID>
                      <c15:f>Diagramm!$I$53</c15:f>
                      <c15:dlblFieldTableCache>
                        <c:ptCount val="1"/>
                      </c15:dlblFieldTableCache>
                    </c15:dlblFTEntry>
                  </c15:dlblFieldTable>
                  <c15:showDataLabelsRange val="0"/>
                </c:ext>
                <c:ext xmlns:c16="http://schemas.microsoft.com/office/drawing/2014/chart" uri="{C3380CC4-5D6E-409C-BE32-E72D297353CC}">
                  <c16:uniqueId val="{00000007-B00A-42AE-9F8A-8E1BBBA6208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{F20C095F-EC2F-4649-AB99-11F06420C4CB}</c15:txfldGUID>
                      <c15:f>Diagramm!$I$54</c15:f>
                      <c15:dlblFieldTableCache>
                        <c:ptCount val="1"/>
                      </c15:dlblFieldTableCache>
                    </c15:dlblFTEntry>
                  </c15:dlblFieldTable>
                  <c15:showDataLabelsRange val="0"/>
                </c:ext>
                <c:ext xmlns:c16="http://schemas.microsoft.com/office/drawing/2014/chart" uri="{C3380CC4-5D6E-409C-BE32-E72D297353CC}">
                  <c16:uniqueId val="{00000008-B00A-42AE-9F8A-8E1BBBA6208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{D9D58EF3-DB9D-41FE-B541-65EB8E2726C1}</c15:txfldGUID>
                      <c15:f>Diagramm!$I$55</c15:f>
                      <c15:dlblFieldTableCache>
                        <c:ptCount val="1"/>
                      </c15:dlblFieldTableCache>
                    </c15:dlblFTEntry>
                  </c15:dlblFieldTable>
                  <c15:showDataLabelsRange val="0"/>
                </c:ext>
                <c:ext xmlns:c16="http://schemas.microsoft.com/office/drawing/2014/chart" uri="{C3380CC4-5D6E-409C-BE32-E72D297353CC}">
                  <c16:uniqueId val="{00000009-B00A-42AE-9F8A-8E1BBBA6208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{6EFB1E67-02AC-4C9B-9DA1-F4878C7F011F}</c15:txfldGUID>
                      <c15:f>Diagramm!$I$56</c15:f>
                      <c15:dlblFieldTableCache>
                        <c:ptCount val="1"/>
                      </c15:dlblFieldTableCache>
                    </c15:dlblFTEntry>
                  </c15:dlblFieldTable>
                  <c15:showDataLabelsRange val="0"/>
                </c:ext>
                <c:ext xmlns:c16="http://schemas.microsoft.com/office/drawing/2014/chart" uri="{C3380CC4-5D6E-409C-BE32-E72D297353CC}">
                  <c16:uniqueId val="{0000000A-B00A-42AE-9F8A-8E1BBBA6208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{7E335175-559B-4812-9BF5-D8799A26271B}</c15:txfldGUID>
                      <c15:f>Diagramm!$I$57</c15:f>
                      <c15:dlblFieldTableCache>
                        <c:ptCount val="1"/>
                      </c15:dlblFieldTableCache>
                    </c15:dlblFTEntry>
                  </c15:dlblFieldTable>
                  <c15:showDataLabelsRange val="0"/>
                </c:ext>
                <c:ext xmlns:c16="http://schemas.microsoft.com/office/drawing/2014/chart" uri="{C3380CC4-5D6E-409C-BE32-E72D297353CC}">
                  <c16:uniqueId val="{0000000B-B00A-42AE-9F8A-8E1BBBA6208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{AE9BA0E2-E9BC-4E93-A619-754BA466D199}</c15:txfldGUID>
                      <c15:f>Diagramm!$I$58</c15:f>
                      <c15:dlblFieldTableCache>
                        <c:ptCount val="1"/>
                      </c15:dlblFieldTableCache>
                    </c15:dlblFTEntry>
                  </c15:dlblFieldTable>
                  <c15:showDataLabelsRange val="0"/>
                </c:ext>
                <c:ext xmlns:c16="http://schemas.microsoft.com/office/drawing/2014/chart" uri="{C3380CC4-5D6E-409C-BE32-E72D297353CC}">
                  <c16:uniqueId val="{0000000C-B00A-42AE-9F8A-8E1BBBA6208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{754C3E97-1F68-4FBB-BCF4-B3A90F450B2C}</c15:txfldGUID>
                      <c15:f>Diagramm!$I$59</c15:f>
                      <c15:dlblFieldTableCache>
                        <c:ptCount val="1"/>
                      </c15:dlblFieldTableCache>
                    </c15:dlblFTEntry>
                  </c15:dlblFieldTable>
                  <c15:showDataLabelsRange val="0"/>
                </c:ext>
                <c:ext xmlns:c16="http://schemas.microsoft.com/office/drawing/2014/chart" uri="{C3380CC4-5D6E-409C-BE32-E72D297353CC}">
                  <c16:uniqueId val="{0000000D-B00A-42AE-9F8A-8E1BBBA6208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{E21AFDCB-D739-4B34-AB55-940DA51861C4}</c15:txfldGUID>
                      <c15:f>Diagramm!$I$60</c15:f>
                      <c15:dlblFieldTableCache>
                        <c:ptCount val="1"/>
                      </c15:dlblFieldTableCache>
                    </c15:dlblFTEntry>
                  </c15:dlblFieldTable>
                  <c15:showDataLabelsRange val="0"/>
                </c:ext>
                <c:ext xmlns:c16="http://schemas.microsoft.com/office/drawing/2014/chart" uri="{C3380CC4-5D6E-409C-BE32-E72D297353CC}">
                  <c16:uniqueId val="{0000000E-B00A-42AE-9F8A-8E1BBBA6208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{E5C96C13-0137-441F-B1DF-028B063AB1F0}</c15:txfldGUID>
                      <c15:f>Diagramm!$I$61</c15:f>
                      <c15:dlblFieldTableCache>
                        <c:ptCount val="1"/>
                      </c15:dlblFieldTableCache>
                    </c15:dlblFTEntry>
                  </c15:dlblFieldTable>
                  <c15:showDataLabelsRange val="0"/>
                </c:ext>
                <c:ext xmlns:c16="http://schemas.microsoft.com/office/drawing/2014/chart" uri="{C3380CC4-5D6E-409C-BE32-E72D297353CC}">
                  <c16:uniqueId val="{0000000F-B00A-42AE-9F8A-8E1BBBA6208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{D96D60FD-2D22-4615-9E1A-47400E1F8898}</c15:txfldGUID>
                      <c15:f>Diagramm!$I$62</c15:f>
                      <c15:dlblFieldTableCache>
                        <c:ptCount val="1"/>
                      </c15:dlblFieldTableCache>
                    </c15:dlblFTEntry>
                  </c15:dlblFieldTable>
                  <c15:showDataLabelsRange val="0"/>
                </c:ext>
                <c:ext xmlns:c16="http://schemas.microsoft.com/office/drawing/2014/chart" uri="{C3380CC4-5D6E-409C-BE32-E72D297353CC}">
                  <c16:uniqueId val="{00000010-B00A-42AE-9F8A-8E1BBBA6208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{7D6218F7-F2BC-45B0-B979-4DC61ED741C7}</c15:txfldGUID>
                      <c15:f>Diagramm!$I$63</c15:f>
                      <c15:dlblFieldTableCache>
                        <c:ptCount val="1"/>
                      </c15:dlblFieldTableCache>
                    </c15:dlblFTEntry>
                  </c15:dlblFieldTable>
                  <c15:showDataLabelsRange val="0"/>
                </c:ext>
                <c:ext xmlns:c16="http://schemas.microsoft.com/office/drawing/2014/chart" uri="{C3380CC4-5D6E-409C-BE32-E72D297353CC}">
                  <c16:uniqueId val="{00000011-B00A-42AE-9F8A-8E1BBBA6208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{E8A6C72C-5B76-4EFC-A1BA-E0D2378BDDC2}</c15:txfldGUID>
                      <c15:f>Diagramm!$I$64</c15:f>
                      <c15:dlblFieldTableCache>
                        <c:ptCount val="1"/>
                      </c15:dlblFieldTableCache>
                    </c15:dlblFTEntry>
                  </c15:dlblFieldTable>
                  <c15:showDataLabelsRange val="0"/>
                </c:ext>
                <c:ext xmlns:c16="http://schemas.microsoft.com/office/drawing/2014/chart" uri="{C3380CC4-5D6E-409C-BE32-E72D297353CC}">
                  <c16:uniqueId val="{00000012-B00A-42AE-9F8A-8E1BBBA6208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{46C17404-79F1-42C7-817A-EBB6F08D9307}</c15:txfldGUID>
                      <c15:f>Diagramm!$I$65</c15:f>
                      <c15:dlblFieldTableCache>
                        <c:ptCount val="1"/>
                      </c15:dlblFieldTableCache>
                    </c15:dlblFTEntry>
                  </c15:dlblFieldTable>
                  <c15:showDataLabelsRange val="0"/>
                </c:ext>
                <c:ext xmlns:c16="http://schemas.microsoft.com/office/drawing/2014/chart" uri="{C3380CC4-5D6E-409C-BE32-E72D297353CC}">
                  <c16:uniqueId val="{00000013-B00A-42AE-9F8A-8E1BBBA6208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{6238ED72-64FD-4E72-901A-B53C22AE74D9}</c15:txfldGUID>
                      <c15:f>Diagramm!$I$66</c15:f>
                      <c15:dlblFieldTableCache>
                        <c:ptCount val="1"/>
                      </c15:dlblFieldTableCache>
                    </c15:dlblFTEntry>
                  </c15:dlblFieldTable>
                  <c15:showDataLabelsRange val="0"/>
                </c:ext>
                <c:ext xmlns:c16="http://schemas.microsoft.com/office/drawing/2014/chart" uri="{C3380CC4-5D6E-409C-BE32-E72D297353CC}">
                  <c16:uniqueId val="{00000014-B00A-42AE-9F8A-8E1BBBA6208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{F0143798-BA7A-46B1-A698-3F50E97CA703}</c15:txfldGUID>
                      <c15:f>Diagramm!$I$67</c15:f>
                      <c15:dlblFieldTableCache>
                        <c:ptCount val="1"/>
                      </c15:dlblFieldTableCache>
                    </c15:dlblFTEntry>
                  </c15:dlblFieldTable>
                  <c15:showDataLabelsRange val="0"/>
                </c:ext>
                <c:ext xmlns:c16="http://schemas.microsoft.com/office/drawing/2014/chart" uri="{C3380CC4-5D6E-409C-BE32-E72D297353CC}">
                  <c16:uniqueId val="{00000015-B00A-42AE-9F8A-8E1BBBA6208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00A-42AE-9F8A-8E1BBBA6208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{3AF02BEC-4E16-43C0-8CB9-330FED279406}</c15:txfldGUID>
                      <c15:f>Diagramm!$K$46</c15:f>
                      <c15:dlblFieldTableCache>
                        <c:ptCount val="1"/>
                      </c15:dlblFieldTableCache>
                    </c15:dlblFTEntry>
                  </c15:dlblFieldTable>
                  <c15:showDataLabelsRange val="0"/>
                </c:ext>
                <c:ext xmlns:c16="http://schemas.microsoft.com/office/drawing/2014/chart" uri="{C3380CC4-5D6E-409C-BE32-E72D297353CC}">
                  <c16:uniqueId val="{00000017-B00A-42AE-9F8A-8E1BBBA6208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{B070B600-322E-48E7-8969-5F7EDA97167C}</c15:txfldGUID>
                      <c15:f>Diagramm!$K$47</c15:f>
                      <c15:dlblFieldTableCache>
                        <c:ptCount val="1"/>
                      </c15:dlblFieldTableCache>
                    </c15:dlblFTEntry>
                  </c15:dlblFieldTable>
                  <c15:showDataLabelsRange val="0"/>
                </c:ext>
                <c:ext xmlns:c16="http://schemas.microsoft.com/office/drawing/2014/chart" uri="{C3380CC4-5D6E-409C-BE32-E72D297353CC}">
                  <c16:uniqueId val="{00000018-B00A-42AE-9F8A-8E1BBBA6208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{9463F8F2-78F8-4C61-A94A-750DDE3F09EE}</c15:txfldGUID>
                      <c15:f>Diagramm!$K$48</c15:f>
                      <c15:dlblFieldTableCache>
                        <c:ptCount val="1"/>
                      </c15:dlblFieldTableCache>
                    </c15:dlblFTEntry>
                  </c15:dlblFieldTable>
                  <c15:showDataLabelsRange val="0"/>
                </c:ext>
                <c:ext xmlns:c16="http://schemas.microsoft.com/office/drawing/2014/chart" uri="{C3380CC4-5D6E-409C-BE32-E72D297353CC}">
                  <c16:uniqueId val="{00000019-B00A-42AE-9F8A-8E1BBBA6208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{B568EDD6-A680-4325-BB8F-EABBDCBE4F61}</c15:txfldGUID>
                      <c15:f>Diagramm!$K$49</c15:f>
                      <c15:dlblFieldTableCache>
                        <c:ptCount val="1"/>
                      </c15:dlblFieldTableCache>
                    </c15:dlblFTEntry>
                  </c15:dlblFieldTable>
                  <c15:showDataLabelsRange val="0"/>
                </c:ext>
                <c:ext xmlns:c16="http://schemas.microsoft.com/office/drawing/2014/chart" uri="{C3380CC4-5D6E-409C-BE32-E72D297353CC}">
                  <c16:uniqueId val="{0000001A-B00A-42AE-9F8A-8E1BBBA6208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{CC46D49D-660F-4B91-812C-0A8D8D90EAE2}</c15:txfldGUID>
                      <c15:f>Diagramm!$K$50</c15:f>
                      <c15:dlblFieldTableCache>
                        <c:ptCount val="1"/>
                      </c15:dlblFieldTableCache>
                    </c15:dlblFTEntry>
                  </c15:dlblFieldTable>
                  <c15:showDataLabelsRange val="0"/>
                </c:ext>
                <c:ext xmlns:c16="http://schemas.microsoft.com/office/drawing/2014/chart" uri="{C3380CC4-5D6E-409C-BE32-E72D297353CC}">
                  <c16:uniqueId val="{0000001B-B00A-42AE-9F8A-8E1BBBA6208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{6B183F2E-C50C-4D41-A134-45FCA34FDABE}</c15:txfldGUID>
                      <c15:f>Diagramm!$K$51</c15:f>
                      <c15:dlblFieldTableCache>
                        <c:ptCount val="1"/>
                      </c15:dlblFieldTableCache>
                    </c15:dlblFTEntry>
                  </c15:dlblFieldTable>
                  <c15:showDataLabelsRange val="0"/>
                </c:ext>
                <c:ext xmlns:c16="http://schemas.microsoft.com/office/drawing/2014/chart" uri="{C3380CC4-5D6E-409C-BE32-E72D297353CC}">
                  <c16:uniqueId val="{0000001C-B00A-42AE-9F8A-8E1BBBA6208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{76F462D9-520E-49B1-B5FA-2693D3DDF1DC}</c15:txfldGUID>
                      <c15:f>Diagramm!$K$52</c15:f>
                      <c15:dlblFieldTableCache>
                        <c:ptCount val="1"/>
                      </c15:dlblFieldTableCache>
                    </c15:dlblFTEntry>
                  </c15:dlblFieldTable>
                  <c15:showDataLabelsRange val="0"/>
                </c:ext>
                <c:ext xmlns:c16="http://schemas.microsoft.com/office/drawing/2014/chart" uri="{C3380CC4-5D6E-409C-BE32-E72D297353CC}">
                  <c16:uniqueId val="{0000001D-B00A-42AE-9F8A-8E1BBBA6208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{BBE0272A-C3E5-4835-86B8-24F7CC7EE78F}</c15:txfldGUID>
                      <c15:f>Diagramm!$K$53</c15:f>
                      <c15:dlblFieldTableCache>
                        <c:ptCount val="1"/>
                      </c15:dlblFieldTableCache>
                    </c15:dlblFTEntry>
                  </c15:dlblFieldTable>
                  <c15:showDataLabelsRange val="0"/>
                </c:ext>
                <c:ext xmlns:c16="http://schemas.microsoft.com/office/drawing/2014/chart" uri="{C3380CC4-5D6E-409C-BE32-E72D297353CC}">
                  <c16:uniqueId val="{0000001E-B00A-42AE-9F8A-8E1BBBA6208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{C9FD2B68-0E69-407E-9FA4-F034D5A40415}</c15:txfldGUID>
                      <c15:f>Diagramm!$K$54</c15:f>
                      <c15:dlblFieldTableCache>
                        <c:ptCount val="1"/>
                      </c15:dlblFieldTableCache>
                    </c15:dlblFTEntry>
                  </c15:dlblFieldTable>
                  <c15:showDataLabelsRange val="0"/>
                </c:ext>
                <c:ext xmlns:c16="http://schemas.microsoft.com/office/drawing/2014/chart" uri="{C3380CC4-5D6E-409C-BE32-E72D297353CC}">
                  <c16:uniqueId val="{0000001F-B00A-42AE-9F8A-8E1BBBA6208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{8D7631BF-FDC7-465E-8657-A812C63760A2}</c15:txfldGUID>
                      <c15:f>Diagramm!$K$55</c15:f>
                      <c15:dlblFieldTableCache>
                        <c:ptCount val="1"/>
                      </c15:dlblFieldTableCache>
                    </c15:dlblFTEntry>
                  </c15:dlblFieldTable>
                  <c15:showDataLabelsRange val="0"/>
                </c:ext>
                <c:ext xmlns:c16="http://schemas.microsoft.com/office/drawing/2014/chart" uri="{C3380CC4-5D6E-409C-BE32-E72D297353CC}">
                  <c16:uniqueId val="{00000020-B00A-42AE-9F8A-8E1BBBA6208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{D0A2015E-1B55-4D33-B12D-4464ECF856FE}</c15:txfldGUID>
                      <c15:f>Diagramm!$K$56</c15:f>
                      <c15:dlblFieldTableCache>
                        <c:ptCount val="1"/>
                      </c15:dlblFieldTableCache>
                    </c15:dlblFTEntry>
                  </c15:dlblFieldTable>
                  <c15:showDataLabelsRange val="0"/>
                </c:ext>
                <c:ext xmlns:c16="http://schemas.microsoft.com/office/drawing/2014/chart" uri="{C3380CC4-5D6E-409C-BE32-E72D297353CC}">
                  <c16:uniqueId val="{00000021-B00A-42AE-9F8A-8E1BBBA6208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{6EDA4E62-A014-4A23-BB88-7DC6B81BC15D}</c15:txfldGUID>
                      <c15:f>Diagramm!$K$57</c15:f>
                      <c15:dlblFieldTableCache>
                        <c:ptCount val="1"/>
                      </c15:dlblFieldTableCache>
                    </c15:dlblFTEntry>
                  </c15:dlblFieldTable>
                  <c15:showDataLabelsRange val="0"/>
                </c:ext>
                <c:ext xmlns:c16="http://schemas.microsoft.com/office/drawing/2014/chart" uri="{C3380CC4-5D6E-409C-BE32-E72D297353CC}">
                  <c16:uniqueId val="{00000022-B00A-42AE-9F8A-8E1BBBA6208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{A20A7A5B-4266-409A-B35F-FD384B519057}</c15:txfldGUID>
                      <c15:f>Diagramm!$K$58</c15:f>
                      <c15:dlblFieldTableCache>
                        <c:ptCount val="1"/>
                      </c15:dlblFieldTableCache>
                    </c15:dlblFTEntry>
                  </c15:dlblFieldTable>
                  <c15:showDataLabelsRange val="0"/>
                </c:ext>
                <c:ext xmlns:c16="http://schemas.microsoft.com/office/drawing/2014/chart" uri="{C3380CC4-5D6E-409C-BE32-E72D297353CC}">
                  <c16:uniqueId val="{00000023-B00A-42AE-9F8A-8E1BBBA6208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{5C9E5C23-8705-466C-823A-2ABC390B8831}</c15:txfldGUID>
                      <c15:f>Diagramm!$K$59</c15:f>
                      <c15:dlblFieldTableCache>
                        <c:ptCount val="1"/>
                      </c15:dlblFieldTableCache>
                    </c15:dlblFTEntry>
                  </c15:dlblFieldTable>
                  <c15:showDataLabelsRange val="0"/>
                </c:ext>
                <c:ext xmlns:c16="http://schemas.microsoft.com/office/drawing/2014/chart" uri="{C3380CC4-5D6E-409C-BE32-E72D297353CC}">
                  <c16:uniqueId val="{00000024-B00A-42AE-9F8A-8E1BBBA6208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{098C00C6-EF07-48E5-A729-FBC71116026A}</c15:txfldGUID>
                      <c15:f>Diagramm!$K$60</c15:f>
                      <c15:dlblFieldTableCache>
                        <c:ptCount val="1"/>
                      </c15:dlblFieldTableCache>
                    </c15:dlblFTEntry>
                  </c15:dlblFieldTable>
                  <c15:showDataLabelsRange val="0"/>
                </c:ext>
                <c:ext xmlns:c16="http://schemas.microsoft.com/office/drawing/2014/chart" uri="{C3380CC4-5D6E-409C-BE32-E72D297353CC}">
                  <c16:uniqueId val="{00000025-B00A-42AE-9F8A-8E1BBBA6208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{4D25BC5F-B987-4D8F-BB6E-66721337E0A1}</c15:txfldGUID>
                      <c15:f>Diagramm!$K$61</c15:f>
                      <c15:dlblFieldTableCache>
                        <c:ptCount val="1"/>
                      </c15:dlblFieldTableCache>
                    </c15:dlblFTEntry>
                  </c15:dlblFieldTable>
                  <c15:showDataLabelsRange val="0"/>
                </c:ext>
                <c:ext xmlns:c16="http://schemas.microsoft.com/office/drawing/2014/chart" uri="{C3380CC4-5D6E-409C-BE32-E72D297353CC}">
                  <c16:uniqueId val="{00000026-B00A-42AE-9F8A-8E1BBBA6208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{8767D96B-E0B9-4C70-B317-894DB3A1D459}</c15:txfldGUID>
                      <c15:f>Diagramm!$K$62</c15:f>
                      <c15:dlblFieldTableCache>
                        <c:ptCount val="1"/>
                      </c15:dlblFieldTableCache>
                    </c15:dlblFTEntry>
                  </c15:dlblFieldTable>
                  <c15:showDataLabelsRange val="0"/>
                </c:ext>
                <c:ext xmlns:c16="http://schemas.microsoft.com/office/drawing/2014/chart" uri="{C3380CC4-5D6E-409C-BE32-E72D297353CC}">
                  <c16:uniqueId val="{00000027-B00A-42AE-9F8A-8E1BBBA6208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{1A69678A-5F15-43DB-B6A5-32A680521CC6}</c15:txfldGUID>
                      <c15:f>Diagramm!$K$63</c15:f>
                      <c15:dlblFieldTableCache>
                        <c:ptCount val="1"/>
                      </c15:dlblFieldTableCache>
                    </c15:dlblFTEntry>
                  </c15:dlblFieldTable>
                  <c15:showDataLabelsRange val="0"/>
                </c:ext>
                <c:ext xmlns:c16="http://schemas.microsoft.com/office/drawing/2014/chart" uri="{C3380CC4-5D6E-409C-BE32-E72D297353CC}">
                  <c16:uniqueId val="{00000028-B00A-42AE-9F8A-8E1BBBA6208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{0E3DC63A-75AE-4139-AE47-9E45F209E542}</c15:txfldGUID>
                      <c15:f>Diagramm!$K$64</c15:f>
                      <c15:dlblFieldTableCache>
                        <c:ptCount val="1"/>
                      </c15:dlblFieldTableCache>
                    </c15:dlblFTEntry>
                  </c15:dlblFieldTable>
                  <c15:showDataLabelsRange val="0"/>
                </c:ext>
                <c:ext xmlns:c16="http://schemas.microsoft.com/office/drawing/2014/chart" uri="{C3380CC4-5D6E-409C-BE32-E72D297353CC}">
                  <c16:uniqueId val="{00000029-B00A-42AE-9F8A-8E1BBBA6208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{BB8E0AF3-E7B7-4FA4-9D1F-22B26190706B}</c15:txfldGUID>
                      <c15:f>Diagramm!$K$65</c15:f>
                      <c15:dlblFieldTableCache>
                        <c:ptCount val="1"/>
                      </c15:dlblFieldTableCache>
                    </c15:dlblFTEntry>
                  </c15:dlblFieldTable>
                  <c15:showDataLabelsRange val="0"/>
                </c:ext>
                <c:ext xmlns:c16="http://schemas.microsoft.com/office/drawing/2014/chart" uri="{C3380CC4-5D6E-409C-BE32-E72D297353CC}">
                  <c16:uniqueId val="{0000002A-B00A-42AE-9F8A-8E1BBBA6208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{DF1FFA7A-412A-4B96-BD32-2E99C666780A}</c15:txfldGUID>
                      <c15:f>Diagramm!$K$66</c15:f>
                      <c15:dlblFieldTableCache>
                        <c:ptCount val="1"/>
                      </c15:dlblFieldTableCache>
                    </c15:dlblFTEntry>
                  </c15:dlblFieldTable>
                  <c15:showDataLabelsRange val="0"/>
                </c:ext>
                <c:ext xmlns:c16="http://schemas.microsoft.com/office/drawing/2014/chart" uri="{C3380CC4-5D6E-409C-BE32-E72D297353CC}">
                  <c16:uniqueId val="{0000002B-B00A-42AE-9F8A-8E1BBBA6208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{9D9E9D9D-AF63-4F24-BF6E-8864E1A5A0EA}</c15:txfldGUID>
                      <c15:f>Diagramm!$K$67</c15:f>
                      <c15:dlblFieldTableCache>
                        <c:ptCount val="1"/>
                      </c15:dlblFieldTableCache>
                    </c15:dlblFTEntry>
                  </c15:dlblFieldTable>
                  <c15:showDataLabelsRange val="0"/>
                </c:ext>
                <c:ext xmlns:c16="http://schemas.microsoft.com/office/drawing/2014/chart" uri="{C3380CC4-5D6E-409C-BE32-E72D297353CC}">
                  <c16:uniqueId val="{0000002C-B00A-42AE-9F8A-8E1BBBA6208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00A-42AE-9F8A-8E1BBBA6208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{3B841247-4436-41F0-B3E8-A72DC7905FE4}</c15:txfldGUID>
                      <c15:f>Diagramm!$J$46</c15:f>
                      <c15:dlblFieldTableCache>
                        <c:ptCount val="1"/>
                      </c15:dlblFieldTableCache>
                    </c15:dlblFTEntry>
                  </c15:dlblFieldTable>
                  <c15:showDataLabelsRange val="0"/>
                </c:ext>
                <c:ext xmlns:c16="http://schemas.microsoft.com/office/drawing/2014/chart" uri="{C3380CC4-5D6E-409C-BE32-E72D297353CC}">
                  <c16:uniqueId val="{0000002E-B00A-42AE-9F8A-8E1BBBA6208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{A03AAB08-9FC9-4AE6-905B-D43F051B0ED6}</c15:txfldGUID>
                      <c15:f>Diagramm!$J$47</c15:f>
                      <c15:dlblFieldTableCache>
                        <c:ptCount val="1"/>
                      </c15:dlblFieldTableCache>
                    </c15:dlblFTEntry>
                  </c15:dlblFieldTable>
                  <c15:showDataLabelsRange val="0"/>
                </c:ext>
                <c:ext xmlns:c16="http://schemas.microsoft.com/office/drawing/2014/chart" uri="{C3380CC4-5D6E-409C-BE32-E72D297353CC}">
                  <c16:uniqueId val="{0000002F-B00A-42AE-9F8A-8E1BBBA6208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{B63C16F5-0C3A-4209-BCBE-D0D1D5DB8100}</c15:txfldGUID>
                      <c15:f>Diagramm!$J$48</c15:f>
                      <c15:dlblFieldTableCache>
                        <c:ptCount val="1"/>
                      </c15:dlblFieldTableCache>
                    </c15:dlblFTEntry>
                  </c15:dlblFieldTable>
                  <c15:showDataLabelsRange val="0"/>
                </c:ext>
                <c:ext xmlns:c16="http://schemas.microsoft.com/office/drawing/2014/chart" uri="{C3380CC4-5D6E-409C-BE32-E72D297353CC}">
                  <c16:uniqueId val="{00000030-B00A-42AE-9F8A-8E1BBBA6208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{B41922C0-47D6-4068-9C18-05DC8F0FA00A}</c15:txfldGUID>
                      <c15:f>Diagramm!$J$49</c15:f>
                      <c15:dlblFieldTableCache>
                        <c:ptCount val="1"/>
                      </c15:dlblFieldTableCache>
                    </c15:dlblFTEntry>
                  </c15:dlblFieldTable>
                  <c15:showDataLabelsRange val="0"/>
                </c:ext>
                <c:ext xmlns:c16="http://schemas.microsoft.com/office/drawing/2014/chart" uri="{C3380CC4-5D6E-409C-BE32-E72D297353CC}">
                  <c16:uniqueId val="{00000031-B00A-42AE-9F8A-8E1BBBA6208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{145542DE-A1DD-4EA9-8638-28738956BD64}</c15:txfldGUID>
                      <c15:f>Diagramm!$J$50</c15:f>
                      <c15:dlblFieldTableCache>
                        <c:ptCount val="1"/>
                      </c15:dlblFieldTableCache>
                    </c15:dlblFTEntry>
                  </c15:dlblFieldTable>
                  <c15:showDataLabelsRange val="0"/>
                </c:ext>
                <c:ext xmlns:c16="http://schemas.microsoft.com/office/drawing/2014/chart" uri="{C3380CC4-5D6E-409C-BE32-E72D297353CC}">
                  <c16:uniqueId val="{00000032-B00A-42AE-9F8A-8E1BBBA6208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{606DA5DB-7DE3-4EE9-ACD6-EF20B912BC8D}</c15:txfldGUID>
                      <c15:f>Diagramm!$J$51</c15:f>
                      <c15:dlblFieldTableCache>
                        <c:ptCount val="1"/>
                      </c15:dlblFieldTableCache>
                    </c15:dlblFTEntry>
                  </c15:dlblFieldTable>
                  <c15:showDataLabelsRange val="0"/>
                </c:ext>
                <c:ext xmlns:c16="http://schemas.microsoft.com/office/drawing/2014/chart" uri="{C3380CC4-5D6E-409C-BE32-E72D297353CC}">
                  <c16:uniqueId val="{00000033-B00A-42AE-9F8A-8E1BBBA6208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{B69BDAB4-7E9A-470D-88A2-5ED9604637D9}</c15:txfldGUID>
                      <c15:f>Diagramm!$J$52</c15:f>
                      <c15:dlblFieldTableCache>
                        <c:ptCount val="1"/>
                      </c15:dlblFieldTableCache>
                    </c15:dlblFTEntry>
                  </c15:dlblFieldTable>
                  <c15:showDataLabelsRange val="0"/>
                </c:ext>
                <c:ext xmlns:c16="http://schemas.microsoft.com/office/drawing/2014/chart" uri="{C3380CC4-5D6E-409C-BE32-E72D297353CC}">
                  <c16:uniqueId val="{00000034-B00A-42AE-9F8A-8E1BBBA6208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{04967BEF-15BC-457B-B821-288C0CB825AA}</c15:txfldGUID>
                      <c15:f>Diagramm!$J$53</c15:f>
                      <c15:dlblFieldTableCache>
                        <c:ptCount val="1"/>
                      </c15:dlblFieldTableCache>
                    </c15:dlblFTEntry>
                  </c15:dlblFieldTable>
                  <c15:showDataLabelsRange val="0"/>
                </c:ext>
                <c:ext xmlns:c16="http://schemas.microsoft.com/office/drawing/2014/chart" uri="{C3380CC4-5D6E-409C-BE32-E72D297353CC}">
                  <c16:uniqueId val="{00000035-B00A-42AE-9F8A-8E1BBBA6208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{E9BC1FCB-F8F5-4175-BE05-46033B8BB134}</c15:txfldGUID>
                      <c15:f>Diagramm!$J$54</c15:f>
                      <c15:dlblFieldTableCache>
                        <c:ptCount val="1"/>
                      </c15:dlblFieldTableCache>
                    </c15:dlblFTEntry>
                  </c15:dlblFieldTable>
                  <c15:showDataLabelsRange val="0"/>
                </c:ext>
                <c:ext xmlns:c16="http://schemas.microsoft.com/office/drawing/2014/chart" uri="{C3380CC4-5D6E-409C-BE32-E72D297353CC}">
                  <c16:uniqueId val="{00000036-B00A-42AE-9F8A-8E1BBBA6208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{AB7DAFC4-5054-43F4-BE96-4126A4AFDF85}</c15:txfldGUID>
                      <c15:f>Diagramm!$J$55</c15:f>
                      <c15:dlblFieldTableCache>
                        <c:ptCount val="1"/>
                      </c15:dlblFieldTableCache>
                    </c15:dlblFTEntry>
                  </c15:dlblFieldTable>
                  <c15:showDataLabelsRange val="0"/>
                </c:ext>
                <c:ext xmlns:c16="http://schemas.microsoft.com/office/drawing/2014/chart" uri="{C3380CC4-5D6E-409C-BE32-E72D297353CC}">
                  <c16:uniqueId val="{00000037-B00A-42AE-9F8A-8E1BBBA6208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{AF17CDCB-40ED-4ED2-9E7C-80E3B9A0F954}</c15:txfldGUID>
                      <c15:f>Diagramm!$J$56</c15:f>
                      <c15:dlblFieldTableCache>
                        <c:ptCount val="1"/>
                      </c15:dlblFieldTableCache>
                    </c15:dlblFTEntry>
                  </c15:dlblFieldTable>
                  <c15:showDataLabelsRange val="0"/>
                </c:ext>
                <c:ext xmlns:c16="http://schemas.microsoft.com/office/drawing/2014/chart" uri="{C3380CC4-5D6E-409C-BE32-E72D297353CC}">
                  <c16:uniqueId val="{00000038-B00A-42AE-9F8A-8E1BBBA6208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{4AC65982-3419-4A1C-B1C2-67903D6F588A}</c15:txfldGUID>
                      <c15:f>Diagramm!$J$57</c15:f>
                      <c15:dlblFieldTableCache>
                        <c:ptCount val="1"/>
                      </c15:dlblFieldTableCache>
                    </c15:dlblFTEntry>
                  </c15:dlblFieldTable>
                  <c15:showDataLabelsRange val="0"/>
                </c:ext>
                <c:ext xmlns:c16="http://schemas.microsoft.com/office/drawing/2014/chart" uri="{C3380CC4-5D6E-409C-BE32-E72D297353CC}">
                  <c16:uniqueId val="{00000039-B00A-42AE-9F8A-8E1BBBA6208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{9914DC95-BE95-464C-848E-41F6A511BAFB}</c15:txfldGUID>
                      <c15:f>Diagramm!$J$58</c15:f>
                      <c15:dlblFieldTableCache>
                        <c:ptCount val="1"/>
                      </c15:dlblFieldTableCache>
                    </c15:dlblFTEntry>
                  </c15:dlblFieldTable>
                  <c15:showDataLabelsRange val="0"/>
                </c:ext>
                <c:ext xmlns:c16="http://schemas.microsoft.com/office/drawing/2014/chart" uri="{C3380CC4-5D6E-409C-BE32-E72D297353CC}">
                  <c16:uniqueId val="{0000003A-B00A-42AE-9F8A-8E1BBBA6208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{76A16E6A-33BB-4D16-81BA-1D0398803C47}</c15:txfldGUID>
                      <c15:f>Diagramm!$J$59</c15:f>
                      <c15:dlblFieldTableCache>
                        <c:ptCount val="1"/>
                      </c15:dlblFieldTableCache>
                    </c15:dlblFTEntry>
                  </c15:dlblFieldTable>
                  <c15:showDataLabelsRange val="0"/>
                </c:ext>
                <c:ext xmlns:c16="http://schemas.microsoft.com/office/drawing/2014/chart" uri="{C3380CC4-5D6E-409C-BE32-E72D297353CC}">
                  <c16:uniqueId val="{0000003B-B00A-42AE-9F8A-8E1BBBA6208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{C2428F3B-5DDC-4423-81E0-80D22A319386}</c15:txfldGUID>
                      <c15:f>Diagramm!$J$60</c15:f>
                      <c15:dlblFieldTableCache>
                        <c:ptCount val="1"/>
                      </c15:dlblFieldTableCache>
                    </c15:dlblFTEntry>
                  </c15:dlblFieldTable>
                  <c15:showDataLabelsRange val="0"/>
                </c:ext>
                <c:ext xmlns:c16="http://schemas.microsoft.com/office/drawing/2014/chart" uri="{C3380CC4-5D6E-409C-BE32-E72D297353CC}">
                  <c16:uniqueId val="{0000003C-B00A-42AE-9F8A-8E1BBBA6208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{11958953-5F3F-48F0-96E6-A1DEC8D0B36F}</c15:txfldGUID>
                      <c15:f>Diagramm!$J$61</c15:f>
                      <c15:dlblFieldTableCache>
                        <c:ptCount val="1"/>
                      </c15:dlblFieldTableCache>
                    </c15:dlblFTEntry>
                  </c15:dlblFieldTable>
                  <c15:showDataLabelsRange val="0"/>
                </c:ext>
                <c:ext xmlns:c16="http://schemas.microsoft.com/office/drawing/2014/chart" uri="{C3380CC4-5D6E-409C-BE32-E72D297353CC}">
                  <c16:uniqueId val="{0000003D-B00A-42AE-9F8A-8E1BBBA6208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{8BFF32E1-1857-4771-80C9-8B010D594CDA}</c15:txfldGUID>
                      <c15:f>Diagramm!$J$62</c15:f>
                      <c15:dlblFieldTableCache>
                        <c:ptCount val="1"/>
                      </c15:dlblFieldTableCache>
                    </c15:dlblFTEntry>
                  </c15:dlblFieldTable>
                  <c15:showDataLabelsRange val="0"/>
                </c:ext>
                <c:ext xmlns:c16="http://schemas.microsoft.com/office/drawing/2014/chart" uri="{C3380CC4-5D6E-409C-BE32-E72D297353CC}">
                  <c16:uniqueId val="{0000003E-B00A-42AE-9F8A-8E1BBBA6208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{B7B27489-2E50-46BC-924A-D2955FE593FF}</c15:txfldGUID>
                      <c15:f>Diagramm!$J$63</c15:f>
                      <c15:dlblFieldTableCache>
                        <c:ptCount val="1"/>
                      </c15:dlblFieldTableCache>
                    </c15:dlblFTEntry>
                  </c15:dlblFieldTable>
                  <c15:showDataLabelsRange val="0"/>
                </c:ext>
                <c:ext xmlns:c16="http://schemas.microsoft.com/office/drawing/2014/chart" uri="{C3380CC4-5D6E-409C-BE32-E72D297353CC}">
                  <c16:uniqueId val="{0000003F-B00A-42AE-9F8A-8E1BBBA6208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{1E59F8A1-8ED7-4D26-944A-9DEDEADA981E}</c15:txfldGUID>
                      <c15:f>Diagramm!$J$64</c15:f>
                      <c15:dlblFieldTableCache>
                        <c:ptCount val="1"/>
                      </c15:dlblFieldTableCache>
                    </c15:dlblFTEntry>
                  </c15:dlblFieldTable>
                  <c15:showDataLabelsRange val="0"/>
                </c:ext>
                <c:ext xmlns:c16="http://schemas.microsoft.com/office/drawing/2014/chart" uri="{C3380CC4-5D6E-409C-BE32-E72D297353CC}">
                  <c16:uniqueId val="{00000040-B00A-42AE-9F8A-8E1BBBA6208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{1275BDB1-96BF-4E8C-A1FB-6397FC25A154}</c15:txfldGUID>
                      <c15:f>Diagramm!$J$65</c15:f>
                      <c15:dlblFieldTableCache>
                        <c:ptCount val="1"/>
                      </c15:dlblFieldTableCache>
                    </c15:dlblFTEntry>
                  </c15:dlblFieldTable>
                  <c15:showDataLabelsRange val="0"/>
                </c:ext>
                <c:ext xmlns:c16="http://schemas.microsoft.com/office/drawing/2014/chart" uri="{C3380CC4-5D6E-409C-BE32-E72D297353CC}">
                  <c16:uniqueId val="{00000041-B00A-42AE-9F8A-8E1BBBA6208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{9666A111-79BD-4236-8228-01F1C3FFCAD8}</c15:txfldGUID>
                      <c15:f>Diagramm!$J$66</c15:f>
                      <c15:dlblFieldTableCache>
                        <c:ptCount val="1"/>
                      </c15:dlblFieldTableCache>
                    </c15:dlblFTEntry>
                  </c15:dlblFieldTable>
                  <c15:showDataLabelsRange val="0"/>
                </c:ext>
                <c:ext xmlns:c16="http://schemas.microsoft.com/office/drawing/2014/chart" uri="{C3380CC4-5D6E-409C-BE32-E72D297353CC}">
                  <c16:uniqueId val="{00000042-B00A-42AE-9F8A-8E1BBBA6208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{AC7A37BA-777E-468A-82D9-965F382E6475}</c15:txfldGUID>
                      <c15:f>Diagramm!$J$67</c15:f>
                      <c15:dlblFieldTableCache>
                        <c:ptCount val="1"/>
                      </c15:dlblFieldTableCache>
                    </c15:dlblFTEntry>
                  </c15:dlblFieldTable>
                  <c15:showDataLabelsRange val="0"/>
                </c:ext>
                <c:ext xmlns:c16="http://schemas.microsoft.com/office/drawing/2014/chart" uri="{C3380CC4-5D6E-409C-BE32-E72D297353CC}">
                  <c16:uniqueId val="{00000043-B00A-42AE-9F8A-8E1BBBA6208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00A-42AE-9F8A-8E1BBBA6208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599-4EC2-9402-28336FE45DC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99-4EC2-9402-28336FE45DC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99-4EC2-9402-28336FE45DC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99-4EC2-9402-28336FE45DC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99-4EC2-9402-28336FE45DC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99-4EC2-9402-28336FE45DC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599-4EC2-9402-28336FE45DC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599-4EC2-9402-28336FE45DC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599-4EC2-9402-28336FE45DC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599-4EC2-9402-28336FE45DC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599-4EC2-9402-28336FE45DC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599-4EC2-9402-28336FE45DC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599-4EC2-9402-28336FE45DC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599-4EC2-9402-28336FE45DC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599-4EC2-9402-28336FE45DC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599-4EC2-9402-28336FE45DC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599-4EC2-9402-28336FE45DC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599-4EC2-9402-28336FE45DC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599-4EC2-9402-28336FE45DC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599-4EC2-9402-28336FE45DC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599-4EC2-9402-28336FE45DC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599-4EC2-9402-28336FE45DC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599-4EC2-9402-28336FE45DC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599-4EC2-9402-28336FE45DC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599-4EC2-9402-28336FE45DC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599-4EC2-9402-28336FE45DC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599-4EC2-9402-28336FE45DC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599-4EC2-9402-28336FE45DC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599-4EC2-9402-28336FE45DC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599-4EC2-9402-28336FE45DC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599-4EC2-9402-28336FE45DC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599-4EC2-9402-28336FE45DC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599-4EC2-9402-28336FE45DC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599-4EC2-9402-28336FE45DC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599-4EC2-9402-28336FE45DC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599-4EC2-9402-28336FE45DC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599-4EC2-9402-28336FE45DC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599-4EC2-9402-28336FE45DC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599-4EC2-9402-28336FE45DC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599-4EC2-9402-28336FE45DC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599-4EC2-9402-28336FE45DC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599-4EC2-9402-28336FE45DC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599-4EC2-9402-28336FE45DC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599-4EC2-9402-28336FE45DC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599-4EC2-9402-28336FE45DC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599-4EC2-9402-28336FE45DC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599-4EC2-9402-28336FE45DC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599-4EC2-9402-28336FE45DC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599-4EC2-9402-28336FE45DC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599-4EC2-9402-28336FE45DC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599-4EC2-9402-28336FE45DC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599-4EC2-9402-28336FE45DC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599-4EC2-9402-28336FE45DC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599-4EC2-9402-28336FE45DC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599-4EC2-9402-28336FE45DC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599-4EC2-9402-28336FE45DC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599-4EC2-9402-28336FE45DC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599-4EC2-9402-28336FE45DC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599-4EC2-9402-28336FE45DC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599-4EC2-9402-28336FE45DC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599-4EC2-9402-28336FE45DC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599-4EC2-9402-28336FE45DC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599-4EC2-9402-28336FE45DC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599-4EC2-9402-28336FE45DC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599-4EC2-9402-28336FE45DC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599-4EC2-9402-28336FE45DC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599-4EC2-9402-28336FE45DC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599-4EC2-9402-28336FE45DC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599-4EC2-9402-28336FE45DC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101.21850269858615</c:v>
                </c:pt>
                <c:pt idx="2">
                  <c:v>101.92708850700308</c:v>
                </c:pt>
                <c:pt idx="3">
                  <c:v>99.92384358133836</c:v>
                </c:pt>
                <c:pt idx="4">
                  <c:v>99.430482434356477</c:v>
                </c:pt>
                <c:pt idx="5">
                  <c:v>100.49998344425681</c:v>
                </c:pt>
                <c:pt idx="6">
                  <c:v>101.28472567133539</c:v>
                </c:pt>
                <c:pt idx="7">
                  <c:v>99.599351014867054</c:v>
                </c:pt>
                <c:pt idx="8">
                  <c:v>99.109301016522636</c:v>
                </c:pt>
                <c:pt idx="9">
                  <c:v>100.51985033608159</c:v>
                </c:pt>
                <c:pt idx="10">
                  <c:v>102.02642296612694</c:v>
                </c:pt>
                <c:pt idx="11">
                  <c:v>100.24833614780968</c:v>
                </c:pt>
                <c:pt idx="12">
                  <c:v>99.973510810900308</c:v>
                </c:pt>
                <c:pt idx="13">
                  <c:v>100.41720472832026</c:v>
                </c:pt>
                <c:pt idx="14">
                  <c:v>101.17214661766167</c:v>
                </c:pt>
                <c:pt idx="15">
                  <c:v>99.609284460779449</c:v>
                </c:pt>
                <c:pt idx="16">
                  <c:v>99.254991556570971</c:v>
                </c:pt>
                <c:pt idx="17">
                  <c:v>99.831131419489409</c:v>
                </c:pt>
                <c:pt idx="18">
                  <c:v>100.85758749710274</c:v>
                </c:pt>
                <c:pt idx="19">
                  <c:v>99.745041554915403</c:v>
                </c:pt>
                <c:pt idx="20">
                  <c:v>99.450349326181254</c:v>
                </c:pt>
                <c:pt idx="21">
                  <c:v>99.69537432535347</c:v>
                </c:pt>
                <c:pt idx="22">
                  <c:v>100.57613986291844</c:v>
                </c:pt>
                <c:pt idx="23">
                  <c:v>99.268236151120831</c:v>
                </c:pt>
                <c:pt idx="24">
                  <c:v>98.996721962848909</c:v>
                </c:pt>
              </c:numCache>
            </c:numRef>
          </c:val>
          <c:smooth val="0"/>
          <c:extLst>
            <c:ext xmlns:c16="http://schemas.microsoft.com/office/drawing/2014/chart" uri="{C3380CC4-5D6E-409C-BE32-E72D297353CC}">
              <c16:uniqueId val="{00000000-A9B0-43BC-96AD-E3706F5A832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105.15638207945901</c:v>
                </c:pt>
                <c:pt idx="2">
                  <c:v>106.5934065934066</c:v>
                </c:pt>
                <c:pt idx="3">
                  <c:v>104.8182586644125</c:v>
                </c:pt>
                <c:pt idx="4">
                  <c:v>97.210481825866452</c:v>
                </c:pt>
                <c:pt idx="5">
                  <c:v>103.38123415046492</c:v>
                </c:pt>
                <c:pt idx="6">
                  <c:v>103.12764158918004</c:v>
                </c:pt>
                <c:pt idx="7">
                  <c:v>99.661876584953518</c:v>
                </c:pt>
                <c:pt idx="8">
                  <c:v>97.295012679628073</c:v>
                </c:pt>
                <c:pt idx="9">
                  <c:v>102.19780219780219</c:v>
                </c:pt>
                <c:pt idx="10">
                  <c:v>105.15638207945901</c:v>
                </c:pt>
                <c:pt idx="11">
                  <c:v>102.02874049027895</c:v>
                </c:pt>
                <c:pt idx="12">
                  <c:v>100.76077768385461</c:v>
                </c:pt>
                <c:pt idx="13">
                  <c:v>106.76246830092984</c:v>
                </c:pt>
                <c:pt idx="14">
                  <c:v>112.00338123415045</c:v>
                </c:pt>
                <c:pt idx="15">
                  <c:v>111.41166525781911</c:v>
                </c:pt>
                <c:pt idx="16">
                  <c:v>108.70667793744717</c:v>
                </c:pt>
                <c:pt idx="17">
                  <c:v>113.52493660185968</c:v>
                </c:pt>
                <c:pt idx="18">
                  <c:v>114.28571428571428</c:v>
                </c:pt>
                <c:pt idx="19">
                  <c:v>111.49619611158073</c:v>
                </c:pt>
                <c:pt idx="20">
                  <c:v>114.03212172442943</c:v>
                </c:pt>
                <c:pt idx="21">
                  <c:v>116.90617075232458</c:v>
                </c:pt>
                <c:pt idx="22">
                  <c:v>119.86475063398142</c:v>
                </c:pt>
                <c:pt idx="23">
                  <c:v>122.06255283178361</c:v>
                </c:pt>
                <c:pt idx="24">
                  <c:v>114.62383770076076</c:v>
                </c:pt>
              </c:numCache>
            </c:numRef>
          </c:val>
          <c:smooth val="0"/>
          <c:extLst>
            <c:ext xmlns:c16="http://schemas.microsoft.com/office/drawing/2014/chart" uri="{C3380CC4-5D6E-409C-BE32-E72D297353CC}">
              <c16:uniqueId val="{00000001-A9B0-43BC-96AD-E3706F5A832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99.21875</c:v>
                </c:pt>
                <c:pt idx="2">
                  <c:v>100.91711956521738</c:v>
                </c:pt>
                <c:pt idx="3">
                  <c:v>98.233695652173907</c:v>
                </c:pt>
                <c:pt idx="4">
                  <c:v>94.05570652173914</c:v>
                </c:pt>
                <c:pt idx="5">
                  <c:v>93.885869565217391</c:v>
                </c:pt>
                <c:pt idx="6">
                  <c:v>92.866847826086953</c:v>
                </c:pt>
                <c:pt idx="7">
                  <c:v>90.726902173913047</c:v>
                </c:pt>
                <c:pt idx="8">
                  <c:v>90.285326086956516</c:v>
                </c:pt>
                <c:pt idx="9">
                  <c:v>91.270380434782609</c:v>
                </c:pt>
                <c:pt idx="10">
                  <c:v>90.013586956521735</c:v>
                </c:pt>
                <c:pt idx="11">
                  <c:v>88.213315217391312</c:v>
                </c:pt>
                <c:pt idx="12">
                  <c:v>88.552989130434781</c:v>
                </c:pt>
                <c:pt idx="13">
                  <c:v>90.658967391304344</c:v>
                </c:pt>
                <c:pt idx="14">
                  <c:v>89.605978260869563</c:v>
                </c:pt>
                <c:pt idx="15">
                  <c:v>90.625</c:v>
                </c:pt>
                <c:pt idx="16">
                  <c:v>90.726902173913047</c:v>
                </c:pt>
                <c:pt idx="17">
                  <c:v>93.648097826086953</c:v>
                </c:pt>
                <c:pt idx="18">
                  <c:v>92.119565217391312</c:v>
                </c:pt>
                <c:pt idx="19">
                  <c:v>91.576086956521735</c:v>
                </c:pt>
                <c:pt idx="20">
                  <c:v>90.489130434782609</c:v>
                </c:pt>
                <c:pt idx="21">
                  <c:v>91.915760869565219</c:v>
                </c:pt>
                <c:pt idx="22">
                  <c:v>89.198369565217391</c:v>
                </c:pt>
                <c:pt idx="23">
                  <c:v>87.97554347826086</c:v>
                </c:pt>
                <c:pt idx="24">
                  <c:v>82.099184782608688</c:v>
                </c:pt>
              </c:numCache>
            </c:numRef>
          </c:val>
          <c:smooth val="0"/>
          <c:extLst>
            <c:ext xmlns:c16="http://schemas.microsoft.com/office/drawing/2014/chart" uri="{C3380CC4-5D6E-409C-BE32-E72D297353CC}">
              <c16:uniqueId val="{00000002-A9B0-43BC-96AD-E3706F5A832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9B0-43BC-96AD-E3706F5A8321}"/>
                </c:ext>
              </c:extLst>
            </c:dLbl>
            <c:dLbl>
              <c:idx val="1"/>
              <c:delete val="1"/>
              <c:extLst>
                <c:ext xmlns:c15="http://schemas.microsoft.com/office/drawing/2012/chart" uri="{CE6537A1-D6FC-4f65-9D91-7224C49458BB}"/>
                <c:ext xmlns:c16="http://schemas.microsoft.com/office/drawing/2014/chart" uri="{C3380CC4-5D6E-409C-BE32-E72D297353CC}">
                  <c16:uniqueId val="{00000004-A9B0-43BC-96AD-E3706F5A8321}"/>
                </c:ext>
              </c:extLst>
            </c:dLbl>
            <c:dLbl>
              <c:idx val="2"/>
              <c:delete val="1"/>
              <c:extLst>
                <c:ext xmlns:c15="http://schemas.microsoft.com/office/drawing/2012/chart" uri="{CE6537A1-D6FC-4f65-9D91-7224C49458BB}"/>
                <c:ext xmlns:c16="http://schemas.microsoft.com/office/drawing/2014/chart" uri="{C3380CC4-5D6E-409C-BE32-E72D297353CC}">
                  <c16:uniqueId val="{00000005-A9B0-43BC-96AD-E3706F5A8321}"/>
                </c:ext>
              </c:extLst>
            </c:dLbl>
            <c:dLbl>
              <c:idx val="3"/>
              <c:delete val="1"/>
              <c:extLst>
                <c:ext xmlns:c15="http://schemas.microsoft.com/office/drawing/2012/chart" uri="{CE6537A1-D6FC-4f65-9D91-7224C49458BB}"/>
                <c:ext xmlns:c16="http://schemas.microsoft.com/office/drawing/2014/chart" uri="{C3380CC4-5D6E-409C-BE32-E72D297353CC}">
                  <c16:uniqueId val="{00000006-A9B0-43BC-96AD-E3706F5A8321}"/>
                </c:ext>
              </c:extLst>
            </c:dLbl>
            <c:dLbl>
              <c:idx val="4"/>
              <c:delete val="1"/>
              <c:extLst>
                <c:ext xmlns:c15="http://schemas.microsoft.com/office/drawing/2012/chart" uri="{CE6537A1-D6FC-4f65-9D91-7224C49458BB}"/>
                <c:ext xmlns:c16="http://schemas.microsoft.com/office/drawing/2014/chart" uri="{C3380CC4-5D6E-409C-BE32-E72D297353CC}">
                  <c16:uniqueId val="{00000007-A9B0-43BC-96AD-E3706F5A8321}"/>
                </c:ext>
              </c:extLst>
            </c:dLbl>
            <c:dLbl>
              <c:idx val="5"/>
              <c:delete val="1"/>
              <c:extLst>
                <c:ext xmlns:c15="http://schemas.microsoft.com/office/drawing/2012/chart" uri="{CE6537A1-D6FC-4f65-9D91-7224C49458BB}"/>
                <c:ext xmlns:c16="http://schemas.microsoft.com/office/drawing/2014/chart" uri="{C3380CC4-5D6E-409C-BE32-E72D297353CC}">
                  <c16:uniqueId val="{00000008-A9B0-43BC-96AD-E3706F5A8321}"/>
                </c:ext>
              </c:extLst>
            </c:dLbl>
            <c:dLbl>
              <c:idx val="6"/>
              <c:delete val="1"/>
              <c:extLst>
                <c:ext xmlns:c15="http://schemas.microsoft.com/office/drawing/2012/chart" uri="{CE6537A1-D6FC-4f65-9D91-7224C49458BB}"/>
                <c:ext xmlns:c16="http://schemas.microsoft.com/office/drawing/2014/chart" uri="{C3380CC4-5D6E-409C-BE32-E72D297353CC}">
                  <c16:uniqueId val="{00000009-A9B0-43BC-96AD-E3706F5A8321}"/>
                </c:ext>
              </c:extLst>
            </c:dLbl>
            <c:dLbl>
              <c:idx val="7"/>
              <c:delete val="1"/>
              <c:extLst>
                <c:ext xmlns:c15="http://schemas.microsoft.com/office/drawing/2012/chart" uri="{CE6537A1-D6FC-4f65-9D91-7224C49458BB}"/>
                <c:ext xmlns:c16="http://schemas.microsoft.com/office/drawing/2014/chart" uri="{C3380CC4-5D6E-409C-BE32-E72D297353CC}">
                  <c16:uniqueId val="{0000000A-A9B0-43BC-96AD-E3706F5A8321}"/>
                </c:ext>
              </c:extLst>
            </c:dLbl>
            <c:dLbl>
              <c:idx val="8"/>
              <c:delete val="1"/>
              <c:extLst>
                <c:ext xmlns:c15="http://schemas.microsoft.com/office/drawing/2012/chart" uri="{CE6537A1-D6FC-4f65-9D91-7224C49458BB}"/>
                <c:ext xmlns:c16="http://schemas.microsoft.com/office/drawing/2014/chart" uri="{C3380CC4-5D6E-409C-BE32-E72D297353CC}">
                  <c16:uniqueId val="{0000000B-A9B0-43BC-96AD-E3706F5A8321}"/>
                </c:ext>
              </c:extLst>
            </c:dLbl>
            <c:dLbl>
              <c:idx val="9"/>
              <c:delete val="1"/>
              <c:extLst>
                <c:ext xmlns:c15="http://schemas.microsoft.com/office/drawing/2012/chart" uri="{CE6537A1-D6FC-4f65-9D91-7224C49458BB}"/>
                <c:ext xmlns:c16="http://schemas.microsoft.com/office/drawing/2014/chart" uri="{C3380CC4-5D6E-409C-BE32-E72D297353CC}">
                  <c16:uniqueId val="{0000000C-A9B0-43BC-96AD-E3706F5A8321}"/>
                </c:ext>
              </c:extLst>
            </c:dLbl>
            <c:dLbl>
              <c:idx val="10"/>
              <c:delete val="1"/>
              <c:extLst>
                <c:ext xmlns:c15="http://schemas.microsoft.com/office/drawing/2012/chart" uri="{CE6537A1-D6FC-4f65-9D91-7224C49458BB}"/>
                <c:ext xmlns:c16="http://schemas.microsoft.com/office/drawing/2014/chart" uri="{C3380CC4-5D6E-409C-BE32-E72D297353CC}">
                  <c16:uniqueId val="{0000000D-A9B0-43BC-96AD-E3706F5A8321}"/>
                </c:ext>
              </c:extLst>
            </c:dLbl>
            <c:dLbl>
              <c:idx val="11"/>
              <c:delete val="1"/>
              <c:extLst>
                <c:ext xmlns:c15="http://schemas.microsoft.com/office/drawing/2012/chart" uri="{CE6537A1-D6FC-4f65-9D91-7224C49458BB}"/>
                <c:ext xmlns:c16="http://schemas.microsoft.com/office/drawing/2014/chart" uri="{C3380CC4-5D6E-409C-BE32-E72D297353CC}">
                  <c16:uniqueId val="{0000000E-A9B0-43BC-96AD-E3706F5A8321}"/>
                </c:ext>
              </c:extLst>
            </c:dLbl>
            <c:dLbl>
              <c:idx val="12"/>
              <c:delete val="1"/>
              <c:extLst>
                <c:ext xmlns:c15="http://schemas.microsoft.com/office/drawing/2012/chart" uri="{CE6537A1-D6FC-4f65-9D91-7224C49458BB}"/>
                <c:ext xmlns:c16="http://schemas.microsoft.com/office/drawing/2014/chart" uri="{C3380CC4-5D6E-409C-BE32-E72D297353CC}">
                  <c16:uniqueId val="{0000000F-A9B0-43BC-96AD-E3706F5A832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9B0-43BC-96AD-E3706F5A8321}"/>
                </c:ext>
              </c:extLst>
            </c:dLbl>
            <c:dLbl>
              <c:idx val="14"/>
              <c:delete val="1"/>
              <c:extLst>
                <c:ext xmlns:c15="http://schemas.microsoft.com/office/drawing/2012/chart" uri="{CE6537A1-D6FC-4f65-9D91-7224C49458BB}"/>
                <c:ext xmlns:c16="http://schemas.microsoft.com/office/drawing/2014/chart" uri="{C3380CC4-5D6E-409C-BE32-E72D297353CC}">
                  <c16:uniqueId val="{00000011-A9B0-43BC-96AD-E3706F5A8321}"/>
                </c:ext>
              </c:extLst>
            </c:dLbl>
            <c:dLbl>
              <c:idx val="15"/>
              <c:delete val="1"/>
              <c:extLst>
                <c:ext xmlns:c15="http://schemas.microsoft.com/office/drawing/2012/chart" uri="{CE6537A1-D6FC-4f65-9D91-7224C49458BB}"/>
                <c:ext xmlns:c16="http://schemas.microsoft.com/office/drawing/2014/chart" uri="{C3380CC4-5D6E-409C-BE32-E72D297353CC}">
                  <c16:uniqueId val="{00000012-A9B0-43BC-96AD-E3706F5A8321}"/>
                </c:ext>
              </c:extLst>
            </c:dLbl>
            <c:dLbl>
              <c:idx val="16"/>
              <c:delete val="1"/>
              <c:extLst>
                <c:ext xmlns:c15="http://schemas.microsoft.com/office/drawing/2012/chart" uri="{CE6537A1-D6FC-4f65-9D91-7224C49458BB}"/>
                <c:ext xmlns:c16="http://schemas.microsoft.com/office/drawing/2014/chart" uri="{C3380CC4-5D6E-409C-BE32-E72D297353CC}">
                  <c16:uniqueId val="{00000013-A9B0-43BC-96AD-E3706F5A8321}"/>
                </c:ext>
              </c:extLst>
            </c:dLbl>
            <c:dLbl>
              <c:idx val="17"/>
              <c:delete val="1"/>
              <c:extLst>
                <c:ext xmlns:c15="http://schemas.microsoft.com/office/drawing/2012/chart" uri="{CE6537A1-D6FC-4f65-9D91-7224C49458BB}"/>
                <c:ext xmlns:c16="http://schemas.microsoft.com/office/drawing/2014/chart" uri="{C3380CC4-5D6E-409C-BE32-E72D297353CC}">
                  <c16:uniqueId val="{00000014-A9B0-43BC-96AD-E3706F5A8321}"/>
                </c:ext>
              </c:extLst>
            </c:dLbl>
            <c:dLbl>
              <c:idx val="18"/>
              <c:delete val="1"/>
              <c:extLst>
                <c:ext xmlns:c15="http://schemas.microsoft.com/office/drawing/2012/chart" uri="{CE6537A1-D6FC-4f65-9D91-7224C49458BB}"/>
                <c:ext xmlns:c16="http://schemas.microsoft.com/office/drawing/2014/chart" uri="{C3380CC4-5D6E-409C-BE32-E72D297353CC}">
                  <c16:uniqueId val="{00000015-A9B0-43BC-96AD-E3706F5A8321}"/>
                </c:ext>
              </c:extLst>
            </c:dLbl>
            <c:dLbl>
              <c:idx val="19"/>
              <c:delete val="1"/>
              <c:extLst>
                <c:ext xmlns:c15="http://schemas.microsoft.com/office/drawing/2012/chart" uri="{CE6537A1-D6FC-4f65-9D91-7224C49458BB}"/>
                <c:ext xmlns:c16="http://schemas.microsoft.com/office/drawing/2014/chart" uri="{C3380CC4-5D6E-409C-BE32-E72D297353CC}">
                  <c16:uniqueId val="{00000016-A9B0-43BC-96AD-E3706F5A8321}"/>
                </c:ext>
              </c:extLst>
            </c:dLbl>
            <c:dLbl>
              <c:idx val="20"/>
              <c:delete val="1"/>
              <c:extLst>
                <c:ext xmlns:c15="http://schemas.microsoft.com/office/drawing/2012/chart" uri="{CE6537A1-D6FC-4f65-9D91-7224C49458BB}"/>
                <c:ext xmlns:c16="http://schemas.microsoft.com/office/drawing/2014/chart" uri="{C3380CC4-5D6E-409C-BE32-E72D297353CC}">
                  <c16:uniqueId val="{00000017-A9B0-43BC-96AD-E3706F5A8321}"/>
                </c:ext>
              </c:extLst>
            </c:dLbl>
            <c:dLbl>
              <c:idx val="21"/>
              <c:delete val="1"/>
              <c:extLst>
                <c:ext xmlns:c15="http://schemas.microsoft.com/office/drawing/2012/chart" uri="{CE6537A1-D6FC-4f65-9D91-7224C49458BB}"/>
                <c:ext xmlns:c16="http://schemas.microsoft.com/office/drawing/2014/chart" uri="{C3380CC4-5D6E-409C-BE32-E72D297353CC}">
                  <c16:uniqueId val="{00000018-A9B0-43BC-96AD-E3706F5A8321}"/>
                </c:ext>
              </c:extLst>
            </c:dLbl>
            <c:dLbl>
              <c:idx val="22"/>
              <c:delete val="1"/>
              <c:extLst>
                <c:ext xmlns:c15="http://schemas.microsoft.com/office/drawing/2012/chart" uri="{CE6537A1-D6FC-4f65-9D91-7224C49458BB}"/>
                <c:ext xmlns:c16="http://schemas.microsoft.com/office/drawing/2014/chart" uri="{C3380CC4-5D6E-409C-BE32-E72D297353CC}">
                  <c16:uniqueId val="{00000019-A9B0-43BC-96AD-E3706F5A8321}"/>
                </c:ext>
              </c:extLst>
            </c:dLbl>
            <c:dLbl>
              <c:idx val="23"/>
              <c:delete val="1"/>
              <c:extLst>
                <c:ext xmlns:c15="http://schemas.microsoft.com/office/drawing/2012/chart" uri="{CE6537A1-D6FC-4f65-9D91-7224C49458BB}"/>
                <c:ext xmlns:c16="http://schemas.microsoft.com/office/drawing/2014/chart" uri="{C3380CC4-5D6E-409C-BE32-E72D297353CC}">
                  <c16:uniqueId val="{0000001A-A9B0-43BC-96AD-E3706F5A8321}"/>
                </c:ext>
              </c:extLst>
            </c:dLbl>
            <c:dLbl>
              <c:idx val="24"/>
              <c:delete val="1"/>
              <c:extLst>
                <c:ext xmlns:c15="http://schemas.microsoft.com/office/drawing/2012/chart" uri="{CE6537A1-D6FC-4f65-9D91-7224C49458BB}"/>
                <c:ext xmlns:c16="http://schemas.microsoft.com/office/drawing/2014/chart" uri="{C3380CC4-5D6E-409C-BE32-E72D297353CC}">
                  <c16:uniqueId val="{0000001B-A9B0-43BC-96AD-E3706F5A832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9B0-43BC-96AD-E3706F5A832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Saale-Orla-Kreis (16075)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29898</v>
      </c>
      <c r="F11" s="238">
        <v>29980</v>
      </c>
      <c r="G11" s="238">
        <v>30375</v>
      </c>
      <c r="H11" s="238">
        <v>30109</v>
      </c>
      <c r="I11" s="265">
        <v>30035</v>
      </c>
      <c r="J11" s="263">
        <v>-137</v>
      </c>
      <c r="K11" s="266">
        <v>-0.45613450973863828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18.255401699110308</v>
      </c>
      <c r="E13" s="115">
        <v>5458</v>
      </c>
      <c r="F13" s="114">
        <v>5360</v>
      </c>
      <c r="G13" s="114">
        <v>5431</v>
      </c>
      <c r="H13" s="114">
        <v>5455</v>
      </c>
      <c r="I13" s="140">
        <v>5405</v>
      </c>
      <c r="J13" s="115">
        <v>53</v>
      </c>
      <c r="K13" s="116">
        <v>0.98057354301572619</v>
      </c>
    </row>
    <row r="14" spans="1:255" ht="14.1" customHeight="1" x14ac:dyDescent="0.2">
      <c r="A14" s="306" t="s">
        <v>230</v>
      </c>
      <c r="B14" s="307"/>
      <c r="C14" s="308"/>
      <c r="D14" s="113">
        <v>64.315338818650076</v>
      </c>
      <c r="E14" s="115">
        <v>19229</v>
      </c>
      <c r="F14" s="114">
        <v>19429</v>
      </c>
      <c r="G14" s="114">
        <v>19764</v>
      </c>
      <c r="H14" s="114">
        <v>19529</v>
      </c>
      <c r="I14" s="140">
        <v>19479</v>
      </c>
      <c r="J14" s="115">
        <v>-250</v>
      </c>
      <c r="K14" s="116">
        <v>-1.2834334411417423</v>
      </c>
    </row>
    <row r="15" spans="1:255" ht="14.1" customHeight="1" x14ac:dyDescent="0.2">
      <c r="A15" s="306" t="s">
        <v>231</v>
      </c>
      <c r="B15" s="307"/>
      <c r="C15" s="308"/>
      <c r="D15" s="113">
        <v>9.4354137400495013</v>
      </c>
      <c r="E15" s="115">
        <v>2821</v>
      </c>
      <c r="F15" s="114">
        <v>2805</v>
      </c>
      <c r="G15" s="114">
        <v>2806</v>
      </c>
      <c r="H15" s="114">
        <v>2780</v>
      </c>
      <c r="I15" s="140">
        <v>2790</v>
      </c>
      <c r="J15" s="115">
        <v>31</v>
      </c>
      <c r="K15" s="116">
        <v>1.1111111111111112</v>
      </c>
    </row>
    <row r="16" spans="1:255" ht="14.1" customHeight="1" x14ac:dyDescent="0.2">
      <c r="A16" s="306" t="s">
        <v>232</v>
      </c>
      <c r="B16" s="307"/>
      <c r="C16" s="308"/>
      <c r="D16" s="113">
        <v>6.682721252257676</v>
      </c>
      <c r="E16" s="115">
        <v>1998</v>
      </c>
      <c r="F16" s="114">
        <v>1996</v>
      </c>
      <c r="G16" s="114">
        <v>1984</v>
      </c>
      <c r="H16" s="114">
        <v>1957</v>
      </c>
      <c r="I16" s="140">
        <v>1965</v>
      </c>
      <c r="J16" s="115">
        <v>33</v>
      </c>
      <c r="K16" s="116">
        <v>1.6793893129770991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2.7259348451401433</v>
      </c>
      <c r="E18" s="115">
        <v>815</v>
      </c>
      <c r="F18" s="114">
        <v>797</v>
      </c>
      <c r="G18" s="114">
        <v>823</v>
      </c>
      <c r="H18" s="114">
        <v>828</v>
      </c>
      <c r="I18" s="140">
        <v>801</v>
      </c>
      <c r="J18" s="115">
        <v>14</v>
      </c>
      <c r="K18" s="116">
        <v>1.7478152309612984</v>
      </c>
    </row>
    <row r="19" spans="1:255" ht="14.1" customHeight="1" x14ac:dyDescent="0.2">
      <c r="A19" s="306" t="s">
        <v>235</v>
      </c>
      <c r="B19" s="307" t="s">
        <v>236</v>
      </c>
      <c r="C19" s="308"/>
      <c r="D19" s="113">
        <v>1.2910562579436751</v>
      </c>
      <c r="E19" s="115">
        <v>386</v>
      </c>
      <c r="F19" s="114">
        <v>368</v>
      </c>
      <c r="G19" s="114">
        <v>393</v>
      </c>
      <c r="H19" s="114">
        <v>395</v>
      </c>
      <c r="I19" s="140">
        <v>372</v>
      </c>
      <c r="J19" s="115">
        <v>14</v>
      </c>
      <c r="K19" s="116">
        <v>3.763440860215054</v>
      </c>
    </row>
    <row r="20" spans="1:255" ht="14.1" customHeight="1" x14ac:dyDescent="0.2">
      <c r="A20" s="306">
        <v>12</v>
      </c>
      <c r="B20" s="307" t="s">
        <v>237</v>
      </c>
      <c r="C20" s="308"/>
      <c r="D20" s="113">
        <v>0.49836109438758447</v>
      </c>
      <c r="E20" s="115">
        <v>149</v>
      </c>
      <c r="F20" s="114">
        <v>144</v>
      </c>
      <c r="G20" s="114">
        <v>164</v>
      </c>
      <c r="H20" s="114">
        <v>153</v>
      </c>
      <c r="I20" s="140">
        <v>146</v>
      </c>
      <c r="J20" s="115">
        <v>3</v>
      </c>
      <c r="K20" s="116">
        <v>2.0547945205479454</v>
      </c>
    </row>
    <row r="21" spans="1:255" ht="14.1" customHeight="1" x14ac:dyDescent="0.2">
      <c r="A21" s="306">
        <v>21</v>
      </c>
      <c r="B21" s="307" t="s">
        <v>238</v>
      </c>
      <c r="C21" s="308"/>
      <c r="D21" s="113">
        <v>0.83283162753361428</v>
      </c>
      <c r="E21" s="115">
        <v>249</v>
      </c>
      <c r="F21" s="114">
        <v>254</v>
      </c>
      <c r="G21" s="114">
        <v>265</v>
      </c>
      <c r="H21" s="114">
        <v>273</v>
      </c>
      <c r="I21" s="140">
        <v>265</v>
      </c>
      <c r="J21" s="115">
        <v>-16</v>
      </c>
      <c r="K21" s="116">
        <v>-6.0377358490566042</v>
      </c>
    </row>
    <row r="22" spans="1:255" ht="14.1" customHeight="1" x14ac:dyDescent="0.2">
      <c r="A22" s="306">
        <v>22</v>
      </c>
      <c r="B22" s="307" t="s">
        <v>239</v>
      </c>
      <c r="C22" s="308"/>
      <c r="D22" s="113">
        <v>9.2079737775102011</v>
      </c>
      <c r="E22" s="115">
        <v>2753</v>
      </c>
      <c r="F22" s="114">
        <v>2708</v>
      </c>
      <c r="G22" s="114">
        <v>2756</v>
      </c>
      <c r="H22" s="114">
        <v>2795</v>
      </c>
      <c r="I22" s="140">
        <v>2848</v>
      </c>
      <c r="J22" s="115">
        <v>-95</v>
      </c>
      <c r="K22" s="116">
        <v>-3.3356741573033708</v>
      </c>
    </row>
    <row r="23" spans="1:255" ht="14.1" customHeight="1" x14ac:dyDescent="0.2">
      <c r="A23" s="306">
        <v>23</v>
      </c>
      <c r="B23" s="307" t="s">
        <v>240</v>
      </c>
      <c r="C23" s="308"/>
      <c r="D23" s="113">
        <v>2.4884607666064618</v>
      </c>
      <c r="E23" s="115">
        <v>744</v>
      </c>
      <c r="F23" s="114">
        <v>725</v>
      </c>
      <c r="G23" s="114">
        <v>739</v>
      </c>
      <c r="H23" s="114">
        <v>734</v>
      </c>
      <c r="I23" s="140">
        <v>758</v>
      </c>
      <c r="J23" s="115">
        <v>-14</v>
      </c>
      <c r="K23" s="116">
        <v>-1.8469656992084433</v>
      </c>
    </row>
    <row r="24" spans="1:255" ht="14.1" customHeight="1" x14ac:dyDescent="0.2">
      <c r="A24" s="306">
        <v>24</v>
      </c>
      <c r="B24" s="307" t="s">
        <v>241</v>
      </c>
      <c r="C24" s="308"/>
      <c r="D24" s="113">
        <v>4.9033380159207978</v>
      </c>
      <c r="E24" s="115">
        <v>1466</v>
      </c>
      <c r="F24" s="114">
        <v>1477</v>
      </c>
      <c r="G24" s="114">
        <v>1512</v>
      </c>
      <c r="H24" s="114">
        <v>1522</v>
      </c>
      <c r="I24" s="140">
        <v>1550</v>
      </c>
      <c r="J24" s="115">
        <v>-84</v>
      </c>
      <c r="K24" s="116">
        <v>-5.419354838709677</v>
      </c>
    </row>
    <row r="25" spans="1:255" ht="14.1" customHeight="1" x14ac:dyDescent="0.2">
      <c r="A25" s="306">
        <v>25</v>
      </c>
      <c r="B25" s="307" t="s">
        <v>242</v>
      </c>
      <c r="C25" s="308"/>
      <c r="D25" s="113">
        <v>6.6994447789149776</v>
      </c>
      <c r="E25" s="115">
        <v>2003</v>
      </c>
      <c r="F25" s="114">
        <v>2036</v>
      </c>
      <c r="G25" s="114">
        <v>2048</v>
      </c>
      <c r="H25" s="114">
        <v>2028</v>
      </c>
      <c r="I25" s="140">
        <v>2037</v>
      </c>
      <c r="J25" s="115">
        <v>-34</v>
      </c>
      <c r="K25" s="116">
        <v>-1.6691212567501228</v>
      </c>
    </row>
    <row r="26" spans="1:255" ht="14.1" customHeight="1" x14ac:dyDescent="0.2">
      <c r="A26" s="306">
        <v>26</v>
      </c>
      <c r="B26" s="307" t="s">
        <v>243</v>
      </c>
      <c r="C26" s="308"/>
      <c r="D26" s="113">
        <v>4.2277075389658174</v>
      </c>
      <c r="E26" s="115">
        <v>1264</v>
      </c>
      <c r="F26" s="114">
        <v>1281</v>
      </c>
      <c r="G26" s="114">
        <v>1329</v>
      </c>
      <c r="H26" s="114">
        <v>1251</v>
      </c>
      <c r="I26" s="140">
        <v>1272</v>
      </c>
      <c r="J26" s="115">
        <v>-8</v>
      </c>
      <c r="K26" s="116">
        <v>-0.62893081761006286</v>
      </c>
    </row>
    <row r="27" spans="1:255" ht="14.1" customHeight="1" x14ac:dyDescent="0.2">
      <c r="A27" s="306">
        <v>27</v>
      </c>
      <c r="B27" s="307" t="s">
        <v>244</v>
      </c>
      <c r="C27" s="308"/>
      <c r="D27" s="113">
        <v>3.3112582781456954</v>
      </c>
      <c r="E27" s="115">
        <v>990</v>
      </c>
      <c r="F27" s="114">
        <v>1024</v>
      </c>
      <c r="G27" s="114">
        <v>1040</v>
      </c>
      <c r="H27" s="114">
        <v>1023</v>
      </c>
      <c r="I27" s="140">
        <v>1036</v>
      </c>
      <c r="J27" s="115">
        <v>-46</v>
      </c>
      <c r="K27" s="116">
        <v>-4.4401544401544397</v>
      </c>
    </row>
    <row r="28" spans="1:255" ht="14.1" customHeight="1" x14ac:dyDescent="0.2">
      <c r="A28" s="306">
        <v>28</v>
      </c>
      <c r="B28" s="307" t="s">
        <v>245</v>
      </c>
      <c r="C28" s="308"/>
      <c r="D28" s="113">
        <v>0.31440230115726803</v>
      </c>
      <c r="E28" s="115">
        <v>94</v>
      </c>
      <c r="F28" s="114">
        <v>98</v>
      </c>
      <c r="G28" s="114">
        <v>100</v>
      </c>
      <c r="H28" s="114">
        <v>93</v>
      </c>
      <c r="I28" s="140">
        <v>95</v>
      </c>
      <c r="J28" s="115">
        <v>-1</v>
      </c>
      <c r="K28" s="116">
        <v>-1.0526315789473684</v>
      </c>
    </row>
    <row r="29" spans="1:255" ht="14.1" customHeight="1" x14ac:dyDescent="0.2">
      <c r="A29" s="306">
        <v>29</v>
      </c>
      <c r="B29" s="307" t="s">
        <v>246</v>
      </c>
      <c r="C29" s="308"/>
      <c r="D29" s="113">
        <v>2.7493477824603652</v>
      </c>
      <c r="E29" s="115">
        <v>822</v>
      </c>
      <c r="F29" s="114">
        <v>824</v>
      </c>
      <c r="G29" s="114">
        <v>824</v>
      </c>
      <c r="H29" s="114">
        <v>832</v>
      </c>
      <c r="I29" s="140">
        <v>817</v>
      </c>
      <c r="J29" s="115">
        <v>5</v>
      </c>
      <c r="K29" s="116">
        <v>0.61199510403916768</v>
      </c>
    </row>
    <row r="30" spans="1:255" ht="14.1" customHeight="1" x14ac:dyDescent="0.2">
      <c r="A30" s="306" t="s">
        <v>247</v>
      </c>
      <c r="B30" s="307" t="s">
        <v>248</v>
      </c>
      <c r="C30" s="308"/>
      <c r="D30" s="113">
        <v>1.2877115526122149</v>
      </c>
      <c r="E30" s="115">
        <v>385</v>
      </c>
      <c r="F30" s="114">
        <v>376</v>
      </c>
      <c r="G30" s="114">
        <v>368</v>
      </c>
      <c r="H30" s="114">
        <v>375</v>
      </c>
      <c r="I30" s="140">
        <v>370</v>
      </c>
      <c r="J30" s="115">
        <v>15</v>
      </c>
      <c r="K30" s="116">
        <v>4.0540540540540544</v>
      </c>
    </row>
    <row r="31" spans="1:255" ht="14.1" customHeight="1" x14ac:dyDescent="0.2">
      <c r="A31" s="306" t="s">
        <v>249</v>
      </c>
      <c r="B31" s="307" t="s">
        <v>250</v>
      </c>
      <c r="C31" s="308"/>
      <c r="D31" s="113">
        <v>1.4181550605391664</v>
      </c>
      <c r="E31" s="115">
        <v>424</v>
      </c>
      <c r="F31" s="114">
        <v>433</v>
      </c>
      <c r="G31" s="114">
        <v>441</v>
      </c>
      <c r="H31" s="114">
        <v>442</v>
      </c>
      <c r="I31" s="140">
        <v>432</v>
      </c>
      <c r="J31" s="115">
        <v>-8</v>
      </c>
      <c r="K31" s="116">
        <v>-1.8518518518518519</v>
      </c>
    </row>
    <row r="32" spans="1:255" ht="14.1" customHeight="1" x14ac:dyDescent="0.2">
      <c r="A32" s="306">
        <v>31</v>
      </c>
      <c r="B32" s="307" t="s">
        <v>251</v>
      </c>
      <c r="C32" s="308"/>
      <c r="D32" s="113">
        <v>0.59201284366847284</v>
      </c>
      <c r="E32" s="115">
        <v>177</v>
      </c>
      <c r="F32" s="114">
        <v>182</v>
      </c>
      <c r="G32" s="114">
        <v>179</v>
      </c>
      <c r="H32" s="114">
        <v>181</v>
      </c>
      <c r="I32" s="140">
        <v>178</v>
      </c>
      <c r="J32" s="115">
        <v>-1</v>
      </c>
      <c r="K32" s="116">
        <v>-0.5617977528089888</v>
      </c>
    </row>
    <row r="33" spans="1:11" ht="14.1" customHeight="1" x14ac:dyDescent="0.2">
      <c r="A33" s="306">
        <v>32</v>
      </c>
      <c r="B33" s="307" t="s">
        <v>252</v>
      </c>
      <c r="C33" s="308"/>
      <c r="D33" s="113">
        <v>2.7560371931232859</v>
      </c>
      <c r="E33" s="115">
        <v>824</v>
      </c>
      <c r="F33" s="114">
        <v>818</v>
      </c>
      <c r="G33" s="114">
        <v>830</v>
      </c>
      <c r="H33" s="114">
        <v>810</v>
      </c>
      <c r="I33" s="140">
        <v>747</v>
      </c>
      <c r="J33" s="115">
        <v>77</v>
      </c>
      <c r="K33" s="116">
        <v>10.307898259705489</v>
      </c>
    </row>
    <row r="34" spans="1:11" ht="14.1" customHeight="1" x14ac:dyDescent="0.2">
      <c r="A34" s="306">
        <v>33</v>
      </c>
      <c r="B34" s="307" t="s">
        <v>253</v>
      </c>
      <c r="C34" s="308"/>
      <c r="D34" s="113">
        <v>1.4616362298481504</v>
      </c>
      <c r="E34" s="115">
        <v>437</v>
      </c>
      <c r="F34" s="114">
        <v>431</v>
      </c>
      <c r="G34" s="114">
        <v>472</v>
      </c>
      <c r="H34" s="114">
        <v>459</v>
      </c>
      <c r="I34" s="140">
        <v>443</v>
      </c>
      <c r="J34" s="115">
        <v>-6</v>
      </c>
      <c r="K34" s="116">
        <v>-1.3544018058690745</v>
      </c>
    </row>
    <row r="35" spans="1:11" ht="14.1" customHeight="1" x14ac:dyDescent="0.2">
      <c r="A35" s="306">
        <v>34</v>
      </c>
      <c r="B35" s="307" t="s">
        <v>254</v>
      </c>
      <c r="C35" s="308"/>
      <c r="D35" s="113">
        <v>3.1574018328985218</v>
      </c>
      <c r="E35" s="115">
        <v>944</v>
      </c>
      <c r="F35" s="114">
        <v>948</v>
      </c>
      <c r="G35" s="114">
        <v>968</v>
      </c>
      <c r="H35" s="114">
        <v>974</v>
      </c>
      <c r="I35" s="140">
        <v>954</v>
      </c>
      <c r="J35" s="115">
        <v>-10</v>
      </c>
      <c r="K35" s="116">
        <v>-1.0482180293501049</v>
      </c>
    </row>
    <row r="36" spans="1:11" ht="14.1" customHeight="1" x14ac:dyDescent="0.2">
      <c r="A36" s="306">
        <v>41</v>
      </c>
      <c r="B36" s="307" t="s">
        <v>255</v>
      </c>
      <c r="C36" s="308"/>
      <c r="D36" s="113">
        <v>0.79603986888755096</v>
      </c>
      <c r="E36" s="115">
        <v>238</v>
      </c>
      <c r="F36" s="114">
        <v>237</v>
      </c>
      <c r="G36" s="114">
        <v>236</v>
      </c>
      <c r="H36" s="114">
        <v>239</v>
      </c>
      <c r="I36" s="140">
        <v>241</v>
      </c>
      <c r="J36" s="115">
        <v>-3</v>
      </c>
      <c r="K36" s="116">
        <v>-1.2448132780082988</v>
      </c>
    </row>
    <row r="37" spans="1:11" ht="14.1" customHeight="1" x14ac:dyDescent="0.2">
      <c r="A37" s="306">
        <v>42</v>
      </c>
      <c r="B37" s="307" t="s">
        <v>256</v>
      </c>
      <c r="C37" s="308"/>
      <c r="D37" s="113">
        <v>8.027292795504716E-2</v>
      </c>
      <c r="E37" s="115">
        <v>24</v>
      </c>
      <c r="F37" s="114">
        <v>24</v>
      </c>
      <c r="G37" s="114">
        <v>23</v>
      </c>
      <c r="H37" s="114">
        <v>24</v>
      </c>
      <c r="I37" s="140">
        <v>23</v>
      </c>
      <c r="J37" s="115">
        <v>1</v>
      </c>
      <c r="K37" s="116">
        <v>4.3478260869565215</v>
      </c>
    </row>
    <row r="38" spans="1:11" ht="14.1" customHeight="1" x14ac:dyDescent="0.2">
      <c r="A38" s="306">
        <v>43</v>
      </c>
      <c r="B38" s="307" t="s">
        <v>257</v>
      </c>
      <c r="C38" s="308"/>
      <c r="D38" s="113">
        <v>0.50505050505050508</v>
      </c>
      <c r="E38" s="115">
        <v>151</v>
      </c>
      <c r="F38" s="114">
        <v>143</v>
      </c>
      <c r="G38" s="114">
        <v>143</v>
      </c>
      <c r="H38" s="114">
        <v>136</v>
      </c>
      <c r="I38" s="140">
        <v>138</v>
      </c>
      <c r="J38" s="115">
        <v>13</v>
      </c>
      <c r="K38" s="116">
        <v>9.420289855072463</v>
      </c>
    </row>
    <row r="39" spans="1:11" ht="14.1" customHeight="1" x14ac:dyDescent="0.2">
      <c r="A39" s="306">
        <v>51</v>
      </c>
      <c r="B39" s="307" t="s">
        <v>258</v>
      </c>
      <c r="C39" s="308"/>
      <c r="D39" s="113">
        <v>5.6224496621847617</v>
      </c>
      <c r="E39" s="115">
        <v>1681</v>
      </c>
      <c r="F39" s="114">
        <v>1672</v>
      </c>
      <c r="G39" s="114">
        <v>1677</v>
      </c>
      <c r="H39" s="114">
        <v>1638</v>
      </c>
      <c r="I39" s="140">
        <v>1635</v>
      </c>
      <c r="J39" s="115">
        <v>46</v>
      </c>
      <c r="K39" s="116">
        <v>2.8134556574923546</v>
      </c>
    </row>
    <row r="40" spans="1:11" ht="14.1" customHeight="1" x14ac:dyDescent="0.2">
      <c r="A40" s="306" t="s">
        <v>259</v>
      </c>
      <c r="B40" s="307" t="s">
        <v>260</v>
      </c>
      <c r="C40" s="308"/>
      <c r="D40" s="113">
        <v>4.4819051441567996</v>
      </c>
      <c r="E40" s="115">
        <v>1340</v>
      </c>
      <c r="F40" s="114">
        <v>1333</v>
      </c>
      <c r="G40" s="114">
        <v>1345</v>
      </c>
      <c r="H40" s="114">
        <v>1330</v>
      </c>
      <c r="I40" s="140">
        <v>1340</v>
      </c>
      <c r="J40" s="115">
        <v>0</v>
      </c>
      <c r="K40" s="116">
        <v>0</v>
      </c>
    </row>
    <row r="41" spans="1:11" ht="14.1" customHeight="1" x14ac:dyDescent="0.2">
      <c r="A41" s="306"/>
      <c r="B41" s="307" t="s">
        <v>261</v>
      </c>
      <c r="C41" s="308"/>
      <c r="D41" s="113">
        <v>3.6557629272861063</v>
      </c>
      <c r="E41" s="115">
        <v>1093</v>
      </c>
      <c r="F41" s="114">
        <v>1078</v>
      </c>
      <c r="G41" s="114">
        <v>1092</v>
      </c>
      <c r="H41" s="114">
        <v>1076</v>
      </c>
      <c r="I41" s="140">
        <v>1085</v>
      </c>
      <c r="J41" s="115">
        <v>8</v>
      </c>
      <c r="K41" s="116">
        <v>0.73732718894009219</v>
      </c>
    </row>
    <row r="42" spans="1:11" ht="14.1" customHeight="1" x14ac:dyDescent="0.2">
      <c r="A42" s="306">
        <v>52</v>
      </c>
      <c r="B42" s="307" t="s">
        <v>262</v>
      </c>
      <c r="C42" s="308"/>
      <c r="D42" s="113">
        <v>5.1475015051173996</v>
      </c>
      <c r="E42" s="115">
        <v>1539</v>
      </c>
      <c r="F42" s="114">
        <v>1562</v>
      </c>
      <c r="G42" s="114">
        <v>1595</v>
      </c>
      <c r="H42" s="114">
        <v>1580</v>
      </c>
      <c r="I42" s="140">
        <v>1539</v>
      </c>
      <c r="J42" s="115">
        <v>0</v>
      </c>
      <c r="K42" s="116">
        <v>0</v>
      </c>
    </row>
    <row r="43" spans="1:11" ht="14.1" customHeight="1" x14ac:dyDescent="0.2">
      <c r="A43" s="306" t="s">
        <v>263</v>
      </c>
      <c r="B43" s="307" t="s">
        <v>264</v>
      </c>
      <c r="C43" s="308"/>
      <c r="D43" s="113">
        <v>3.7159676232523915</v>
      </c>
      <c r="E43" s="115">
        <v>1111</v>
      </c>
      <c r="F43" s="114">
        <v>1150</v>
      </c>
      <c r="G43" s="114">
        <v>1154</v>
      </c>
      <c r="H43" s="114">
        <v>1146</v>
      </c>
      <c r="I43" s="140">
        <v>1121</v>
      </c>
      <c r="J43" s="115">
        <v>-10</v>
      </c>
      <c r="K43" s="116">
        <v>-0.89206066012488849</v>
      </c>
    </row>
    <row r="44" spans="1:11" ht="14.1" customHeight="1" x14ac:dyDescent="0.2">
      <c r="A44" s="306">
        <v>53</v>
      </c>
      <c r="B44" s="307" t="s">
        <v>265</v>
      </c>
      <c r="C44" s="308"/>
      <c r="D44" s="113">
        <v>0.82948692220215403</v>
      </c>
      <c r="E44" s="115">
        <v>248</v>
      </c>
      <c r="F44" s="114">
        <v>243</v>
      </c>
      <c r="G44" s="114">
        <v>250</v>
      </c>
      <c r="H44" s="114">
        <v>234</v>
      </c>
      <c r="I44" s="140">
        <v>225</v>
      </c>
      <c r="J44" s="115">
        <v>23</v>
      </c>
      <c r="K44" s="116">
        <v>10.222222222222221</v>
      </c>
    </row>
    <row r="45" spans="1:11" ht="14.1" customHeight="1" x14ac:dyDescent="0.2">
      <c r="A45" s="306" t="s">
        <v>266</v>
      </c>
      <c r="B45" s="307" t="s">
        <v>267</v>
      </c>
      <c r="C45" s="308"/>
      <c r="D45" s="113">
        <v>0.71911164626396418</v>
      </c>
      <c r="E45" s="115">
        <v>215</v>
      </c>
      <c r="F45" s="114">
        <v>208</v>
      </c>
      <c r="G45" s="114">
        <v>214</v>
      </c>
      <c r="H45" s="114">
        <v>202</v>
      </c>
      <c r="I45" s="140">
        <v>196</v>
      </c>
      <c r="J45" s="115">
        <v>19</v>
      </c>
      <c r="K45" s="116">
        <v>9.6938775510204085</v>
      </c>
    </row>
    <row r="46" spans="1:11" ht="14.1" customHeight="1" x14ac:dyDescent="0.2">
      <c r="A46" s="306">
        <v>54</v>
      </c>
      <c r="B46" s="307" t="s">
        <v>268</v>
      </c>
      <c r="C46" s="308"/>
      <c r="D46" s="113">
        <v>1.8262091109773229</v>
      </c>
      <c r="E46" s="115">
        <v>546</v>
      </c>
      <c r="F46" s="114">
        <v>577</v>
      </c>
      <c r="G46" s="114">
        <v>579</v>
      </c>
      <c r="H46" s="114">
        <v>573</v>
      </c>
      <c r="I46" s="140">
        <v>572</v>
      </c>
      <c r="J46" s="115">
        <v>-26</v>
      </c>
      <c r="K46" s="116">
        <v>-4.5454545454545459</v>
      </c>
    </row>
    <row r="47" spans="1:11" ht="14.1" customHeight="1" x14ac:dyDescent="0.2">
      <c r="A47" s="306">
        <v>61</v>
      </c>
      <c r="B47" s="307" t="s">
        <v>269</v>
      </c>
      <c r="C47" s="308"/>
      <c r="D47" s="113">
        <v>1.7359020670278948</v>
      </c>
      <c r="E47" s="115">
        <v>519</v>
      </c>
      <c r="F47" s="114">
        <v>521</v>
      </c>
      <c r="G47" s="114">
        <v>525</v>
      </c>
      <c r="H47" s="114">
        <v>520</v>
      </c>
      <c r="I47" s="140">
        <v>518</v>
      </c>
      <c r="J47" s="115">
        <v>1</v>
      </c>
      <c r="K47" s="116">
        <v>0.19305019305019305</v>
      </c>
    </row>
    <row r="48" spans="1:11" ht="14.1" customHeight="1" x14ac:dyDescent="0.2">
      <c r="A48" s="306">
        <v>62</v>
      </c>
      <c r="B48" s="307" t="s">
        <v>270</v>
      </c>
      <c r="C48" s="308"/>
      <c r="D48" s="113">
        <v>5.4485249849488264</v>
      </c>
      <c r="E48" s="115">
        <v>1629</v>
      </c>
      <c r="F48" s="114">
        <v>1624</v>
      </c>
      <c r="G48" s="114">
        <v>1606</v>
      </c>
      <c r="H48" s="114">
        <v>1616</v>
      </c>
      <c r="I48" s="140">
        <v>1626</v>
      </c>
      <c r="J48" s="115">
        <v>3</v>
      </c>
      <c r="K48" s="116">
        <v>0.18450184501845018</v>
      </c>
    </row>
    <row r="49" spans="1:11" ht="14.1" customHeight="1" x14ac:dyDescent="0.2">
      <c r="A49" s="306">
        <v>63</v>
      </c>
      <c r="B49" s="307" t="s">
        <v>271</v>
      </c>
      <c r="C49" s="308"/>
      <c r="D49" s="113">
        <v>1.5954244431065623</v>
      </c>
      <c r="E49" s="115">
        <v>477</v>
      </c>
      <c r="F49" s="114">
        <v>489</v>
      </c>
      <c r="G49" s="114">
        <v>517</v>
      </c>
      <c r="H49" s="114">
        <v>507</v>
      </c>
      <c r="I49" s="140">
        <v>472</v>
      </c>
      <c r="J49" s="115">
        <v>5</v>
      </c>
      <c r="K49" s="116">
        <v>1.0593220338983051</v>
      </c>
    </row>
    <row r="50" spans="1:11" ht="14.1" customHeight="1" x14ac:dyDescent="0.2">
      <c r="A50" s="306" t="s">
        <v>272</v>
      </c>
      <c r="B50" s="307" t="s">
        <v>273</v>
      </c>
      <c r="C50" s="308"/>
      <c r="D50" s="113">
        <v>0.2675764265168239</v>
      </c>
      <c r="E50" s="115">
        <v>80</v>
      </c>
      <c r="F50" s="114">
        <v>87</v>
      </c>
      <c r="G50" s="114">
        <v>88</v>
      </c>
      <c r="H50" s="114">
        <v>85</v>
      </c>
      <c r="I50" s="140">
        <v>80</v>
      </c>
      <c r="J50" s="115">
        <v>0</v>
      </c>
      <c r="K50" s="116">
        <v>0</v>
      </c>
    </row>
    <row r="51" spans="1:11" ht="14.1" customHeight="1" x14ac:dyDescent="0.2">
      <c r="A51" s="306" t="s">
        <v>274</v>
      </c>
      <c r="B51" s="307" t="s">
        <v>275</v>
      </c>
      <c r="C51" s="308"/>
      <c r="D51" s="113">
        <v>1.1004080540504382</v>
      </c>
      <c r="E51" s="115">
        <v>329</v>
      </c>
      <c r="F51" s="114">
        <v>335</v>
      </c>
      <c r="G51" s="114">
        <v>362</v>
      </c>
      <c r="H51" s="114">
        <v>354</v>
      </c>
      <c r="I51" s="140">
        <v>323</v>
      </c>
      <c r="J51" s="115">
        <v>6</v>
      </c>
      <c r="K51" s="116">
        <v>1.8575851393188854</v>
      </c>
    </row>
    <row r="52" spans="1:11" ht="14.1" customHeight="1" x14ac:dyDescent="0.2">
      <c r="A52" s="306">
        <v>71</v>
      </c>
      <c r="B52" s="307" t="s">
        <v>276</v>
      </c>
      <c r="C52" s="308"/>
      <c r="D52" s="113">
        <v>7.7162351996789083</v>
      </c>
      <c r="E52" s="115">
        <v>2307</v>
      </c>
      <c r="F52" s="114">
        <v>2299</v>
      </c>
      <c r="G52" s="114">
        <v>2314</v>
      </c>
      <c r="H52" s="114">
        <v>2283</v>
      </c>
      <c r="I52" s="140">
        <v>2294</v>
      </c>
      <c r="J52" s="115">
        <v>13</v>
      </c>
      <c r="K52" s="116">
        <v>0.56669572798605061</v>
      </c>
    </row>
    <row r="53" spans="1:11" ht="14.1" customHeight="1" x14ac:dyDescent="0.2">
      <c r="A53" s="306" t="s">
        <v>277</v>
      </c>
      <c r="B53" s="307" t="s">
        <v>278</v>
      </c>
      <c r="C53" s="308"/>
      <c r="D53" s="113">
        <v>2.7526924877918257</v>
      </c>
      <c r="E53" s="115">
        <v>823</v>
      </c>
      <c r="F53" s="114">
        <v>835</v>
      </c>
      <c r="G53" s="114">
        <v>830</v>
      </c>
      <c r="H53" s="114">
        <v>813</v>
      </c>
      <c r="I53" s="140">
        <v>823</v>
      </c>
      <c r="J53" s="115">
        <v>0</v>
      </c>
      <c r="K53" s="116">
        <v>0</v>
      </c>
    </row>
    <row r="54" spans="1:11" ht="14.1" customHeight="1" x14ac:dyDescent="0.2">
      <c r="A54" s="306" t="s">
        <v>279</v>
      </c>
      <c r="B54" s="307" t="s">
        <v>280</v>
      </c>
      <c r="C54" s="308"/>
      <c r="D54" s="113">
        <v>3.9166499431400092</v>
      </c>
      <c r="E54" s="115">
        <v>1171</v>
      </c>
      <c r="F54" s="114">
        <v>1156</v>
      </c>
      <c r="G54" s="114">
        <v>1173</v>
      </c>
      <c r="H54" s="114">
        <v>1164</v>
      </c>
      <c r="I54" s="140">
        <v>1161</v>
      </c>
      <c r="J54" s="115">
        <v>10</v>
      </c>
      <c r="K54" s="116">
        <v>0.8613264427217916</v>
      </c>
    </row>
    <row r="55" spans="1:11" ht="14.1" customHeight="1" x14ac:dyDescent="0.2">
      <c r="A55" s="306">
        <v>72</v>
      </c>
      <c r="B55" s="307" t="s">
        <v>281</v>
      </c>
      <c r="C55" s="308"/>
      <c r="D55" s="113">
        <v>2.6824536758311592</v>
      </c>
      <c r="E55" s="115">
        <v>802</v>
      </c>
      <c r="F55" s="114">
        <v>818</v>
      </c>
      <c r="G55" s="114">
        <v>824</v>
      </c>
      <c r="H55" s="114">
        <v>813</v>
      </c>
      <c r="I55" s="140">
        <v>819</v>
      </c>
      <c r="J55" s="115">
        <v>-17</v>
      </c>
      <c r="K55" s="116">
        <v>-2.0757020757020759</v>
      </c>
    </row>
    <row r="56" spans="1:11" ht="14.1" customHeight="1" x14ac:dyDescent="0.2">
      <c r="A56" s="306" t="s">
        <v>282</v>
      </c>
      <c r="B56" s="307" t="s">
        <v>283</v>
      </c>
      <c r="C56" s="308"/>
      <c r="D56" s="113">
        <v>1.1004080540504382</v>
      </c>
      <c r="E56" s="115">
        <v>329</v>
      </c>
      <c r="F56" s="114">
        <v>331</v>
      </c>
      <c r="G56" s="114">
        <v>337</v>
      </c>
      <c r="H56" s="114">
        <v>334</v>
      </c>
      <c r="I56" s="140">
        <v>339</v>
      </c>
      <c r="J56" s="115">
        <v>-10</v>
      </c>
      <c r="K56" s="116">
        <v>-2.9498525073746311</v>
      </c>
    </row>
    <row r="57" spans="1:11" ht="14.1" customHeight="1" x14ac:dyDescent="0.2">
      <c r="A57" s="306" t="s">
        <v>284</v>
      </c>
      <c r="B57" s="307" t="s">
        <v>285</v>
      </c>
      <c r="C57" s="308"/>
      <c r="D57" s="113">
        <v>1.2576092046290721</v>
      </c>
      <c r="E57" s="115">
        <v>376</v>
      </c>
      <c r="F57" s="114">
        <v>389</v>
      </c>
      <c r="G57" s="114">
        <v>389</v>
      </c>
      <c r="H57" s="114">
        <v>385</v>
      </c>
      <c r="I57" s="140">
        <v>384</v>
      </c>
      <c r="J57" s="115">
        <v>-8</v>
      </c>
      <c r="K57" s="116">
        <v>-2.0833333333333335</v>
      </c>
    </row>
    <row r="58" spans="1:11" ht="14.1" customHeight="1" x14ac:dyDescent="0.2">
      <c r="A58" s="306">
        <v>73</v>
      </c>
      <c r="B58" s="307" t="s">
        <v>286</v>
      </c>
      <c r="C58" s="308"/>
      <c r="D58" s="113">
        <v>2.6523513278480166</v>
      </c>
      <c r="E58" s="115">
        <v>793</v>
      </c>
      <c r="F58" s="114">
        <v>793</v>
      </c>
      <c r="G58" s="114">
        <v>797</v>
      </c>
      <c r="H58" s="114">
        <v>791</v>
      </c>
      <c r="I58" s="140">
        <v>791</v>
      </c>
      <c r="J58" s="115">
        <v>2</v>
      </c>
      <c r="K58" s="116">
        <v>0.25284450063211122</v>
      </c>
    </row>
    <row r="59" spans="1:11" ht="14.1" customHeight="1" x14ac:dyDescent="0.2">
      <c r="A59" s="306" t="s">
        <v>287</v>
      </c>
      <c r="B59" s="307" t="s">
        <v>288</v>
      </c>
      <c r="C59" s="308"/>
      <c r="D59" s="113">
        <v>2.4014984279884941</v>
      </c>
      <c r="E59" s="115">
        <v>718</v>
      </c>
      <c r="F59" s="114">
        <v>716</v>
      </c>
      <c r="G59" s="114">
        <v>721</v>
      </c>
      <c r="H59" s="114">
        <v>712</v>
      </c>
      <c r="I59" s="140">
        <v>709</v>
      </c>
      <c r="J59" s="115">
        <v>9</v>
      </c>
      <c r="K59" s="116">
        <v>1.2693935119887165</v>
      </c>
    </row>
    <row r="60" spans="1:11" ht="14.1" customHeight="1" x14ac:dyDescent="0.2">
      <c r="A60" s="306">
        <v>81</v>
      </c>
      <c r="B60" s="307" t="s">
        <v>289</v>
      </c>
      <c r="C60" s="308"/>
      <c r="D60" s="113">
        <v>5.659241420830825</v>
      </c>
      <c r="E60" s="115">
        <v>1692</v>
      </c>
      <c r="F60" s="114">
        <v>1735</v>
      </c>
      <c r="G60" s="114">
        <v>1736</v>
      </c>
      <c r="H60" s="114">
        <v>1704</v>
      </c>
      <c r="I60" s="140">
        <v>1707</v>
      </c>
      <c r="J60" s="115">
        <v>-15</v>
      </c>
      <c r="K60" s="116">
        <v>-0.87873462214411246</v>
      </c>
    </row>
    <row r="61" spans="1:11" ht="14.1" customHeight="1" x14ac:dyDescent="0.2">
      <c r="A61" s="306" t="s">
        <v>290</v>
      </c>
      <c r="B61" s="307" t="s">
        <v>291</v>
      </c>
      <c r="C61" s="308"/>
      <c r="D61" s="113">
        <v>1.3245033112582782</v>
      </c>
      <c r="E61" s="115">
        <v>396</v>
      </c>
      <c r="F61" s="114">
        <v>399</v>
      </c>
      <c r="G61" s="114">
        <v>404</v>
      </c>
      <c r="H61" s="114">
        <v>401</v>
      </c>
      <c r="I61" s="140">
        <v>405</v>
      </c>
      <c r="J61" s="115">
        <v>-9</v>
      </c>
      <c r="K61" s="116">
        <v>-2.2222222222222223</v>
      </c>
    </row>
    <row r="62" spans="1:11" ht="14.1" customHeight="1" x14ac:dyDescent="0.2">
      <c r="A62" s="306" t="s">
        <v>292</v>
      </c>
      <c r="B62" s="307" t="s">
        <v>293</v>
      </c>
      <c r="C62" s="308"/>
      <c r="D62" s="113">
        <v>2.5185631145896048</v>
      </c>
      <c r="E62" s="115">
        <v>753</v>
      </c>
      <c r="F62" s="114">
        <v>775</v>
      </c>
      <c r="G62" s="114">
        <v>767</v>
      </c>
      <c r="H62" s="114">
        <v>749</v>
      </c>
      <c r="I62" s="140">
        <v>751</v>
      </c>
      <c r="J62" s="115">
        <v>2</v>
      </c>
      <c r="K62" s="116">
        <v>0.26631158455392812</v>
      </c>
    </row>
    <row r="63" spans="1:11" ht="14.1" customHeight="1" x14ac:dyDescent="0.2">
      <c r="A63" s="306"/>
      <c r="B63" s="307" t="s">
        <v>294</v>
      </c>
      <c r="C63" s="308"/>
      <c r="D63" s="113">
        <v>2.0569937788480837</v>
      </c>
      <c r="E63" s="115">
        <v>615</v>
      </c>
      <c r="F63" s="114">
        <v>641</v>
      </c>
      <c r="G63" s="114">
        <v>635</v>
      </c>
      <c r="H63" s="114">
        <v>624</v>
      </c>
      <c r="I63" s="140">
        <v>625</v>
      </c>
      <c r="J63" s="115">
        <v>-10</v>
      </c>
      <c r="K63" s="116">
        <v>-1.6</v>
      </c>
    </row>
    <row r="64" spans="1:11" ht="14.1" customHeight="1" x14ac:dyDescent="0.2">
      <c r="A64" s="306" t="s">
        <v>295</v>
      </c>
      <c r="B64" s="307" t="s">
        <v>296</v>
      </c>
      <c r="C64" s="308"/>
      <c r="D64" s="113">
        <v>0.35119405980333135</v>
      </c>
      <c r="E64" s="115">
        <v>105</v>
      </c>
      <c r="F64" s="114">
        <v>111</v>
      </c>
      <c r="G64" s="114">
        <v>107</v>
      </c>
      <c r="H64" s="114">
        <v>100</v>
      </c>
      <c r="I64" s="140">
        <v>104</v>
      </c>
      <c r="J64" s="115">
        <v>1</v>
      </c>
      <c r="K64" s="116">
        <v>0.96153846153846156</v>
      </c>
    </row>
    <row r="65" spans="1:11" ht="14.1" customHeight="1" x14ac:dyDescent="0.2">
      <c r="A65" s="306" t="s">
        <v>297</v>
      </c>
      <c r="B65" s="307" t="s">
        <v>298</v>
      </c>
      <c r="C65" s="308"/>
      <c r="D65" s="113">
        <v>0.90975985015720118</v>
      </c>
      <c r="E65" s="115">
        <v>272</v>
      </c>
      <c r="F65" s="114">
        <v>279</v>
      </c>
      <c r="G65" s="114">
        <v>285</v>
      </c>
      <c r="H65" s="114">
        <v>290</v>
      </c>
      <c r="I65" s="140">
        <v>283</v>
      </c>
      <c r="J65" s="115">
        <v>-11</v>
      </c>
      <c r="K65" s="116">
        <v>-3.8869257950530036</v>
      </c>
    </row>
    <row r="66" spans="1:11" ht="14.1" customHeight="1" x14ac:dyDescent="0.2">
      <c r="A66" s="306">
        <v>82</v>
      </c>
      <c r="B66" s="307" t="s">
        <v>299</v>
      </c>
      <c r="C66" s="308"/>
      <c r="D66" s="113">
        <v>2.7159007291457624</v>
      </c>
      <c r="E66" s="115">
        <v>812</v>
      </c>
      <c r="F66" s="114">
        <v>821</v>
      </c>
      <c r="G66" s="114">
        <v>835</v>
      </c>
      <c r="H66" s="114">
        <v>826</v>
      </c>
      <c r="I66" s="140">
        <v>819</v>
      </c>
      <c r="J66" s="115">
        <v>-7</v>
      </c>
      <c r="K66" s="116">
        <v>-0.85470085470085466</v>
      </c>
    </row>
    <row r="67" spans="1:11" ht="14.1" customHeight="1" x14ac:dyDescent="0.2">
      <c r="A67" s="306" t="s">
        <v>300</v>
      </c>
      <c r="B67" s="307" t="s">
        <v>301</v>
      </c>
      <c r="C67" s="308"/>
      <c r="D67" s="113">
        <v>1.6623185497357682</v>
      </c>
      <c r="E67" s="115">
        <v>497</v>
      </c>
      <c r="F67" s="114">
        <v>503</v>
      </c>
      <c r="G67" s="114">
        <v>506</v>
      </c>
      <c r="H67" s="114">
        <v>503</v>
      </c>
      <c r="I67" s="140">
        <v>499</v>
      </c>
      <c r="J67" s="115">
        <v>-2</v>
      </c>
      <c r="K67" s="116">
        <v>-0.40080160320641284</v>
      </c>
    </row>
    <row r="68" spans="1:11" ht="14.1" customHeight="1" x14ac:dyDescent="0.2">
      <c r="A68" s="306" t="s">
        <v>302</v>
      </c>
      <c r="B68" s="307" t="s">
        <v>303</v>
      </c>
      <c r="C68" s="308"/>
      <c r="D68" s="113">
        <v>0.47160345173590207</v>
      </c>
      <c r="E68" s="115">
        <v>141</v>
      </c>
      <c r="F68" s="114">
        <v>145</v>
      </c>
      <c r="G68" s="114">
        <v>152</v>
      </c>
      <c r="H68" s="114">
        <v>148</v>
      </c>
      <c r="I68" s="140">
        <v>145</v>
      </c>
      <c r="J68" s="115">
        <v>-4</v>
      </c>
      <c r="K68" s="116">
        <v>-2.7586206896551726</v>
      </c>
    </row>
    <row r="69" spans="1:11" ht="14.1" customHeight="1" x14ac:dyDescent="0.2">
      <c r="A69" s="306">
        <v>83</v>
      </c>
      <c r="B69" s="307" t="s">
        <v>304</v>
      </c>
      <c r="C69" s="308"/>
      <c r="D69" s="113">
        <v>6.3415613084487257</v>
      </c>
      <c r="E69" s="115">
        <v>1896</v>
      </c>
      <c r="F69" s="114">
        <v>1860</v>
      </c>
      <c r="G69" s="114">
        <v>1850</v>
      </c>
      <c r="H69" s="114">
        <v>1849</v>
      </c>
      <c r="I69" s="140">
        <v>1820</v>
      </c>
      <c r="J69" s="115">
        <v>76</v>
      </c>
      <c r="K69" s="116">
        <v>4.1758241758241761</v>
      </c>
    </row>
    <row r="70" spans="1:11" ht="14.1" customHeight="1" x14ac:dyDescent="0.2">
      <c r="A70" s="306" t="s">
        <v>305</v>
      </c>
      <c r="B70" s="307" t="s">
        <v>306</v>
      </c>
      <c r="C70" s="308"/>
      <c r="D70" s="113">
        <v>5.6558967154993649</v>
      </c>
      <c r="E70" s="115">
        <v>1691</v>
      </c>
      <c r="F70" s="114">
        <v>1665</v>
      </c>
      <c r="G70" s="114">
        <v>1653</v>
      </c>
      <c r="H70" s="114">
        <v>1656</v>
      </c>
      <c r="I70" s="140">
        <v>1637</v>
      </c>
      <c r="J70" s="115">
        <v>54</v>
      </c>
      <c r="K70" s="116">
        <v>3.2987171655467318</v>
      </c>
    </row>
    <row r="71" spans="1:11" ht="14.1" customHeight="1" x14ac:dyDescent="0.2">
      <c r="A71" s="306"/>
      <c r="B71" s="307" t="s">
        <v>307</v>
      </c>
      <c r="C71" s="308"/>
      <c r="D71" s="113">
        <v>3.5052511873703929</v>
      </c>
      <c r="E71" s="115">
        <v>1048</v>
      </c>
      <c r="F71" s="114">
        <v>1021</v>
      </c>
      <c r="G71" s="114">
        <v>1018</v>
      </c>
      <c r="H71" s="114">
        <v>1024</v>
      </c>
      <c r="I71" s="140">
        <v>1006</v>
      </c>
      <c r="J71" s="115">
        <v>42</v>
      </c>
      <c r="K71" s="116">
        <v>4.1749502982107352</v>
      </c>
    </row>
    <row r="72" spans="1:11" ht="14.1" customHeight="1" x14ac:dyDescent="0.2">
      <c r="A72" s="306">
        <v>84</v>
      </c>
      <c r="B72" s="307" t="s">
        <v>308</v>
      </c>
      <c r="C72" s="308"/>
      <c r="D72" s="113">
        <v>0.83617633286507453</v>
      </c>
      <c r="E72" s="115">
        <v>250</v>
      </c>
      <c r="F72" s="114">
        <v>251</v>
      </c>
      <c r="G72" s="114">
        <v>256</v>
      </c>
      <c r="H72" s="114">
        <v>257</v>
      </c>
      <c r="I72" s="140">
        <v>277</v>
      </c>
      <c r="J72" s="115">
        <v>-27</v>
      </c>
      <c r="K72" s="116">
        <v>-9.7472924187725631</v>
      </c>
    </row>
    <row r="73" spans="1:11" ht="14.1" customHeight="1" x14ac:dyDescent="0.2">
      <c r="A73" s="306" t="s">
        <v>309</v>
      </c>
      <c r="B73" s="307" t="s">
        <v>310</v>
      </c>
      <c r="C73" s="308"/>
      <c r="D73" s="113">
        <v>0.55187637969094927</v>
      </c>
      <c r="E73" s="115">
        <v>165</v>
      </c>
      <c r="F73" s="114">
        <v>162</v>
      </c>
      <c r="G73" s="114">
        <v>163</v>
      </c>
      <c r="H73" s="114">
        <v>167</v>
      </c>
      <c r="I73" s="140">
        <v>176</v>
      </c>
      <c r="J73" s="115">
        <v>-11</v>
      </c>
      <c r="K73" s="116">
        <v>-6.25</v>
      </c>
    </row>
    <row r="74" spans="1:11" ht="14.1" customHeight="1" x14ac:dyDescent="0.2">
      <c r="A74" s="306" t="s">
        <v>311</v>
      </c>
      <c r="B74" s="307" t="s">
        <v>312</v>
      </c>
      <c r="C74" s="308"/>
      <c r="D74" s="113">
        <v>0.10703057060672955</v>
      </c>
      <c r="E74" s="115">
        <v>32</v>
      </c>
      <c r="F74" s="114">
        <v>36</v>
      </c>
      <c r="G74" s="114">
        <v>38</v>
      </c>
      <c r="H74" s="114">
        <v>38</v>
      </c>
      <c r="I74" s="140">
        <v>45</v>
      </c>
      <c r="J74" s="115">
        <v>-13</v>
      </c>
      <c r="K74" s="116">
        <v>-28.888888888888889</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7.0238811960666267E-2</v>
      </c>
      <c r="E76" s="115">
        <v>21</v>
      </c>
      <c r="F76" s="114">
        <v>21</v>
      </c>
      <c r="G76" s="114">
        <v>19</v>
      </c>
      <c r="H76" s="114">
        <v>16</v>
      </c>
      <c r="I76" s="140">
        <v>16</v>
      </c>
      <c r="J76" s="115">
        <v>5</v>
      </c>
      <c r="K76" s="116">
        <v>31.25</v>
      </c>
    </row>
    <row r="77" spans="1:11" ht="14.1" customHeight="1" x14ac:dyDescent="0.2">
      <c r="A77" s="306">
        <v>92</v>
      </c>
      <c r="B77" s="307" t="s">
        <v>316</v>
      </c>
      <c r="C77" s="308"/>
      <c r="D77" s="113">
        <v>0.20068231988761789</v>
      </c>
      <c r="E77" s="115">
        <v>60</v>
      </c>
      <c r="F77" s="114">
        <v>62</v>
      </c>
      <c r="G77" s="114">
        <v>61</v>
      </c>
      <c r="H77" s="114">
        <v>61</v>
      </c>
      <c r="I77" s="140">
        <v>61</v>
      </c>
      <c r="J77" s="115">
        <v>-1</v>
      </c>
      <c r="K77" s="116">
        <v>-1.639344262295082</v>
      </c>
    </row>
    <row r="78" spans="1:11" ht="14.1" customHeight="1" x14ac:dyDescent="0.2">
      <c r="A78" s="306">
        <v>93</v>
      </c>
      <c r="B78" s="307" t="s">
        <v>317</v>
      </c>
      <c r="C78" s="308"/>
      <c r="D78" s="113">
        <v>0.15051173991571343</v>
      </c>
      <c r="E78" s="115">
        <v>45</v>
      </c>
      <c r="F78" s="114">
        <v>50</v>
      </c>
      <c r="G78" s="114">
        <v>51</v>
      </c>
      <c r="H78" s="114">
        <v>55</v>
      </c>
      <c r="I78" s="140">
        <v>53</v>
      </c>
      <c r="J78" s="115">
        <v>-8</v>
      </c>
      <c r="K78" s="116">
        <v>-15.09433962264151</v>
      </c>
    </row>
    <row r="79" spans="1:11" ht="14.1" customHeight="1" x14ac:dyDescent="0.2">
      <c r="A79" s="306">
        <v>94</v>
      </c>
      <c r="B79" s="307" t="s">
        <v>318</v>
      </c>
      <c r="C79" s="308"/>
      <c r="D79" s="113">
        <v>0.15051173991571343</v>
      </c>
      <c r="E79" s="115">
        <v>45</v>
      </c>
      <c r="F79" s="114">
        <v>41</v>
      </c>
      <c r="G79" s="114">
        <v>42</v>
      </c>
      <c r="H79" s="114">
        <v>43</v>
      </c>
      <c r="I79" s="140">
        <v>46</v>
      </c>
      <c r="J79" s="115">
        <v>-1</v>
      </c>
      <c r="K79" s="116">
        <v>-2.1739130434782608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1.311124489932437</v>
      </c>
      <c r="E81" s="143">
        <v>392</v>
      </c>
      <c r="F81" s="144">
        <v>390</v>
      </c>
      <c r="G81" s="144">
        <v>390</v>
      </c>
      <c r="H81" s="144">
        <v>388</v>
      </c>
      <c r="I81" s="145">
        <v>396</v>
      </c>
      <c r="J81" s="143">
        <v>-4</v>
      </c>
      <c r="K81" s="146">
        <v>-1.0101010101010102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3773</v>
      </c>
      <c r="E12" s="114">
        <v>4034</v>
      </c>
      <c r="F12" s="114">
        <v>4044</v>
      </c>
      <c r="G12" s="114">
        <v>4089</v>
      </c>
      <c r="H12" s="140">
        <v>4013</v>
      </c>
      <c r="I12" s="115">
        <v>-240</v>
      </c>
      <c r="J12" s="116">
        <v>-5.9805631696984802</v>
      </c>
      <c r="K12"/>
      <c r="L12"/>
      <c r="M12"/>
      <c r="N12"/>
      <c r="O12"/>
      <c r="P12"/>
    </row>
    <row r="13" spans="1:16" s="110" customFormat="1" ht="14.45" customHeight="1" x14ac:dyDescent="0.2">
      <c r="A13" s="120" t="s">
        <v>105</v>
      </c>
      <c r="B13" s="119" t="s">
        <v>106</v>
      </c>
      <c r="C13" s="113">
        <v>46.064139941690961</v>
      </c>
      <c r="D13" s="115">
        <v>1738</v>
      </c>
      <c r="E13" s="114">
        <v>1834</v>
      </c>
      <c r="F13" s="114">
        <v>1827</v>
      </c>
      <c r="G13" s="114">
        <v>1834</v>
      </c>
      <c r="H13" s="140">
        <v>1827</v>
      </c>
      <c r="I13" s="115">
        <v>-89</v>
      </c>
      <c r="J13" s="116">
        <v>-4.8713738368910784</v>
      </c>
      <c r="K13"/>
      <c r="L13"/>
      <c r="M13"/>
      <c r="N13"/>
      <c r="O13"/>
      <c r="P13"/>
    </row>
    <row r="14" spans="1:16" s="110" customFormat="1" ht="14.45" customHeight="1" x14ac:dyDescent="0.2">
      <c r="A14" s="120"/>
      <c r="B14" s="119" t="s">
        <v>107</v>
      </c>
      <c r="C14" s="113">
        <v>53.935860058309039</v>
      </c>
      <c r="D14" s="115">
        <v>2035</v>
      </c>
      <c r="E14" s="114">
        <v>2200</v>
      </c>
      <c r="F14" s="114">
        <v>2217</v>
      </c>
      <c r="G14" s="114">
        <v>2255</v>
      </c>
      <c r="H14" s="140">
        <v>2186</v>
      </c>
      <c r="I14" s="115">
        <v>-151</v>
      </c>
      <c r="J14" s="116">
        <v>-6.9075937785910337</v>
      </c>
      <c r="K14"/>
      <c r="L14"/>
      <c r="M14"/>
      <c r="N14"/>
      <c r="O14"/>
      <c r="P14"/>
    </row>
    <row r="15" spans="1:16" s="110" customFormat="1" ht="14.45" customHeight="1" x14ac:dyDescent="0.2">
      <c r="A15" s="118" t="s">
        <v>105</v>
      </c>
      <c r="B15" s="121" t="s">
        <v>108</v>
      </c>
      <c r="C15" s="113">
        <v>9.461966604823747</v>
      </c>
      <c r="D15" s="115">
        <v>357</v>
      </c>
      <c r="E15" s="114">
        <v>343</v>
      </c>
      <c r="F15" s="114">
        <v>358</v>
      </c>
      <c r="G15" s="114">
        <v>384</v>
      </c>
      <c r="H15" s="140">
        <v>335</v>
      </c>
      <c r="I15" s="115">
        <v>22</v>
      </c>
      <c r="J15" s="116">
        <v>6.5671641791044779</v>
      </c>
      <c r="K15"/>
      <c r="L15"/>
      <c r="M15"/>
      <c r="N15"/>
      <c r="O15"/>
      <c r="P15"/>
    </row>
    <row r="16" spans="1:16" s="110" customFormat="1" ht="14.45" customHeight="1" x14ac:dyDescent="0.2">
      <c r="A16" s="118"/>
      <c r="B16" s="121" t="s">
        <v>109</v>
      </c>
      <c r="C16" s="113">
        <v>35.568513119533527</v>
      </c>
      <c r="D16" s="115">
        <v>1342</v>
      </c>
      <c r="E16" s="114">
        <v>1465</v>
      </c>
      <c r="F16" s="114">
        <v>1437</v>
      </c>
      <c r="G16" s="114">
        <v>1427</v>
      </c>
      <c r="H16" s="140">
        <v>1456</v>
      </c>
      <c r="I16" s="115">
        <v>-114</v>
      </c>
      <c r="J16" s="116">
        <v>-7.8296703296703294</v>
      </c>
      <c r="K16"/>
      <c r="L16"/>
      <c r="M16"/>
      <c r="N16"/>
      <c r="O16"/>
      <c r="P16"/>
    </row>
    <row r="17" spans="1:16" s="110" customFormat="1" ht="14.45" customHeight="1" x14ac:dyDescent="0.2">
      <c r="A17" s="118"/>
      <c r="B17" s="121" t="s">
        <v>110</v>
      </c>
      <c r="C17" s="113">
        <v>25.47044791942751</v>
      </c>
      <c r="D17" s="115">
        <v>961</v>
      </c>
      <c r="E17" s="114">
        <v>1018</v>
      </c>
      <c r="F17" s="114">
        <v>1036</v>
      </c>
      <c r="G17" s="114">
        <v>1079</v>
      </c>
      <c r="H17" s="140">
        <v>1065</v>
      </c>
      <c r="I17" s="115">
        <v>-104</v>
      </c>
      <c r="J17" s="116">
        <v>-9.7652582159624419</v>
      </c>
      <c r="K17"/>
      <c r="L17"/>
      <c r="M17"/>
      <c r="N17"/>
      <c r="O17"/>
      <c r="P17"/>
    </row>
    <row r="18" spans="1:16" s="110" customFormat="1" ht="14.45" customHeight="1" x14ac:dyDescent="0.2">
      <c r="A18" s="120"/>
      <c r="B18" s="121" t="s">
        <v>111</v>
      </c>
      <c r="C18" s="113">
        <v>29.499072356215212</v>
      </c>
      <c r="D18" s="115">
        <v>1113</v>
      </c>
      <c r="E18" s="114">
        <v>1208</v>
      </c>
      <c r="F18" s="114">
        <v>1213</v>
      </c>
      <c r="G18" s="114">
        <v>1199</v>
      </c>
      <c r="H18" s="140">
        <v>1157</v>
      </c>
      <c r="I18" s="115">
        <v>-44</v>
      </c>
      <c r="J18" s="116">
        <v>-3.8029386343993083</v>
      </c>
      <c r="K18"/>
      <c r="L18"/>
      <c r="M18"/>
      <c r="N18"/>
      <c r="O18"/>
      <c r="P18"/>
    </row>
    <row r="19" spans="1:16" s="110" customFormat="1" ht="14.45" customHeight="1" x14ac:dyDescent="0.2">
      <c r="A19" s="120"/>
      <c r="B19" s="121" t="s">
        <v>112</v>
      </c>
      <c r="C19" s="113">
        <v>4.0816326530612246</v>
      </c>
      <c r="D19" s="115">
        <v>154</v>
      </c>
      <c r="E19" s="114">
        <v>154</v>
      </c>
      <c r="F19" s="114">
        <v>149</v>
      </c>
      <c r="G19" s="114">
        <v>122</v>
      </c>
      <c r="H19" s="140">
        <v>133</v>
      </c>
      <c r="I19" s="115">
        <v>21</v>
      </c>
      <c r="J19" s="116">
        <v>15.789473684210526</v>
      </c>
      <c r="K19"/>
      <c r="L19"/>
      <c r="M19"/>
      <c r="N19"/>
      <c r="O19"/>
      <c r="P19"/>
    </row>
    <row r="20" spans="1:16" s="110" customFormat="1" ht="14.45" customHeight="1" x14ac:dyDescent="0.2">
      <c r="A20" s="120" t="s">
        <v>113</v>
      </c>
      <c r="B20" s="119" t="s">
        <v>116</v>
      </c>
      <c r="C20" s="113">
        <v>96.952027564272456</v>
      </c>
      <c r="D20" s="115">
        <v>3658</v>
      </c>
      <c r="E20" s="114">
        <v>3904</v>
      </c>
      <c r="F20" s="114">
        <v>3934</v>
      </c>
      <c r="G20" s="114">
        <v>3982</v>
      </c>
      <c r="H20" s="140">
        <v>3902</v>
      </c>
      <c r="I20" s="115">
        <v>-244</v>
      </c>
      <c r="J20" s="116">
        <v>-6.253203485392107</v>
      </c>
      <c r="K20"/>
      <c r="L20"/>
      <c r="M20"/>
      <c r="N20"/>
      <c r="O20"/>
      <c r="P20"/>
    </row>
    <row r="21" spans="1:16" s="110" customFormat="1" ht="14.45" customHeight="1" x14ac:dyDescent="0.2">
      <c r="A21" s="123"/>
      <c r="B21" s="124" t="s">
        <v>117</v>
      </c>
      <c r="C21" s="125">
        <v>3.0479724357275377</v>
      </c>
      <c r="D21" s="143">
        <v>115</v>
      </c>
      <c r="E21" s="144">
        <v>129</v>
      </c>
      <c r="F21" s="144">
        <v>109</v>
      </c>
      <c r="G21" s="144">
        <v>106</v>
      </c>
      <c r="H21" s="145">
        <v>110</v>
      </c>
      <c r="I21" s="143">
        <v>5</v>
      </c>
      <c r="J21" s="146">
        <v>4.5454545454545459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4146</v>
      </c>
      <c r="E56" s="114">
        <v>4340</v>
      </c>
      <c r="F56" s="114">
        <v>4378</v>
      </c>
      <c r="G56" s="114">
        <v>4447</v>
      </c>
      <c r="H56" s="140">
        <v>4382</v>
      </c>
      <c r="I56" s="115">
        <v>-236</v>
      </c>
      <c r="J56" s="116">
        <v>-5.3856686444545874</v>
      </c>
      <c r="K56"/>
      <c r="L56"/>
      <c r="M56"/>
      <c r="N56"/>
      <c r="O56"/>
      <c r="P56"/>
    </row>
    <row r="57" spans="1:16" s="110" customFormat="1" ht="14.45" customHeight="1" x14ac:dyDescent="0.2">
      <c r="A57" s="120" t="s">
        <v>105</v>
      </c>
      <c r="B57" s="119" t="s">
        <v>106</v>
      </c>
      <c r="C57" s="113">
        <v>44.404245055475158</v>
      </c>
      <c r="D57" s="115">
        <v>1841</v>
      </c>
      <c r="E57" s="114">
        <v>1889</v>
      </c>
      <c r="F57" s="114">
        <v>1893</v>
      </c>
      <c r="G57" s="114">
        <v>1926</v>
      </c>
      <c r="H57" s="140">
        <v>1908</v>
      </c>
      <c r="I57" s="115">
        <v>-67</v>
      </c>
      <c r="J57" s="116">
        <v>-3.5115303983228512</v>
      </c>
    </row>
    <row r="58" spans="1:16" s="110" customFormat="1" ht="14.45" customHeight="1" x14ac:dyDescent="0.2">
      <c r="A58" s="120"/>
      <c r="B58" s="119" t="s">
        <v>107</v>
      </c>
      <c r="C58" s="113">
        <v>55.595754944524842</v>
      </c>
      <c r="D58" s="115">
        <v>2305</v>
      </c>
      <c r="E58" s="114">
        <v>2451</v>
      </c>
      <c r="F58" s="114">
        <v>2485</v>
      </c>
      <c r="G58" s="114">
        <v>2521</v>
      </c>
      <c r="H58" s="140">
        <v>2474</v>
      </c>
      <c r="I58" s="115">
        <v>-169</v>
      </c>
      <c r="J58" s="116">
        <v>-6.8310428455941796</v>
      </c>
    </row>
    <row r="59" spans="1:16" s="110" customFormat="1" ht="14.45" customHeight="1" x14ac:dyDescent="0.2">
      <c r="A59" s="118" t="s">
        <v>105</v>
      </c>
      <c r="B59" s="121" t="s">
        <v>108</v>
      </c>
      <c r="C59" s="113">
        <v>9.0689821514712978</v>
      </c>
      <c r="D59" s="115">
        <v>376</v>
      </c>
      <c r="E59" s="114">
        <v>377</v>
      </c>
      <c r="F59" s="114">
        <v>407</v>
      </c>
      <c r="G59" s="114">
        <v>422</v>
      </c>
      <c r="H59" s="140">
        <v>369</v>
      </c>
      <c r="I59" s="115">
        <v>7</v>
      </c>
      <c r="J59" s="116">
        <v>1.897018970189702</v>
      </c>
    </row>
    <row r="60" spans="1:16" s="110" customFormat="1" ht="14.45" customHeight="1" x14ac:dyDescent="0.2">
      <c r="A60" s="118"/>
      <c r="B60" s="121" t="s">
        <v>109</v>
      </c>
      <c r="C60" s="113">
        <v>36.565364206464061</v>
      </c>
      <c r="D60" s="115">
        <v>1516</v>
      </c>
      <c r="E60" s="114">
        <v>1599</v>
      </c>
      <c r="F60" s="114">
        <v>1609</v>
      </c>
      <c r="G60" s="114">
        <v>1624</v>
      </c>
      <c r="H60" s="140">
        <v>1668</v>
      </c>
      <c r="I60" s="115">
        <v>-152</v>
      </c>
      <c r="J60" s="116">
        <v>-9.1127098321342928</v>
      </c>
    </row>
    <row r="61" spans="1:16" s="110" customFormat="1" ht="14.45" customHeight="1" x14ac:dyDescent="0.2">
      <c r="A61" s="118"/>
      <c r="B61" s="121" t="s">
        <v>110</v>
      </c>
      <c r="C61" s="113">
        <v>25.952725518572116</v>
      </c>
      <c r="D61" s="115">
        <v>1076</v>
      </c>
      <c r="E61" s="114">
        <v>1111</v>
      </c>
      <c r="F61" s="114">
        <v>1122</v>
      </c>
      <c r="G61" s="114">
        <v>1157</v>
      </c>
      <c r="H61" s="140">
        <v>1151</v>
      </c>
      <c r="I61" s="115">
        <v>-75</v>
      </c>
      <c r="J61" s="116">
        <v>-6.516072980017376</v>
      </c>
    </row>
    <row r="62" spans="1:16" s="110" customFormat="1" ht="14.45" customHeight="1" x14ac:dyDescent="0.2">
      <c r="A62" s="120"/>
      <c r="B62" s="121" t="s">
        <v>111</v>
      </c>
      <c r="C62" s="113">
        <v>28.412928123492524</v>
      </c>
      <c r="D62" s="115">
        <v>1178</v>
      </c>
      <c r="E62" s="114">
        <v>1253</v>
      </c>
      <c r="F62" s="114">
        <v>1240</v>
      </c>
      <c r="G62" s="114">
        <v>1244</v>
      </c>
      <c r="H62" s="140">
        <v>1194</v>
      </c>
      <c r="I62" s="115">
        <v>-16</v>
      </c>
      <c r="J62" s="116">
        <v>-1.340033500837521</v>
      </c>
    </row>
    <row r="63" spans="1:16" s="110" customFormat="1" ht="14.45" customHeight="1" x14ac:dyDescent="0.2">
      <c r="A63" s="120"/>
      <c r="B63" s="121" t="s">
        <v>112</v>
      </c>
      <c r="C63" s="113">
        <v>3.7144235407621804</v>
      </c>
      <c r="D63" s="115">
        <v>154</v>
      </c>
      <c r="E63" s="114">
        <v>152</v>
      </c>
      <c r="F63" s="114">
        <v>141</v>
      </c>
      <c r="G63" s="114">
        <v>117</v>
      </c>
      <c r="H63" s="140">
        <v>126</v>
      </c>
      <c r="I63" s="115">
        <v>28</v>
      </c>
      <c r="J63" s="116">
        <v>22.222222222222221</v>
      </c>
    </row>
    <row r="64" spans="1:16" s="110" customFormat="1" ht="14.45" customHeight="1" x14ac:dyDescent="0.2">
      <c r="A64" s="120" t="s">
        <v>113</v>
      </c>
      <c r="B64" s="119" t="s">
        <v>116</v>
      </c>
      <c r="C64" s="113">
        <v>97.105643994211292</v>
      </c>
      <c r="D64" s="115">
        <v>4026</v>
      </c>
      <c r="E64" s="114">
        <v>4209</v>
      </c>
      <c r="F64" s="114">
        <v>4265</v>
      </c>
      <c r="G64" s="114">
        <v>4331</v>
      </c>
      <c r="H64" s="140">
        <v>4262</v>
      </c>
      <c r="I64" s="115">
        <v>-236</v>
      </c>
      <c r="J64" s="116">
        <v>-5.537306428906617</v>
      </c>
    </row>
    <row r="65" spans="1:10" s="110" customFormat="1" ht="14.45" customHeight="1" x14ac:dyDescent="0.2">
      <c r="A65" s="123"/>
      <c r="B65" s="124" t="s">
        <v>117</v>
      </c>
      <c r="C65" s="125">
        <v>2.8943560057887119</v>
      </c>
      <c r="D65" s="143">
        <v>120</v>
      </c>
      <c r="E65" s="144">
        <v>130</v>
      </c>
      <c r="F65" s="144">
        <v>112</v>
      </c>
      <c r="G65" s="144">
        <v>115</v>
      </c>
      <c r="H65" s="145">
        <v>119</v>
      </c>
      <c r="I65" s="143">
        <v>1</v>
      </c>
      <c r="J65" s="146">
        <v>0.84033613445378152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3773</v>
      </c>
      <c r="G11" s="114">
        <v>4034</v>
      </c>
      <c r="H11" s="114">
        <v>4044</v>
      </c>
      <c r="I11" s="114">
        <v>4089</v>
      </c>
      <c r="J11" s="140">
        <v>4013</v>
      </c>
      <c r="K11" s="114">
        <v>-240</v>
      </c>
      <c r="L11" s="116">
        <v>-5.9805631696984802</v>
      </c>
    </row>
    <row r="12" spans="1:17" s="110" customFormat="1" ht="24" customHeight="1" x14ac:dyDescent="0.2">
      <c r="A12" s="604" t="s">
        <v>185</v>
      </c>
      <c r="B12" s="605"/>
      <c r="C12" s="605"/>
      <c r="D12" s="606"/>
      <c r="E12" s="113">
        <v>46.064139941690961</v>
      </c>
      <c r="F12" s="115">
        <v>1738</v>
      </c>
      <c r="G12" s="114">
        <v>1834</v>
      </c>
      <c r="H12" s="114">
        <v>1827</v>
      </c>
      <c r="I12" s="114">
        <v>1834</v>
      </c>
      <c r="J12" s="140">
        <v>1827</v>
      </c>
      <c r="K12" s="114">
        <v>-89</v>
      </c>
      <c r="L12" s="116">
        <v>-4.8713738368910784</v>
      </c>
    </row>
    <row r="13" spans="1:17" s="110" customFormat="1" ht="15" customHeight="1" x14ac:dyDescent="0.2">
      <c r="A13" s="120"/>
      <c r="B13" s="612" t="s">
        <v>107</v>
      </c>
      <c r="C13" s="612"/>
      <c r="E13" s="113">
        <v>53.935860058309039</v>
      </c>
      <c r="F13" s="115">
        <v>2035</v>
      </c>
      <c r="G13" s="114">
        <v>2200</v>
      </c>
      <c r="H13" s="114">
        <v>2217</v>
      </c>
      <c r="I13" s="114">
        <v>2255</v>
      </c>
      <c r="J13" s="140">
        <v>2186</v>
      </c>
      <c r="K13" s="114">
        <v>-151</v>
      </c>
      <c r="L13" s="116">
        <v>-6.9075937785910337</v>
      </c>
    </row>
    <row r="14" spans="1:17" s="110" customFormat="1" ht="22.5" customHeight="1" x14ac:dyDescent="0.2">
      <c r="A14" s="604" t="s">
        <v>186</v>
      </c>
      <c r="B14" s="605"/>
      <c r="C14" s="605"/>
      <c r="D14" s="606"/>
      <c r="E14" s="113">
        <v>9.461966604823747</v>
      </c>
      <c r="F14" s="115">
        <v>357</v>
      </c>
      <c r="G14" s="114">
        <v>343</v>
      </c>
      <c r="H14" s="114">
        <v>358</v>
      </c>
      <c r="I14" s="114">
        <v>384</v>
      </c>
      <c r="J14" s="140">
        <v>335</v>
      </c>
      <c r="K14" s="114">
        <v>22</v>
      </c>
      <c r="L14" s="116">
        <v>6.5671641791044779</v>
      </c>
    </row>
    <row r="15" spans="1:17" s="110" customFormat="1" ht="15" customHeight="1" x14ac:dyDescent="0.2">
      <c r="A15" s="120"/>
      <c r="B15" s="119"/>
      <c r="C15" s="258" t="s">
        <v>106</v>
      </c>
      <c r="E15" s="113">
        <v>44.817927170868344</v>
      </c>
      <c r="F15" s="115">
        <v>160</v>
      </c>
      <c r="G15" s="114">
        <v>147</v>
      </c>
      <c r="H15" s="114">
        <v>148</v>
      </c>
      <c r="I15" s="114">
        <v>152</v>
      </c>
      <c r="J15" s="140">
        <v>145</v>
      </c>
      <c r="K15" s="114">
        <v>15</v>
      </c>
      <c r="L15" s="116">
        <v>10.344827586206897</v>
      </c>
    </row>
    <row r="16" spans="1:17" s="110" customFormat="1" ht="15" customHeight="1" x14ac:dyDescent="0.2">
      <c r="A16" s="120"/>
      <c r="B16" s="119"/>
      <c r="C16" s="258" t="s">
        <v>107</v>
      </c>
      <c r="E16" s="113">
        <v>55.182072829131656</v>
      </c>
      <c r="F16" s="115">
        <v>197</v>
      </c>
      <c r="G16" s="114">
        <v>196</v>
      </c>
      <c r="H16" s="114">
        <v>210</v>
      </c>
      <c r="I16" s="114">
        <v>232</v>
      </c>
      <c r="J16" s="140">
        <v>190</v>
      </c>
      <c r="K16" s="114">
        <v>7</v>
      </c>
      <c r="L16" s="116">
        <v>3.6842105263157894</v>
      </c>
    </row>
    <row r="17" spans="1:12" s="110" customFormat="1" ht="15" customHeight="1" x14ac:dyDescent="0.2">
      <c r="A17" s="120"/>
      <c r="B17" s="121" t="s">
        <v>109</v>
      </c>
      <c r="C17" s="258"/>
      <c r="E17" s="113">
        <v>35.568513119533527</v>
      </c>
      <c r="F17" s="115">
        <v>1342</v>
      </c>
      <c r="G17" s="114">
        <v>1465</v>
      </c>
      <c r="H17" s="114">
        <v>1437</v>
      </c>
      <c r="I17" s="114">
        <v>1427</v>
      </c>
      <c r="J17" s="140">
        <v>1456</v>
      </c>
      <c r="K17" s="114">
        <v>-114</v>
      </c>
      <c r="L17" s="116">
        <v>-7.8296703296703294</v>
      </c>
    </row>
    <row r="18" spans="1:12" s="110" customFormat="1" ht="15" customHeight="1" x14ac:dyDescent="0.2">
      <c r="A18" s="120"/>
      <c r="B18" s="119"/>
      <c r="C18" s="258" t="s">
        <v>106</v>
      </c>
      <c r="E18" s="113">
        <v>39.71684053651267</v>
      </c>
      <c r="F18" s="115">
        <v>533</v>
      </c>
      <c r="G18" s="114">
        <v>551</v>
      </c>
      <c r="H18" s="114">
        <v>530</v>
      </c>
      <c r="I18" s="114">
        <v>519</v>
      </c>
      <c r="J18" s="140">
        <v>547</v>
      </c>
      <c r="K18" s="114">
        <v>-14</v>
      </c>
      <c r="L18" s="116">
        <v>-2.5594149908592323</v>
      </c>
    </row>
    <row r="19" spans="1:12" s="110" customFormat="1" ht="15" customHeight="1" x14ac:dyDescent="0.2">
      <c r="A19" s="120"/>
      <c r="B19" s="119"/>
      <c r="C19" s="258" t="s">
        <v>107</v>
      </c>
      <c r="E19" s="113">
        <v>60.28315946348733</v>
      </c>
      <c r="F19" s="115">
        <v>809</v>
      </c>
      <c r="G19" s="114">
        <v>914</v>
      </c>
      <c r="H19" s="114">
        <v>907</v>
      </c>
      <c r="I19" s="114">
        <v>908</v>
      </c>
      <c r="J19" s="140">
        <v>909</v>
      </c>
      <c r="K19" s="114">
        <v>-100</v>
      </c>
      <c r="L19" s="116">
        <v>-11.001100110011</v>
      </c>
    </row>
    <row r="20" spans="1:12" s="110" customFormat="1" ht="15" customHeight="1" x14ac:dyDescent="0.2">
      <c r="A20" s="120"/>
      <c r="B20" s="121" t="s">
        <v>110</v>
      </c>
      <c r="C20" s="258"/>
      <c r="E20" s="113">
        <v>25.47044791942751</v>
      </c>
      <c r="F20" s="115">
        <v>961</v>
      </c>
      <c r="G20" s="114">
        <v>1018</v>
      </c>
      <c r="H20" s="114">
        <v>1036</v>
      </c>
      <c r="I20" s="114">
        <v>1079</v>
      </c>
      <c r="J20" s="140">
        <v>1065</v>
      </c>
      <c r="K20" s="114">
        <v>-104</v>
      </c>
      <c r="L20" s="116">
        <v>-9.7652582159624419</v>
      </c>
    </row>
    <row r="21" spans="1:12" s="110" customFormat="1" ht="15" customHeight="1" x14ac:dyDescent="0.2">
      <c r="A21" s="120"/>
      <c r="B21" s="119"/>
      <c r="C21" s="258" t="s">
        <v>106</v>
      </c>
      <c r="E21" s="113">
        <v>41.623309053069718</v>
      </c>
      <c r="F21" s="115">
        <v>400</v>
      </c>
      <c r="G21" s="114">
        <v>430</v>
      </c>
      <c r="H21" s="114">
        <v>443</v>
      </c>
      <c r="I21" s="114">
        <v>463</v>
      </c>
      <c r="J21" s="140">
        <v>459</v>
      </c>
      <c r="K21" s="114">
        <v>-59</v>
      </c>
      <c r="L21" s="116">
        <v>-12.854030501089325</v>
      </c>
    </row>
    <row r="22" spans="1:12" s="110" customFormat="1" ht="15" customHeight="1" x14ac:dyDescent="0.2">
      <c r="A22" s="120"/>
      <c r="B22" s="119"/>
      <c r="C22" s="258" t="s">
        <v>107</v>
      </c>
      <c r="E22" s="113">
        <v>58.376690946930282</v>
      </c>
      <c r="F22" s="115">
        <v>561</v>
      </c>
      <c r="G22" s="114">
        <v>588</v>
      </c>
      <c r="H22" s="114">
        <v>593</v>
      </c>
      <c r="I22" s="114">
        <v>616</v>
      </c>
      <c r="J22" s="140">
        <v>606</v>
      </c>
      <c r="K22" s="114">
        <v>-45</v>
      </c>
      <c r="L22" s="116">
        <v>-7.4257425742574261</v>
      </c>
    </row>
    <row r="23" spans="1:12" s="110" customFormat="1" ht="15" customHeight="1" x14ac:dyDescent="0.2">
      <c r="A23" s="120"/>
      <c r="B23" s="121" t="s">
        <v>111</v>
      </c>
      <c r="C23" s="258"/>
      <c r="E23" s="113">
        <v>29.499072356215212</v>
      </c>
      <c r="F23" s="115">
        <v>1113</v>
      </c>
      <c r="G23" s="114">
        <v>1208</v>
      </c>
      <c r="H23" s="114">
        <v>1213</v>
      </c>
      <c r="I23" s="114">
        <v>1199</v>
      </c>
      <c r="J23" s="140">
        <v>1157</v>
      </c>
      <c r="K23" s="114">
        <v>-44</v>
      </c>
      <c r="L23" s="116">
        <v>-3.8029386343993083</v>
      </c>
    </row>
    <row r="24" spans="1:12" s="110" customFormat="1" ht="15" customHeight="1" x14ac:dyDescent="0.2">
      <c r="A24" s="120"/>
      <c r="B24" s="119"/>
      <c r="C24" s="258" t="s">
        <v>106</v>
      </c>
      <c r="E24" s="113">
        <v>57.951482479784367</v>
      </c>
      <c r="F24" s="115">
        <v>645</v>
      </c>
      <c r="G24" s="114">
        <v>706</v>
      </c>
      <c r="H24" s="114">
        <v>706</v>
      </c>
      <c r="I24" s="114">
        <v>700</v>
      </c>
      <c r="J24" s="140">
        <v>676</v>
      </c>
      <c r="K24" s="114">
        <v>-31</v>
      </c>
      <c r="L24" s="116">
        <v>-4.5857988165680474</v>
      </c>
    </row>
    <row r="25" spans="1:12" s="110" customFormat="1" ht="15" customHeight="1" x14ac:dyDescent="0.2">
      <c r="A25" s="120"/>
      <c r="B25" s="119"/>
      <c r="C25" s="258" t="s">
        <v>107</v>
      </c>
      <c r="E25" s="113">
        <v>42.048517520215633</v>
      </c>
      <c r="F25" s="115">
        <v>468</v>
      </c>
      <c r="G25" s="114">
        <v>502</v>
      </c>
      <c r="H25" s="114">
        <v>507</v>
      </c>
      <c r="I25" s="114">
        <v>499</v>
      </c>
      <c r="J25" s="140">
        <v>481</v>
      </c>
      <c r="K25" s="114">
        <v>-13</v>
      </c>
      <c r="L25" s="116">
        <v>-2.7027027027027026</v>
      </c>
    </row>
    <row r="26" spans="1:12" s="110" customFormat="1" ht="15" customHeight="1" x14ac:dyDescent="0.2">
      <c r="A26" s="120"/>
      <c r="C26" s="121" t="s">
        <v>187</v>
      </c>
      <c r="D26" s="110" t="s">
        <v>188</v>
      </c>
      <c r="E26" s="113">
        <v>4.0816326530612246</v>
      </c>
      <c r="F26" s="115">
        <v>154</v>
      </c>
      <c r="G26" s="114">
        <v>154</v>
      </c>
      <c r="H26" s="114">
        <v>149</v>
      </c>
      <c r="I26" s="114">
        <v>122</v>
      </c>
      <c r="J26" s="140">
        <v>133</v>
      </c>
      <c r="K26" s="114">
        <v>21</v>
      </c>
      <c r="L26" s="116">
        <v>15.789473684210526</v>
      </c>
    </row>
    <row r="27" spans="1:12" s="110" customFormat="1" ht="15" customHeight="1" x14ac:dyDescent="0.2">
      <c r="A27" s="120"/>
      <c r="B27" s="119"/>
      <c r="D27" s="259" t="s">
        <v>106</v>
      </c>
      <c r="E27" s="113">
        <v>56.493506493506494</v>
      </c>
      <c r="F27" s="115">
        <v>87</v>
      </c>
      <c r="G27" s="114">
        <v>92</v>
      </c>
      <c r="H27" s="114">
        <v>87</v>
      </c>
      <c r="I27" s="114">
        <v>71</v>
      </c>
      <c r="J27" s="140">
        <v>68</v>
      </c>
      <c r="K27" s="114">
        <v>19</v>
      </c>
      <c r="L27" s="116">
        <v>27.941176470588236</v>
      </c>
    </row>
    <row r="28" spans="1:12" s="110" customFormat="1" ht="15" customHeight="1" x14ac:dyDescent="0.2">
      <c r="A28" s="120"/>
      <c r="B28" s="119"/>
      <c r="D28" s="259" t="s">
        <v>107</v>
      </c>
      <c r="E28" s="113">
        <v>43.506493506493506</v>
      </c>
      <c r="F28" s="115">
        <v>67</v>
      </c>
      <c r="G28" s="114">
        <v>62</v>
      </c>
      <c r="H28" s="114">
        <v>62</v>
      </c>
      <c r="I28" s="114">
        <v>51</v>
      </c>
      <c r="J28" s="140">
        <v>65</v>
      </c>
      <c r="K28" s="114">
        <v>2</v>
      </c>
      <c r="L28" s="116">
        <v>3.0769230769230771</v>
      </c>
    </row>
    <row r="29" spans="1:12" s="110" customFormat="1" ht="24" customHeight="1" x14ac:dyDescent="0.2">
      <c r="A29" s="604" t="s">
        <v>189</v>
      </c>
      <c r="B29" s="605"/>
      <c r="C29" s="605"/>
      <c r="D29" s="606"/>
      <c r="E29" s="113">
        <v>96.952027564272456</v>
      </c>
      <c r="F29" s="115">
        <v>3658</v>
      </c>
      <c r="G29" s="114">
        <v>3904</v>
      </c>
      <c r="H29" s="114">
        <v>3934</v>
      </c>
      <c r="I29" s="114">
        <v>3982</v>
      </c>
      <c r="J29" s="140">
        <v>3902</v>
      </c>
      <c r="K29" s="114">
        <v>-244</v>
      </c>
      <c r="L29" s="116">
        <v>-6.253203485392107</v>
      </c>
    </row>
    <row r="30" spans="1:12" s="110" customFormat="1" ht="15" customHeight="1" x14ac:dyDescent="0.2">
      <c r="A30" s="120"/>
      <c r="B30" s="119"/>
      <c r="C30" s="258" t="s">
        <v>106</v>
      </c>
      <c r="E30" s="113">
        <v>45.516675779114273</v>
      </c>
      <c r="F30" s="115">
        <v>1665</v>
      </c>
      <c r="G30" s="114">
        <v>1755</v>
      </c>
      <c r="H30" s="114">
        <v>1762</v>
      </c>
      <c r="I30" s="114">
        <v>1770</v>
      </c>
      <c r="J30" s="140">
        <v>1763</v>
      </c>
      <c r="K30" s="114">
        <v>-98</v>
      </c>
      <c r="L30" s="116">
        <v>-5.5587067498581959</v>
      </c>
    </row>
    <row r="31" spans="1:12" s="110" customFormat="1" ht="15" customHeight="1" x14ac:dyDescent="0.2">
      <c r="A31" s="120"/>
      <c r="B31" s="119"/>
      <c r="C31" s="258" t="s">
        <v>107</v>
      </c>
      <c r="E31" s="113">
        <v>54.483324220885727</v>
      </c>
      <c r="F31" s="115">
        <v>1993</v>
      </c>
      <c r="G31" s="114">
        <v>2149</v>
      </c>
      <c r="H31" s="114">
        <v>2172</v>
      </c>
      <c r="I31" s="114">
        <v>2212</v>
      </c>
      <c r="J31" s="140">
        <v>2139</v>
      </c>
      <c r="K31" s="114">
        <v>-146</v>
      </c>
      <c r="L31" s="116">
        <v>-6.8256194483403458</v>
      </c>
    </row>
    <row r="32" spans="1:12" s="110" customFormat="1" ht="15" customHeight="1" x14ac:dyDescent="0.2">
      <c r="A32" s="120"/>
      <c r="B32" s="119" t="s">
        <v>117</v>
      </c>
      <c r="C32" s="258"/>
      <c r="E32" s="113">
        <v>3.0479724357275377</v>
      </c>
      <c r="F32" s="114">
        <v>115</v>
      </c>
      <c r="G32" s="114">
        <v>129</v>
      </c>
      <c r="H32" s="114">
        <v>109</v>
      </c>
      <c r="I32" s="114">
        <v>106</v>
      </c>
      <c r="J32" s="140">
        <v>110</v>
      </c>
      <c r="K32" s="114">
        <v>5</v>
      </c>
      <c r="L32" s="116">
        <v>4.5454545454545459</v>
      </c>
    </row>
    <row r="33" spans="1:12" s="110" customFormat="1" ht="15" customHeight="1" x14ac:dyDescent="0.2">
      <c r="A33" s="120"/>
      <c r="B33" s="119"/>
      <c r="C33" s="258" t="s">
        <v>106</v>
      </c>
      <c r="E33" s="113">
        <v>63.478260869565219</v>
      </c>
      <c r="F33" s="114">
        <v>73</v>
      </c>
      <c r="G33" s="114">
        <v>79</v>
      </c>
      <c r="H33" s="114">
        <v>65</v>
      </c>
      <c r="I33" s="114">
        <v>64</v>
      </c>
      <c r="J33" s="140">
        <v>64</v>
      </c>
      <c r="K33" s="114">
        <v>9</v>
      </c>
      <c r="L33" s="116">
        <v>14.0625</v>
      </c>
    </row>
    <row r="34" spans="1:12" s="110" customFormat="1" ht="15" customHeight="1" x14ac:dyDescent="0.2">
      <c r="A34" s="120"/>
      <c r="B34" s="119"/>
      <c r="C34" s="258" t="s">
        <v>107</v>
      </c>
      <c r="E34" s="113">
        <v>36.521739130434781</v>
      </c>
      <c r="F34" s="114">
        <v>42</v>
      </c>
      <c r="G34" s="114">
        <v>50</v>
      </c>
      <c r="H34" s="114">
        <v>44</v>
      </c>
      <c r="I34" s="114">
        <v>42</v>
      </c>
      <c r="J34" s="140">
        <v>46</v>
      </c>
      <c r="K34" s="114">
        <v>-4</v>
      </c>
      <c r="L34" s="116">
        <v>-8.695652173913043</v>
      </c>
    </row>
    <row r="35" spans="1:12" s="110" customFormat="1" ht="24" customHeight="1" x14ac:dyDescent="0.2">
      <c r="A35" s="604" t="s">
        <v>192</v>
      </c>
      <c r="B35" s="605"/>
      <c r="C35" s="605"/>
      <c r="D35" s="606"/>
      <c r="E35" s="113">
        <v>8.2162735223959711</v>
      </c>
      <c r="F35" s="114">
        <v>310</v>
      </c>
      <c r="G35" s="114">
        <v>313</v>
      </c>
      <c r="H35" s="114">
        <v>326</v>
      </c>
      <c r="I35" s="114">
        <v>336</v>
      </c>
      <c r="J35" s="114">
        <v>310</v>
      </c>
      <c r="K35" s="318">
        <v>0</v>
      </c>
      <c r="L35" s="319">
        <v>0</v>
      </c>
    </row>
    <row r="36" spans="1:12" s="110" customFormat="1" ht="15" customHeight="1" x14ac:dyDescent="0.2">
      <c r="A36" s="120"/>
      <c r="B36" s="119"/>
      <c r="C36" s="258" t="s">
        <v>106</v>
      </c>
      <c r="E36" s="113">
        <v>42.903225806451616</v>
      </c>
      <c r="F36" s="114">
        <v>133</v>
      </c>
      <c r="G36" s="114">
        <v>133</v>
      </c>
      <c r="H36" s="114">
        <v>136</v>
      </c>
      <c r="I36" s="114">
        <v>136</v>
      </c>
      <c r="J36" s="114">
        <v>131</v>
      </c>
      <c r="K36" s="318">
        <v>2</v>
      </c>
      <c r="L36" s="116">
        <v>1.5267175572519085</v>
      </c>
    </row>
    <row r="37" spans="1:12" s="110" customFormat="1" ht="15" customHeight="1" x14ac:dyDescent="0.2">
      <c r="A37" s="120"/>
      <c r="B37" s="119"/>
      <c r="C37" s="258" t="s">
        <v>107</v>
      </c>
      <c r="E37" s="113">
        <v>57.096774193548384</v>
      </c>
      <c r="F37" s="114">
        <v>177</v>
      </c>
      <c r="G37" s="114">
        <v>180</v>
      </c>
      <c r="H37" s="114">
        <v>190</v>
      </c>
      <c r="I37" s="114">
        <v>200</v>
      </c>
      <c r="J37" s="140">
        <v>179</v>
      </c>
      <c r="K37" s="114">
        <v>-2</v>
      </c>
      <c r="L37" s="116">
        <v>-1.1173184357541899</v>
      </c>
    </row>
    <row r="38" spans="1:12" s="110" customFormat="1" ht="15" customHeight="1" x14ac:dyDescent="0.2">
      <c r="A38" s="120"/>
      <c r="B38" s="119" t="s">
        <v>328</v>
      </c>
      <c r="C38" s="258"/>
      <c r="E38" s="113">
        <v>74.105486350384311</v>
      </c>
      <c r="F38" s="114">
        <v>2796</v>
      </c>
      <c r="G38" s="114">
        <v>2994</v>
      </c>
      <c r="H38" s="114">
        <v>2977</v>
      </c>
      <c r="I38" s="114">
        <v>3007</v>
      </c>
      <c r="J38" s="140">
        <v>2973</v>
      </c>
      <c r="K38" s="114">
        <v>-177</v>
      </c>
      <c r="L38" s="116">
        <v>-5.9535822401614533</v>
      </c>
    </row>
    <row r="39" spans="1:12" s="110" customFormat="1" ht="15" customHeight="1" x14ac:dyDescent="0.2">
      <c r="A39" s="120"/>
      <c r="B39" s="119"/>
      <c r="C39" s="258" t="s">
        <v>106</v>
      </c>
      <c r="E39" s="113">
        <v>46.494992846924177</v>
      </c>
      <c r="F39" s="115">
        <v>1300</v>
      </c>
      <c r="G39" s="114">
        <v>1360</v>
      </c>
      <c r="H39" s="114">
        <v>1340</v>
      </c>
      <c r="I39" s="114">
        <v>1349</v>
      </c>
      <c r="J39" s="140">
        <v>1350</v>
      </c>
      <c r="K39" s="114">
        <v>-50</v>
      </c>
      <c r="L39" s="116">
        <v>-3.7037037037037037</v>
      </c>
    </row>
    <row r="40" spans="1:12" s="110" customFormat="1" ht="15" customHeight="1" x14ac:dyDescent="0.2">
      <c r="A40" s="120"/>
      <c r="B40" s="119"/>
      <c r="C40" s="258" t="s">
        <v>107</v>
      </c>
      <c r="E40" s="113">
        <v>53.505007153075823</v>
      </c>
      <c r="F40" s="115">
        <v>1496</v>
      </c>
      <c r="G40" s="114">
        <v>1634</v>
      </c>
      <c r="H40" s="114">
        <v>1637</v>
      </c>
      <c r="I40" s="114">
        <v>1658</v>
      </c>
      <c r="J40" s="140">
        <v>1623</v>
      </c>
      <c r="K40" s="114">
        <v>-127</v>
      </c>
      <c r="L40" s="116">
        <v>-7.8250154035736292</v>
      </c>
    </row>
    <row r="41" spans="1:12" s="110" customFormat="1" ht="15" customHeight="1" x14ac:dyDescent="0.2">
      <c r="A41" s="120"/>
      <c r="B41" s="320" t="s">
        <v>517</v>
      </c>
      <c r="C41" s="258"/>
      <c r="E41" s="113">
        <v>9.7005035780545992</v>
      </c>
      <c r="F41" s="115">
        <v>366</v>
      </c>
      <c r="G41" s="114">
        <v>393</v>
      </c>
      <c r="H41" s="114">
        <v>379</v>
      </c>
      <c r="I41" s="114">
        <v>368</v>
      </c>
      <c r="J41" s="140">
        <v>346</v>
      </c>
      <c r="K41" s="114">
        <v>20</v>
      </c>
      <c r="L41" s="116">
        <v>5.7803468208092488</v>
      </c>
    </row>
    <row r="42" spans="1:12" s="110" customFormat="1" ht="15" customHeight="1" x14ac:dyDescent="0.2">
      <c r="A42" s="120"/>
      <c r="B42" s="119"/>
      <c r="C42" s="268" t="s">
        <v>106</v>
      </c>
      <c r="D42" s="182"/>
      <c r="E42" s="113">
        <v>43.989071038251367</v>
      </c>
      <c r="F42" s="115">
        <v>161</v>
      </c>
      <c r="G42" s="114">
        <v>180</v>
      </c>
      <c r="H42" s="114">
        <v>171</v>
      </c>
      <c r="I42" s="114">
        <v>166</v>
      </c>
      <c r="J42" s="140">
        <v>154</v>
      </c>
      <c r="K42" s="114">
        <v>7</v>
      </c>
      <c r="L42" s="116">
        <v>4.5454545454545459</v>
      </c>
    </row>
    <row r="43" spans="1:12" s="110" customFormat="1" ht="15" customHeight="1" x14ac:dyDescent="0.2">
      <c r="A43" s="120"/>
      <c r="B43" s="119"/>
      <c r="C43" s="268" t="s">
        <v>107</v>
      </c>
      <c r="D43" s="182"/>
      <c r="E43" s="113">
        <v>56.010928961748633</v>
      </c>
      <c r="F43" s="115">
        <v>205</v>
      </c>
      <c r="G43" s="114">
        <v>213</v>
      </c>
      <c r="H43" s="114">
        <v>208</v>
      </c>
      <c r="I43" s="114">
        <v>202</v>
      </c>
      <c r="J43" s="140">
        <v>192</v>
      </c>
      <c r="K43" s="114">
        <v>13</v>
      </c>
      <c r="L43" s="116">
        <v>6.770833333333333</v>
      </c>
    </row>
    <row r="44" spans="1:12" s="110" customFormat="1" ht="15" customHeight="1" x14ac:dyDescent="0.2">
      <c r="A44" s="120"/>
      <c r="B44" s="119" t="s">
        <v>205</v>
      </c>
      <c r="C44" s="268"/>
      <c r="D44" s="182"/>
      <c r="E44" s="113">
        <v>7.9777365491651206</v>
      </c>
      <c r="F44" s="115">
        <v>301</v>
      </c>
      <c r="G44" s="114">
        <v>334</v>
      </c>
      <c r="H44" s="114">
        <v>362</v>
      </c>
      <c r="I44" s="114">
        <v>378</v>
      </c>
      <c r="J44" s="140">
        <v>384</v>
      </c>
      <c r="K44" s="114">
        <v>-83</v>
      </c>
      <c r="L44" s="116">
        <v>-21.614583333333332</v>
      </c>
    </row>
    <row r="45" spans="1:12" s="110" customFormat="1" ht="15" customHeight="1" x14ac:dyDescent="0.2">
      <c r="A45" s="120"/>
      <c r="B45" s="119"/>
      <c r="C45" s="268" t="s">
        <v>106</v>
      </c>
      <c r="D45" s="182"/>
      <c r="E45" s="113">
        <v>47.840531561461795</v>
      </c>
      <c r="F45" s="115">
        <v>144</v>
      </c>
      <c r="G45" s="114">
        <v>161</v>
      </c>
      <c r="H45" s="114">
        <v>180</v>
      </c>
      <c r="I45" s="114">
        <v>183</v>
      </c>
      <c r="J45" s="140">
        <v>192</v>
      </c>
      <c r="K45" s="114">
        <v>-48</v>
      </c>
      <c r="L45" s="116">
        <v>-25</v>
      </c>
    </row>
    <row r="46" spans="1:12" s="110" customFormat="1" ht="15" customHeight="1" x14ac:dyDescent="0.2">
      <c r="A46" s="123"/>
      <c r="B46" s="124"/>
      <c r="C46" s="260" t="s">
        <v>107</v>
      </c>
      <c r="D46" s="261"/>
      <c r="E46" s="125">
        <v>52.159468438538205</v>
      </c>
      <c r="F46" s="143">
        <v>157</v>
      </c>
      <c r="G46" s="144">
        <v>173</v>
      </c>
      <c r="H46" s="144">
        <v>182</v>
      </c>
      <c r="I46" s="144">
        <v>195</v>
      </c>
      <c r="J46" s="145">
        <v>192</v>
      </c>
      <c r="K46" s="144">
        <v>-35</v>
      </c>
      <c r="L46" s="146">
        <v>-18.229166666666668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3773</v>
      </c>
      <c r="E11" s="114">
        <v>4034</v>
      </c>
      <c r="F11" s="114">
        <v>4044</v>
      </c>
      <c r="G11" s="114">
        <v>4089</v>
      </c>
      <c r="H11" s="140">
        <v>4013</v>
      </c>
      <c r="I11" s="115">
        <v>-240</v>
      </c>
      <c r="J11" s="116">
        <v>-5.9805631696984802</v>
      </c>
    </row>
    <row r="12" spans="1:15" s="110" customFormat="1" ht="24.95" customHeight="1" x14ac:dyDescent="0.2">
      <c r="A12" s="193" t="s">
        <v>132</v>
      </c>
      <c r="B12" s="194" t="s">
        <v>133</v>
      </c>
      <c r="C12" s="113">
        <v>5.4333421680360452</v>
      </c>
      <c r="D12" s="115">
        <v>205</v>
      </c>
      <c r="E12" s="114">
        <v>201</v>
      </c>
      <c r="F12" s="114">
        <v>220</v>
      </c>
      <c r="G12" s="114">
        <v>235</v>
      </c>
      <c r="H12" s="140">
        <v>209</v>
      </c>
      <c r="I12" s="115">
        <v>-4</v>
      </c>
      <c r="J12" s="116">
        <v>-1.9138755980861244</v>
      </c>
    </row>
    <row r="13" spans="1:15" s="110" customFormat="1" ht="24.95" customHeight="1" x14ac:dyDescent="0.2">
      <c r="A13" s="193" t="s">
        <v>134</v>
      </c>
      <c r="B13" s="199" t="s">
        <v>214</v>
      </c>
      <c r="C13" s="113">
        <v>0.63609859528226875</v>
      </c>
      <c r="D13" s="115">
        <v>24</v>
      </c>
      <c r="E13" s="114">
        <v>24</v>
      </c>
      <c r="F13" s="114">
        <v>28</v>
      </c>
      <c r="G13" s="114">
        <v>25</v>
      </c>
      <c r="H13" s="140">
        <v>22</v>
      </c>
      <c r="I13" s="115">
        <v>2</v>
      </c>
      <c r="J13" s="116">
        <v>9.0909090909090917</v>
      </c>
    </row>
    <row r="14" spans="1:15" s="287" customFormat="1" ht="24.95" customHeight="1" x14ac:dyDescent="0.2">
      <c r="A14" s="193" t="s">
        <v>215</v>
      </c>
      <c r="B14" s="199" t="s">
        <v>137</v>
      </c>
      <c r="C14" s="113">
        <v>11.900344553405779</v>
      </c>
      <c r="D14" s="115">
        <v>449</v>
      </c>
      <c r="E14" s="114">
        <v>466</v>
      </c>
      <c r="F14" s="114">
        <v>463</v>
      </c>
      <c r="G14" s="114">
        <v>469</v>
      </c>
      <c r="H14" s="140">
        <v>496</v>
      </c>
      <c r="I14" s="115">
        <v>-47</v>
      </c>
      <c r="J14" s="116">
        <v>-9.4758064516129039</v>
      </c>
      <c r="K14" s="110"/>
      <c r="L14" s="110"/>
      <c r="M14" s="110"/>
      <c r="N14" s="110"/>
      <c r="O14" s="110"/>
    </row>
    <row r="15" spans="1:15" s="110" customFormat="1" ht="24.95" customHeight="1" x14ac:dyDescent="0.2">
      <c r="A15" s="193" t="s">
        <v>216</v>
      </c>
      <c r="B15" s="199" t="s">
        <v>217</v>
      </c>
      <c r="C15" s="113">
        <v>2.941956003180493</v>
      </c>
      <c r="D15" s="115">
        <v>111</v>
      </c>
      <c r="E15" s="114">
        <v>124</v>
      </c>
      <c r="F15" s="114">
        <v>117</v>
      </c>
      <c r="G15" s="114">
        <v>125</v>
      </c>
      <c r="H15" s="140">
        <v>139</v>
      </c>
      <c r="I15" s="115">
        <v>-28</v>
      </c>
      <c r="J15" s="116">
        <v>-20.14388489208633</v>
      </c>
    </row>
    <row r="16" spans="1:15" s="287" customFormat="1" ht="24.95" customHeight="1" x14ac:dyDescent="0.2">
      <c r="A16" s="193" t="s">
        <v>218</v>
      </c>
      <c r="B16" s="199" t="s">
        <v>141</v>
      </c>
      <c r="C16" s="113">
        <v>5.8043996819507022</v>
      </c>
      <c r="D16" s="115">
        <v>219</v>
      </c>
      <c r="E16" s="114">
        <v>223</v>
      </c>
      <c r="F16" s="114">
        <v>231</v>
      </c>
      <c r="G16" s="114">
        <v>225</v>
      </c>
      <c r="H16" s="140">
        <v>235</v>
      </c>
      <c r="I16" s="115">
        <v>-16</v>
      </c>
      <c r="J16" s="116">
        <v>-6.8085106382978724</v>
      </c>
      <c r="K16" s="110"/>
      <c r="L16" s="110"/>
      <c r="M16" s="110"/>
      <c r="N16" s="110"/>
      <c r="O16" s="110"/>
    </row>
    <row r="17" spans="1:15" s="110" customFormat="1" ht="24.95" customHeight="1" x14ac:dyDescent="0.2">
      <c r="A17" s="193" t="s">
        <v>142</v>
      </c>
      <c r="B17" s="199" t="s">
        <v>220</v>
      </c>
      <c r="C17" s="113">
        <v>3.1539888682745825</v>
      </c>
      <c r="D17" s="115">
        <v>119</v>
      </c>
      <c r="E17" s="114">
        <v>119</v>
      </c>
      <c r="F17" s="114">
        <v>115</v>
      </c>
      <c r="G17" s="114">
        <v>119</v>
      </c>
      <c r="H17" s="140">
        <v>122</v>
      </c>
      <c r="I17" s="115">
        <v>-3</v>
      </c>
      <c r="J17" s="116">
        <v>-2.459016393442623</v>
      </c>
    </row>
    <row r="18" spans="1:15" s="287" customFormat="1" ht="24.95" customHeight="1" x14ac:dyDescent="0.2">
      <c r="A18" s="201" t="s">
        <v>144</v>
      </c>
      <c r="B18" s="202" t="s">
        <v>145</v>
      </c>
      <c r="C18" s="113">
        <v>8.3222899549430167</v>
      </c>
      <c r="D18" s="115">
        <v>314</v>
      </c>
      <c r="E18" s="114">
        <v>317</v>
      </c>
      <c r="F18" s="114">
        <v>318</v>
      </c>
      <c r="G18" s="114">
        <v>314</v>
      </c>
      <c r="H18" s="140">
        <v>290</v>
      </c>
      <c r="I18" s="115">
        <v>24</v>
      </c>
      <c r="J18" s="116">
        <v>8.2758620689655178</v>
      </c>
      <c r="K18" s="110"/>
      <c r="L18" s="110"/>
      <c r="M18" s="110"/>
      <c r="N18" s="110"/>
      <c r="O18" s="110"/>
    </row>
    <row r="19" spans="1:15" s="110" customFormat="1" ht="24.95" customHeight="1" x14ac:dyDescent="0.2">
      <c r="A19" s="193" t="s">
        <v>146</v>
      </c>
      <c r="B19" s="199" t="s">
        <v>147</v>
      </c>
      <c r="C19" s="113">
        <v>16.591571693612511</v>
      </c>
      <c r="D19" s="115">
        <v>626</v>
      </c>
      <c r="E19" s="114">
        <v>625</v>
      </c>
      <c r="F19" s="114">
        <v>626</v>
      </c>
      <c r="G19" s="114">
        <v>625</v>
      </c>
      <c r="H19" s="140">
        <v>610</v>
      </c>
      <c r="I19" s="115">
        <v>16</v>
      </c>
      <c r="J19" s="116">
        <v>2.622950819672131</v>
      </c>
    </row>
    <row r="20" spans="1:15" s="287" customFormat="1" ht="24.95" customHeight="1" x14ac:dyDescent="0.2">
      <c r="A20" s="193" t="s">
        <v>148</v>
      </c>
      <c r="B20" s="199" t="s">
        <v>149</v>
      </c>
      <c r="C20" s="113">
        <v>8.5873310363106281</v>
      </c>
      <c r="D20" s="115">
        <v>324</v>
      </c>
      <c r="E20" s="114">
        <v>390</v>
      </c>
      <c r="F20" s="114">
        <v>412</v>
      </c>
      <c r="G20" s="114">
        <v>409</v>
      </c>
      <c r="H20" s="140">
        <v>413</v>
      </c>
      <c r="I20" s="115">
        <v>-89</v>
      </c>
      <c r="J20" s="116">
        <v>-21.54963680387409</v>
      </c>
      <c r="K20" s="110"/>
      <c r="L20" s="110"/>
      <c r="M20" s="110"/>
      <c r="N20" s="110"/>
      <c r="O20" s="110"/>
    </row>
    <row r="21" spans="1:15" s="110" customFormat="1" ht="24.95" customHeight="1" x14ac:dyDescent="0.2">
      <c r="A21" s="201" t="s">
        <v>150</v>
      </c>
      <c r="B21" s="202" t="s">
        <v>151</v>
      </c>
      <c r="C21" s="113">
        <v>9.806520010601643</v>
      </c>
      <c r="D21" s="115">
        <v>370</v>
      </c>
      <c r="E21" s="114">
        <v>464</v>
      </c>
      <c r="F21" s="114">
        <v>448</v>
      </c>
      <c r="G21" s="114">
        <v>494</v>
      </c>
      <c r="H21" s="140">
        <v>438</v>
      </c>
      <c r="I21" s="115">
        <v>-68</v>
      </c>
      <c r="J21" s="116">
        <v>-15.525114155251142</v>
      </c>
    </row>
    <row r="22" spans="1:15" s="110" customFormat="1" ht="24.95" customHeight="1" x14ac:dyDescent="0.2">
      <c r="A22" s="201" t="s">
        <v>152</v>
      </c>
      <c r="B22" s="199" t="s">
        <v>153</v>
      </c>
      <c r="C22" s="113">
        <v>0.58309037900874638</v>
      </c>
      <c r="D22" s="115">
        <v>22</v>
      </c>
      <c r="E22" s="114">
        <v>19</v>
      </c>
      <c r="F22" s="114">
        <v>19</v>
      </c>
      <c r="G22" s="114">
        <v>20</v>
      </c>
      <c r="H22" s="140">
        <v>18</v>
      </c>
      <c r="I22" s="115">
        <v>4</v>
      </c>
      <c r="J22" s="116">
        <v>22.222222222222221</v>
      </c>
    </row>
    <row r="23" spans="1:15" s="110" customFormat="1" ht="24.95" customHeight="1" x14ac:dyDescent="0.2">
      <c r="A23" s="193" t="s">
        <v>154</v>
      </c>
      <c r="B23" s="199" t="s">
        <v>155</v>
      </c>
      <c r="C23" s="113">
        <v>1.4312218393851046</v>
      </c>
      <c r="D23" s="115">
        <v>54</v>
      </c>
      <c r="E23" s="114">
        <v>54</v>
      </c>
      <c r="F23" s="114">
        <v>49</v>
      </c>
      <c r="G23" s="114">
        <v>50</v>
      </c>
      <c r="H23" s="140">
        <v>52</v>
      </c>
      <c r="I23" s="115">
        <v>2</v>
      </c>
      <c r="J23" s="116">
        <v>3.8461538461538463</v>
      </c>
    </row>
    <row r="24" spans="1:15" s="110" customFormat="1" ht="24.95" customHeight="1" x14ac:dyDescent="0.2">
      <c r="A24" s="193" t="s">
        <v>156</v>
      </c>
      <c r="B24" s="199" t="s">
        <v>221</v>
      </c>
      <c r="C24" s="113">
        <v>6.8910681155579114</v>
      </c>
      <c r="D24" s="115">
        <v>260</v>
      </c>
      <c r="E24" s="114">
        <v>260</v>
      </c>
      <c r="F24" s="114">
        <v>259</v>
      </c>
      <c r="G24" s="114">
        <v>258</v>
      </c>
      <c r="H24" s="140">
        <v>250</v>
      </c>
      <c r="I24" s="115">
        <v>10</v>
      </c>
      <c r="J24" s="116">
        <v>4</v>
      </c>
    </row>
    <row r="25" spans="1:15" s="110" customFormat="1" ht="24.95" customHeight="1" x14ac:dyDescent="0.2">
      <c r="A25" s="193" t="s">
        <v>222</v>
      </c>
      <c r="B25" s="204" t="s">
        <v>159</v>
      </c>
      <c r="C25" s="113">
        <v>7.6596872515239864</v>
      </c>
      <c r="D25" s="115">
        <v>289</v>
      </c>
      <c r="E25" s="114">
        <v>316</v>
      </c>
      <c r="F25" s="114">
        <v>326</v>
      </c>
      <c r="G25" s="114">
        <v>318</v>
      </c>
      <c r="H25" s="140">
        <v>314</v>
      </c>
      <c r="I25" s="115">
        <v>-25</v>
      </c>
      <c r="J25" s="116">
        <v>-7.9617834394904454</v>
      </c>
    </row>
    <row r="26" spans="1:15" s="110" customFormat="1" ht="24.95" customHeight="1" x14ac:dyDescent="0.2">
      <c r="A26" s="201">
        <v>782.78300000000002</v>
      </c>
      <c r="B26" s="203" t="s">
        <v>160</v>
      </c>
      <c r="C26" s="113">
        <v>0.45056983832494035</v>
      </c>
      <c r="D26" s="115">
        <v>17</v>
      </c>
      <c r="E26" s="114">
        <v>22</v>
      </c>
      <c r="F26" s="114">
        <v>21</v>
      </c>
      <c r="G26" s="114">
        <v>24</v>
      </c>
      <c r="H26" s="140">
        <v>26</v>
      </c>
      <c r="I26" s="115">
        <v>-9</v>
      </c>
      <c r="J26" s="116">
        <v>-34.615384615384613</v>
      </c>
    </row>
    <row r="27" spans="1:15" s="110" customFormat="1" ht="24.95" customHeight="1" x14ac:dyDescent="0.2">
      <c r="A27" s="193" t="s">
        <v>161</v>
      </c>
      <c r="B27" s="199" t="s">
        <v>162</v>
      </c>
      <c r="C27" s="113">
        <v>4.1876490856082693</v>
      </c>
      <c r="D27" s="115">
        <v>158</v>
      </c>
      <c r="E27" s="114">
        <v>172</v>
      </c>
      <c r="F27" s="114">
        <v>184</v>
      </c>
      <c r="G27" s="114">
        <v>178</v>
      </c>
      <c r="H27" s="140">
        <v>188</v>
      </c>
      <c r="I27" s="115">
        <v>-30</v>
      </c>
      <c r="J27" s="116">
        <v>-15.957446808510639</v>
      </c>
    </row>
    <row r="28" spans="1:15" s="110" customFormat="1" ht="24.95" customHeight="1" x14ac:dyDescent="0.2">
      <c r="A28" s="193" t="s">
        <v>163</v>
      </c>
      <c r="B28" s="199" t="s">
        <v>164</v>
      </c>
      <c r="C28" s="113">
        <v>1.0071561091969254</v>
      </c>
      <c r="D28" s="115">
        <v>38</v>
      </c>
      <c r="E28" s="114">
        <v>40</v>
      </c>
      <c r="F28" s="114">
        <v>38</v>
      </c>
      <c r="G28" s="114">
        <v>42</v>
      </c>
      <c r="H28" s="140">
        <v>34</v>
      </c>
      <c r="I28" s="115">
        <v>4</v>
      </c>
      <c r="J28" s="116">
        <v>11.764705882352942</v>
      </c>
    </row>
    <row r="29" spans="1:15" s="110" customFormat="1" ht="24.95" customHeight="1" x14ac:dyDescent="0.2">
      <c r="A29" s="193">
        <v>86</v>
      </c>
      <c r="B29" s="199" t="s">
        <v>165</v>
      </c>
      <c r="C29" s="113">
        <v>5.9369202226345079</v>
      </c>
      <c r="D29" s="115">
        <v>224</v>
      </c>
      <c r="E29" s="114">
        <v>233</v>
      </c>
      <c r="F29" s="114">
        <v>233</v>
      </c>
      <c r="G29" s="114">
        <v>234</v>
      </c>
      <c r="H29" s="140">
        <v>233</v>
      </c>
      <c r="I29" s="115">
        <v>-9</v>
      </c>
      <c r="J29" s="116">
        <v>-3.8626609442060085</v>
      </c>
    </row>
    <row r="30" spans="1:15" s="110" customFormat="1" ht="24.95" customHeight="1" x14ac:dyDescent="0.2">
      <c r="A30" s="193">
        <v>87.88</v>
      </c>
      <c r="B30" s="204" t="s">
        <v>166</v>
      </c>
      <c r="C30" s="113">
        <v>4.2141531937450303</v>
      </c>
      <c r="D30" s="115">
        <v>159</v>
      </c>
      <c r="E30" s="114">
        <v>167</v>
      </c>
      <c r="F30" s="114">
        <v>163</v>
      </c>
      <c r="G30" s="114">
        <v>164</v>
      </c>
      <c r="H30" s="140">
        <v>163</v>
      </c>
      <c r="I30" s="115">
        <v>-4</v>
      </c>
      <c r="J30" s="116">
        <v>-2.4539877300613497</v>
      </c>
    </row>
    <row r="31" spans="1:15" s="110" customFormat="1" ht="24.95" customHeight="1" x14ac:dyDescent="0.2">
      <c r="A31" s="193" t="s">
        <v>167</v>
      </c>
      <c r="B31" s="199" t="s">
        <v>168</v>
      </c>
      <c r="C31" s="113">
        <v>6.3609859528226878</v>
      </c>
      <c r="D31" s="115">
        <v>240</v>
      </c>
      <c r="E31" s="114">
        <v>264</v>
      </c>
      <c r="F31" s="114">
        <v>237</v>
      </c>
      <c r="G31" s="114">
        <v>230</v>
      </c>
      <c r="H31" s="140">
        <v>257</v>
      </c>
      <c r="I31" s="115">
        <v>-17</v>
      </c>
      <c r="J31" s="116">
        <v>-6.6147859922178984</v>
      </c>
    </row>
    <row r="32" spans="1:15" s="110" customFormat="1" ht="24.95" customHeight="1" x14ac:dyDescent="0.2">
      <c r="A32" s="193"/>
      <c r="B32" s="204" t="s">
        <v>169</v>
      </c>
      <c r="C32" s="113" t="s">
        <v>513</v>
      </c>
      <c r="D32" s="115" t="s">
        <v>513</v>
      </c>
      <c r="E32" s="114" t="s">
        <v>513</v>
      </c>
      <c r="F32" s="114">
        <v>0</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5.4333421680360452</v>
      </c>
      <c r="D34" s="115">
        <v>205</v>
      </c>
      <c r="E34" s="114">
        <v>201</v>
      </c>
      <c r="F34" s="114">
        <v>220</v>
      </c>
      <c r="G34" s="114">
        <v>235</v>
      </c>
      <c r="H34" s="140">
        <v>209</v>
      </c>
      <c r="I34" s="115">
        <v>-4</v>
      </c>
      <c r="J34" s="116">
        <v>-1.9138755980861244</v>
      </c>
    </row>
    <row r="35" spans="1:10" s="110" customFormat="1" ht="24.95" customHeight="1" x14ac:dyDescent="0.2">
      <c r="A35" s="292" t="s">
        <v>171</v>
      </c>
      <c r="B35" s="293" t="s">
        <v>172</v>
      </c>
      <c r="C35" s="113">
        <v>20.858733103631064</v>
      </c>
      <c r="D35" s="115">
        <v>787</v>
      </c>
      <c r="E35" s="114">
        <v>807</v>
      </c>
      <c r="F35" s="114">
        <v>809</v>
      </c>
      <c r="G35" s="114">
        <v>808</v>
      </c>
      <c r="H35" s="140">
        <v>808</v>
      </c>
      <c r="I35" s="115">
        <v>-21</v>
      </c>
      <c r="J35" s="116">
        <v>-2.5990099009900991</v>
      </c>
    </row>
    <row r="36" spans="1:10" s="110" customFormat="1" ht="24.95" customHeight="1" x14ac:dyDescent="0.2">
      <c r="A36" s="294" t="s">
        <v>173</v>
      </c>
      <c r="B36" s="295" t="s">
        <v>174</v>
      </c>
      <c r="C36" s="125">
        <v>73.707924728332898</v>
      </c>
      <c r="D36" s="143">
        <v>2781</v>
      </c>
      <c r="E36" s="144">
        <v>3026</v>
      </c>
      <c r="F36" s="144">
        <v>3015</v>
      </c>
      <c r="G36" s="144">
        <v>3046</v>
      </c>
      <c r="H36" s="145">
        <v>2996</v>
      </c>
      <c r="I36" s="143">
        <v>-215</v>
      </c>
      <c r="J36" s="146">
        <v>-7.1762349799732981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3773</v>
      </c>
      <c r="F11" s="264">
        <v>4034</v>
      </c>
      <c r="G11" s="264">
        <v>4044</v>
      </c>
      <c r="H11" s="264">
        <v>4089</v>
      </c>
      <c r="I11" s="265">
        <v>4013</v>
      </c>
      <c r="J11" s="263">
        <v>-240</v>
      </c>
      <c r="K11" s="266">
        <v>-5.9805631696984802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36.76119798568778</v>
      </c>
      <c r="E13" s="115">
        <v>1387</v>
      </c>
      <c r="F13" s="114">
        <v>1497</v>
      </c>
      <c r="G13" s="114">
        <v>1542</v>
      </c>
      <c r="H13" s="114">
        <v>1568</v>
      </c>
      <c r="I13" s="140">
        <v>1517</v>
      </c>
      <c r="J13" s="115">
        <v>-130</v>
      </c>
      <c r="K13" s="116">
        <v>-8.5695451549110082</v>
      </c>
    </row>
    <row r="14" spans="1:15" ht="15.95" customHeight="1" x14ac:dyDescent="0.2">
      <c r="A14" s="306" t="s">
        <v>230</v>
      </c>
      <c r="B14" s="307"/>
      <c r="C14" s="308"/>
      <c r="D14" s="113">
        <v>50.781871190034458</v>
      </c>
      <c r="E14" s="115">
        <v>1916</v>
      </c>
      <c r="F14" s="114">
        <v>2064</v>
      </c>
      <c r="G14" s="114">
        <v>2051</v>
      </c>
      <c r="H14" s="114">
        <v>2073</v>
      </c>
      <c r="I14" s="140">
        <v>2058</v>
      </c>
      <c r="J14" s="115">
        <v>-142</v>
      </c>
      <c r="K14" s="116">
        <v>-6.8999028182701654</v>
      </c>
    </row>
    <row r="15" spans="1:15" ht="15.95" customHeight="1" x14ac:dyDescent="0.2">
      <c r="A15" s="306" t="s">
        <v>231</v>
      </c>
      <c r="B15" s="307"/>
      <c r="C15" s="308"/>
      <c r="D15" s="113">
        <v>6.7850516830108667</v>
      </c>
      <c r="E15" s="115">
        <v>256</v>
      </c>
      <c r="F15" s="114">
        <v>246</v>
      </c>
      <c r="G15" s="114">
        <v>242</v>
      </c>
      <c r="H15" s="114">
        <v>235</v>
      </c>
      <c r="I15" s="140">
        <v>230</v>
      </c>
      <c r="J15" s="115">
        <v>26</v>
      </c>
      <c r="K15" s="116">
        <v>11.304347826086957</v>
      </c>
    </row>
    <row r="16" spans="1:15" ht="15.95" customHeight="1" x14ac:dyDescent="0.2">
      <c r="A16" s="306" t="s">
        <v>232</v>
      </c>
      <c r="B16" s="307"/>
      <c r="C16" s="308"/>
      <c r="D16" s="113">
        <v>4.1346408693347465</v>
      </c>
      <c r="E16" s="115">
        <v>156</v>
      </c>
      <c r="F16" s="114">
        <v>168</v>
      </c>
      <c r="G16" s="114">
        <v>149</v>
      </c>
      <c r="H16" s="114">
        <v>155</v>
      </c>
      <c r="I16" s="140">
        <v>151</v>
      </c>
      <c r="J16" s="115">
        <v>5</v>
      </c>
      <c r="K16" s="116">
        <v>3.3112582781456954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3.4720381659157171</v>
      </c>
      <c r="E18" s="115">
        <v>131</v>
      </c>
      <c r="F18" s="114">
        <v>116</v>
      </c>
      <c r="G18" s="114">
        <v>144</v>
      </c>
      <c r="H18" s="114">
        <v>162</v>
      </c>
      <c r="I18" s="140">
        <v>137</v>
      </c>
      <c r="J18" s="115">
        <v>-6</v>
      </c>
      <c r="K18" s="116">
        <v>-4.3795620437956204</v>
      </c>
    </row>
    <row r="19" spans="1:11" ht="14.1" customHeight="1" x14ac:dyDescent="0.2">
      <c r="A19" s="306" t="s">
        <v>235</v>
      </c>
      <c r="B19" s="307" t="s">
        <v>236</v>
      </c>
      <c r="C19" s="308"/>
      <c r="D19" s="113">
        <v>2.2263450834879408</v>
      </c>
      <c r="E19" s="115">
        <v>84</v>
      </c>
      <c r="F19" s="114">
        <v>73</v>
      </c>
      <c r="G19" s="114">
        <v>100</v>
      </c>
      <c r="H19" s="114">
        <v>118</v>
      </c>
      <c r="I19" s="140">
        <v>93</v>
      </c>
      <c r="J19" s="115">
        <v>-9</v>
      </c>
      <c r="K19" s="116">
        <v>-9.67741935483871</v>
      </c>
    </row>
    <row r="20" spans="1:11" ht="14.1" customHeight="1" x14ac:dyDescent="0.2">
      <c r="A20" s="306">
        <v>12</v>
      </c>
      <c r="B20" s="307" t="s">
        <v>237</v>
      </c>
      <c r="C20" s="308"/>
      <c r="D20" s="113">
        <v>0.42406573018817917</v>
      </c>
      <c r="E20" s="115">
        <v>16</v>
      </c>
      <c r="F20" s="114">
        <v>18</v>
      </c>
      <c r="G20" s="114">
        <v>22</v>
      </c>
      <c r="H20" s="114">
        <v>23</v>
      </c>
      <c r="I20" s="140">
        <v>23</v>
      </c>
      <c r="J20" s="115">
        <v>-7</v>
      </c>
      <c r="K20" s="116">
        <v>-30.434782608695652</v>
      </c>
    </row>
    <row r="21" spans="1:11" ht="14.1" customHeight="1" x14ac:dyDescent="0.2">
      <c r="A21" s="306">
        <v>21</v>
      </c>
      <c r="B21" s="307" t="s">
        <v>238</v>
      </c>
      <c r="C21" s="308"/>
      <c r="D21" s="113">
        <v>0.53008216273522391</v>
      </c>
      <c r="E21" s="115">
        <v>20</v>
      </c>
      <c r="F21" s="114">
        <v>22</v>
      </c>
      <c r="G21" s="114">
        <v>21</v>
      </c>
      <c r="H21" s="114">
        <v>19</v>
      </c>
      <c r="I21" s="140">
        <v>21</v>
      </c>
      <c r="J21" s="115">
        <v>-1</v>
      </c>
      <c r="K21" s="116">
        <v>-4.7619047619047619</v>
      </c>
    </row>
    <row r="22" spans="1:11" ht="14.1" customHeight="1" x14ac:dyDescent="0.2">
      <c r="A22" s="306">
        <v>22</v>
      </c>
      <c r="B22" s="307" t="s">
        <v>239</v>
      </c>
      <c r="C22" s="308"/>
      <c r="D22" s="113">
        <v>1.6697588126159555</v>
      </c>
      <c r="E22" s="115">
        <v>63</v>
      </c>
      <c r="F22" s="114">
        <v>65</v>
      </c>
      <c r="G22" s="114">
        <v>64</v>
      </c>
      <c r="H22" s="114">
        <v>73</v>
      </c>
      <c r="I22" s="140">
        <v>76</v>
      </c>
      <c r="J22" s="115">
        <v>-13</v>
      </c>
      <c r="K22" s="116">
        <v>-17.105263157894736</v>
      </c>
    </row>
    <row r="23" spans="1:11" ht="14.1" customHeight="1" x14ac:dyDescent="0.2">
      <c r="A23" s="306">
        <v>23</v>
      </c>
      <c r="B23" s="307" t="s">
        <v>240</v>
      </c>
      <c r="C23" s="308"/>
      <c r="D23" s="113">
        <v>0.63609859528226875</v>
      </c>
      <c r="E23" s="115">
        <v>24</v>
      </c>
      <c r="F23" s="114">
        <v>23</v>
      </c>
      <c r="G23" s="114">
        <v>22</v>
      </c>
      <c r="H23" s="114">
        <v>22</v>
      </c>
      <c r="I23" s="140">
        <v>28</v>
      </c>
      <c r="J23" s="115">
        <v>-4</v>
      </c>
      <c r="K23" s="116">
        <v>-14.285714285714286</v>
      </c>
    </row>
    <row r="24" spans="1:11" ht="14.1" customHeight="1" x14ac:dyDescent="0.2">
      <c r="A24" s="306">
        <v>24</v>
      </c>
      <c r="B24" s="307" t="s">
        <v>241</v>
      </c>
      <c r="C24" s="308"/>
      <c r="D24" s="113">
        <v>1.5902464882056719</v>
      </c>
      <c r="E24" s="115">
        <v>60</v>
      </c>
      <c r="F24" s="114">
        <v>62</v>
      </c>
      <c r="G24" s="114">
        <v>70</v>
      </c>
      <c r="H24" s="114">
        <v>69</v>
      </c>
      <c r="I24" s="140">
        <v>74</v>
      </c>
      <c r="J24" s="115">
        <v>-14</v>
      </c>
      <c r="K24" s="116">
        <v>-18.918918918918919</v>
      </c>
    </row>
    <row r="25" spans="1:11" ht="14.1" customHeight="1" x14ac:dyDescent="0.2">
      <c r="A25" s="306">
        <v>25</v>
      </c>
      <c r="B25" s="307" t="s">
        <v>242</v>
      </c>
      <c r="C25" s="308"/>
      <c r="D25" s="113">
        <v>2.8094354624966869</v>
      </c>
      <c r="E25" s="115">
        <v>106</v>
      </c>
      <c r="F25" s="114">
        <v>103</v>
      </c>
      <c r="G25" s="114">
        <v>108</v>
      </c>
      <c r="H25" s="114">
        <v>96</v>
      </c>
      <c r="I25" s="140">
        <v>93</v>
      </c>
      <c r="J25" s="115">
        <v>13</v>
      </c>
      <c r="K25" s="116">
        <v>13.978494623655914</v>
      </c>
    </row>
    <row r="26" spans="1:11" ht="14.1" customHeight="1" x14ac:dyDescent="0.2">
      <c r="A26" s="306">
        <v>26</v>
      </c>
      <c r="B26" s="307" t="s">
        <v>243</v>
      </c>
      <c r="C26" s="308"/>
      <c r="D26" s="113">
        <v>1.749271137026239</v>
      </c>
      <c r="E26" s="115">
        <v>66</v>
      </c>
      <c r="F26" s="114">
        <v>57</v>
      </c>
      <c r="G26" s="114">
        <v>53</v>
      </c>
      <c r="H26" s="114">
        <v>63</v>
      </c>
      <c r="I26" s="140">
        <v>55</v>
      </c>
      <c r="J26" s="115">
        <v>11</v>
      </c>
      <c r="K26" s="116">
        <v>20</v>
      </c>
    </row>
    <row r="27" spans="1:11" ht="14.1" customHeight="1" x14ac:dyDescent="0.2">
      <c r="A27" s="306">
        <v>27</v>
      </c>
      <c r="B27" s="307" t="s">
        <v>244</v>
      </c>
      <c r="C27" s="308"/>
      <c r="D27" s="113">
        <v>0.50357805459846272</v>
      </c>
      <c r="E27" s="115">
        <v>19</v>
      </c>
      <c r="F27" s="114">
        <v>24</v>
      </c>
      <c r="G27" s="114">
        <v>19</v>
      </c>
      <c r="H27" s="114">
        <v>18</v>
      </c>
      <c r="I27" s="140">
        <v>16</v>
      </c>
      <c r="J27" s="115">
        <v>3</v>
      </c>
      <c r="K27" s="116">
        <v>18.75</v>
      </c>
    </row>
    <row r="28" spans="1:11" ht="14.1" customHeight="1" x14ac:dyDescent="0.2">
      <c r="A28" s="306">
        <v>28</v>
      </c>
      <c r="B28" s="307" t="s">
        <v>245</v>
      </c>
      <c r="C28" s="308"/>
      <c r="D28" s="113">
        <v>0.5565862708719852</v>
      </c>
      <c r="E28" s="115">
        <v>21</v>
      </c>
      <c r="F28" s="114">
        <v>20</v>
      </c>
      <c r="G28" s="114">
        <v>22</v>
      </c>
      <c r="H28" s="114">
        <v>18</v>
      </c>
      <c r="I28" s="140">
        <v>21</v>
      </c>
      <c r="J28" s="115">
        <v>0</v>
      </c>
      <c r="K28" s="116">
        <v>0</v>
      </c>
    </row>
    <row r="29" spans="1:11" ht="14.1" customHeight="1" x14ac:dyDescent="0.2">
      <c r="A29" s="306">
        <v>29</v>
      </c>
      <c r="B29" s="307" t="s">
        <v>246</v>
      </c>
      <c r="C29" s="308"/>
      <c r="D29" s="113">
        <v>4.0021203286509408</v>
      </c>
      <c r="E29" s="115">
        <v>151</v>
      </c>
      <c r="F29" s="114">
        <v>178</v>
      </c>
      <c r="G29" s="114">
        <v>177</v>
      </c>
      <c r="H29" s="114">
        <v>194</v>
      </c>
      <c r="I29" s="140">
        <v>177</v>
      </c>
      <c r="J29" s="115">
        <v>-26</v>
      </c>
      <c r="K29" s="116">
        <v>-14.689265536723164</v>
      </c>
    </row>
    <row r="30" spans="1:11" ht="14.1" customHeight="1" x14ac:dyDescent="0.2">
      <c r="A30" s="306" t="s">
        <v>247</v>
      </c>
      <c r="B30" s="307" t="s">
        <v>248</v>
      </c>
      <c r="C30" s="308"/>
      <c r="D30" s="113">
        <v>0.68910681155579112</v>
      </c>
      <c r="E30" s="115">
        <v>26</v>
      </c>
      <c r="F30" s="114" t="s">
        <v>513</v>
      </c>
      <c r="G30" s="114" t="s">
        <v>513</v>
      </c>
      <c r="H30" s="114" t="s">
        <v>513</v>
      </c>
      <c r="I30" s="140" t="s">
        <v>513</v>
      </c>
      <c r="J30" s="115" t="s">
        <v>513</v>
      </c>
      <c r="K30" s="116" t="s">
        <v>513</v>
      </c>
    </row>
    <row r="31" spans="1:11" ht="14.1" customHeight="1" x14ac:dyDescent="0.2">
      <c r="A31" s="306" t="s">
        <v>249</v>
      </c>
      <c r="B31" s="307" t="s">
        <v>250</v>
      </c>
      <c r="C31" s="308"/>
      <c r="D31" s="113">
        <v>3.2335011926848662</v>
      </c>
      <c r="E31" s="115">
        <v>122</v>
      </c>
      <c r="F31" s="114">
        <v>148</v>
      </c>
      <c r="G31" s="114">
        <v>151</v>
      </c>
      <c r="H31" s="114">
        <v>166</v>
      </c>
      <c r="I31" s="140">
        <v>142</v>
      </c>
      <c r="J31" s="115">
        <v>-20</v>
      </c>
      <c r="K31" s="116">
        <v>-14.084507042253522</v>
      </c>
    </row>
    <row r="32" spans="1:11" ht="14.1" customHeight="1" x14ac:dyDescent="0.2">
      <c r="A32" s="306">
        <v>31</v>
      </c>
      <c r="B32" s="307" t="s">
        <v>251</v>
      </c>
      <c r="C32" s="308"/>
      <c r="D32" s="113">
        <v>0.34455340577789556</v>
      </c>
      <c r="E32" s="115">
        <v>13</v>
      </c>
      <c r="F32" s="114">
        <v>10</v>
      </c>
      <c r="G32" s="114">
        <v>12</v>
      </c>
      <c r="H32" s="114">
        <v>11</v>
      </c>
      <c r="I32" s="140">
        <v>10</v>
      </c>
      <c r="J32" s="115">
        <v>3</v>
      </c>
      <c r="K32" s="116">
        <v>30</v>
      </c>
    </row>
    <row r="33" spans="1:11" ht="14.1" customHeight="1" x14ac:dyDescent="0.2">
      <c r="A33" s="306">
        <v>32</v>
      </c>
      <c r="B33" s="307" t="s">
        <v>252</v>
      </c>
      <c r="C33" s="308"/>
      <c r="D33" s="113">
        <v>1.1396766498807316</v>
      </c>
      <c r="E33" s="115">
        <v>43</v>
      </c>
      <c r="F33" s="114">
        <v>49</v>
      </c>
      <c r="G33" s="114">
        <v>44</v>
      </c>
      <c r="H33" s="114">
        <v>47</v>
      </c>
      <c r="I33" s="140">
        <v>42</v>
      </c>
      <c r="J33" s="115">
        <v>1</v>
      </c>
      <c r="K33" s="116">
        <v>2.3809523809523809</v>
      </c>
    </row>
    <row r="34" spans="1:11" ht="14.1" customHeight="1" x14ac:dyDescent="0.2">
      <c r="A34" s="306">
        <v>33</v>
      </c>
      <c r="B34" s="307" t="s">
        <v>253</v>
      </c>
      <c r="C34" s="308"/>
      <c r="D34" s="113">
        <v>0.37105751391465674</v>
      </c>
      <c r="E34" s="115">
        <v>14</v>
      </c>
      <c r="F34" s="114">
        <v>16</v>
      </c>
      <c r="G34" s="114">
        <v>17</v>
      </c>
      <c r="H34" s="114">
        <v>19</v>
      </c>
      <c r="I34" s="140">
        <v>22</v>
      </c>
      <c r="J34" s="115">
        <v>-8</v>
      </c>
      <c r="K34" s="116">
        <v>-36.363636363636367</v>
      </c>
    </row>
    <row r="35" spans="1:11" ht="14.1" customHeight="1" x14ac:dyDescent="0.2">
      <c r="A35" s="306">
        <v>34</v>
      </c>
      <c r="B35" s="307" t="s">
        <v>254</v>
      </c>
      <c r="C35" s="308"/>
      <c r="D35" s="113">
        <v>5.7778955738139413</v>
      </c>
      <c r="E35" s="115">
        <v>218</v>
      </c>
      <c r="F35" s="114">
        <v>235</v>
      </c>
      <c r="G35" s="114">
        <v>238</v>
      </c>
      <c r="H35" s="114">
        <v>238</v>
      </c>
      <c r="I35" s="140">
        <v>233</v>
      </c>
      <c r="J35" s="115">
        <v>-15</v>
      </c>
      <c r="K35" s="116">
        <v>-6.437768240343348</v>
      </c>
    </row>
    <row r="36" spans="1:11" ht="14.1" customHeight="1" x14ac:dyDescent="0.2">
      <c r="A36" s="306">
        <v>41</v>
      </c>
      <c r="B36" s="307" t="s">
        <v>255</v>
      </c>
      <c r="C36" s="308"/>
      <c r="D36" s="113">
        <v>0.45056983832494035</v>
      </c>
      <c r="E36" s="115">
        <v>17</v>
      </c>
      <c r="F36" s="114">
        <v>14</v>
      </c>
      <c r="G36" s="114">
        <v>20</v>
      </c>
      <c r="H36" s="114">
        <v>18</v>
      </c>
      <c r="I36" s="140">
        <v>18</v>
      </c>
      <c r="J36" s="115">
        <v>-1</v>
      </c>
      <c r="K36" s="116">
        <v>-5.5555555555555554</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0.63609859528226875</v>
      </c>
      <c r="E38" s="115">
        <v>24</v>
      </c>
      <c r="F38" s="114">
        <v>21</v>
      </c>
      <c r="G38" s="114">
        <v>20</v>
      </c>
      <c r="H38" s="114">
        <v>22</v>
      </c>
      <c r="I38" s="140">
        <v>24</v>
      </c>
      <c r="J38" s="115">
        <v>0</v>
      </c>
      <c r="K38" s="116">
        <v>0</v>
      </c>
    </row>
    <row r="39" spans="1:11" ht="14.1" customHeight="1" x14ac:dyDescent="0.2">
      <c r="A39" s="306">
        <v>51</v>
      </c>
      <c r="B39" s="307" t="s">
        <v>258</v>
      </c>
      <c r="C39" s="308"/>
      <c r="D39" s="113">
        <v>4.5587065995229263</v>
      </c>
      <c r="E39" s="115">
        <v>172</v>
      </c>
      <c r="F39" s="114">
        <v>201</v>
      </c>
      <c r="G39" s="114">
        <v>219</v>
      </c>
      <c r="H39" s="114">
        <v>221</v>
      </c>
      <c r="I39" s="140">
        <v>220</v>
      </c>
      <c r="J39" s="115">
        <v>-48</v>
      </c>
      <c r="K39" s="116">
        <v>-21.818181818181817</v>
      </c>
    </row>
    <row r="40" spans="1:11" ht="14.1" customHeight="1" x14ac:dyDescent="0.2">
      <c r="A40" s="306" t="s">
        <v>259</v>
      </c>
      <c r="B40" s="307" t="s">
        <v>260</v>
      </c>
      <c r="C40" s="308"/>
      <c r="D40" s="113">
        <v>4.2406573018817912</v>
      </c>
      <c r="E40" s="115">
        <v>160</v>
      </c>
      <c r="F40" s="114">
        <v>188</v>
      </c>
      <c r="G40" s="114">
        <v>206</v>
      </c>
      <c r="H40" s="114">
        <v>208</v>
      </c>
      <c r="I40" s="140">
        <v>206</v>
      </c>
      <c r="J40" s="115">
        <v>-46</v>
      </c>
      <c r="K40" s="116">
        <v>-22.33009708737864</v>
      </c>
    </row>
    <row r="41" spans="1:11" ht="14.1" customHeight="1" x14ac:dyDescent="0.2">
      <c r="A41" s="306"/>
      <c r="B41" s="307" t="s">
        <v>261</v>
      </c>
      <c r="C41" s="308"/>
      <c r="D41" s="113">
        <v>2.7564272462231645</v>
      </c>
      <c r="E41" s="115">
        <v>104</v>
      </c>
      <c r="F41" s="114">
        <v>124</v>
      </c>
      <c r="G41" s="114">
        <v>127</v>
      </c>
      <c r="H41" s="114">
        <v>133</v>
      </c>
      <c r="I41" s="140">
        <v>133</v>
      </c>
      <c r="J41" s="115">
        <v>-29</v>
      </c>
      <c r="K41" s="116">
        <v>-21.804511278195488</v>
      </c>
    </row>
    <row r="42" spans="1:11" ht="14.1" customHeight="1" x14ac:dyDescent="0.2">
      <c r="A42" s="306">
        <v>52</v>
      </c>
      <c r="B42" s="307" t="s">
        <v>262</v>
      </c>
      <c r="C42" s="308"/>
      <c r="D42" s="113">
        <v>8.7728597932679566</v>
      </c>
      <c r="E42" s="115">
        <v>331</v>
      </c>
      <c r="F42" s="114">
        <v>380</v>
      </c>
      <c r="G42" s="114">
        <v>383</v>
      </c>
      <c r="H42" s="114">
        <v>384</v>
      </c>
      <c r="I42" s="140">
        <v>397</v>
      </c>
      <c r="J42" s="115">
        <v>-66</v>
      </c>
      <c r="K42" s="116">
        <v>-16.624685138539043</v>
      </c>
    </row>
    <row r="43" spans="1:11" ht="14.1" customHeight="1" x14ac:dyDescent="0.2">
      <c r="A43" s="306" t="s">
        <v>263</v>
      </c>
      <c r="B43" s="307" t="s">
        <v>264</v>
      </c>
      <c r="C43" s="308"/>
      <c r="D43" s="113">
        <v>8.269281738669493</v>
      </c>
      <c r="E43" s="115">
        <v>312</v>
      </c>
      <c r="F43" s="114">
        <v>361</v>
      </c>
      <c r="G43" s="114">
        <v>360</v>
      </c>
      <c r="H43" s="114">
        <v>362</v>
      </c>
      <c r="I43" s="140">
        <v>378</v>
      </c>
      <c r="J43" s="115">
        <v>-66</v>
      </c>
      <c r="K43" s="116">
        <v>-17.460317460317459</v>
      </c>
    </row>
    <row r="44" spans="1:11" ht="14.1" customHeight="1" x14ac:dyDescent="0.2">
      <c r="A44" s="306">
        <v>53</v>
      </c>
      <c r="B44" s="307" t="s">
        <v>265</v>
      </c>
      <c r="C44" s="308"/>
      <c r="D44" s="113">
        <v>2.0673204346673733</v>
      </c>
      <c r="E44" s="115">
        <v>78</v>
      </c>
      <c r="F44" s="114">
        <v>75</v>
      </c>
      <c r="G44" s="114">
        <v>76</v>
      </c>
      <c r="H44" s="114">
        <v>77</v>
      </c>
      <c r="I44" s="140">
        <v>80</v>
      </c>
      <c r="J44" s="115">
        <v>-2</v>
      </c>
      <c r="K44" s="116">
        <v>-2.5</v>
      </c>
    </row>
    <row r="45" spans="1:11" ht="14.1" customHeight="1" x14ac:dyDescent="0.2">
      <c r="A45" s="306" t="s">
        <v>266</v>
      </c>
      <c r="B45" s="307" t="s">
        <v>267</v>
      </c>
      <c r="C45" s="308"/>
      <c r="D45" s="113">
        <v>1.6167505963424331</v>
      </c>
      <c r="E45" s="115">
        <v>61</v>
      </c>
      <c r="F45" s="114">
        <v>59</v>
      </c>
      <c r="G45" s="114">
        <v>60</v>
      </c>
      <c r="H45" s="114">
        <v>61</v>
      </c>
      <c r="I45" s="140">
        <v>63</v>
      </c>
      <c r="J45" s="115">
        <v>-2</v>
      </c>
      <c r="K45" s="116">
        <v>-3.1746031746031744</v>
      </c>
    </row>
    <row r="46" spans="1:11" ht="14.1" customHeight="1" x14ac:dyDescent="0.2">
      <c r="A46" s="306">
        <v>54</v>
      </c>
      <c r="B46" s="307" t="s">
        <v>268</v>
      </c>
      <c r="C46" s="308"/>
      <c r="D46" s="113">
        <v>10.469122714020672</v>
      </c>
      <c r="E46" s="115">
        <v>395</v>
      </c>
      <c r="F46" s="114">
        <v>449</v>
      </c>
      <c r="G46" s="114">
        <v>449</v>
      </c>
      <c r="H46" s="114">
        <v>451</v>
      </c>
      <c r="I46" s="140">
        <v>439</v>
      </c>
      <c r="J46" s="115">
        <v>-44</v>
      </c>
      <c r="K46" s="116">
        <v>-10.022779043280183</v>
      </c>
    </row>
    <row r="47" spans="1:11" ht="14.1" customHeight="1" x14ac:dyDescent="0.2">
      <c r="A47" s="306">
        <v>61</v>
      </c>
      <c r="B47" s="307" t="s">
        <v>269</v>
      </c>
      <c r="C47" s="308"/>
      <c r="D47" s="113">
        <v>0.87463556851311952</v>
      </c>
      <c r="E47" s="115">
        <v>33</v>
      </c>
      <c r="F47" s="114">
        <v>36</v>
      </c>
      <c r="G47" s="114">
        <v>33</v>
      </c>
      <c r="H47" s="114">
        <v>29</v>
      </c>
      <c r="I47" s="140">
        <v>27</v>
      </c>
      <c r="J47" s="115">
        <v>6</v>
      </c>
      <c r="K47" s="116">
        <v>22.222222222222221</v>
      </c>
    </row>
    <row r="48" spans="1:11" ht="14.1" customHeight="1" x14ac:dyDescent="0.2">
      <c r="A48" s="306">
        <v>62</v>
      </c>
      <c r="B48" s="307" t="s">
        <v>270</v>
      </c>
      <c r="C48" s="308"/>
      <c r="D48" s="113">
        <v>8.5608269281738671</v>
      </c>
      <c r="E48" s="115">
        <v>323</v>
      </c>
      <c r="F48" s="114">
        <v>322</v>
      </c>
      <c r="G48" s="114">
        <v>315</v>
      </c>
      <c r="H48" s="114">
        <v>321</v>
      </c>
      <c r="I48" s="140">
        <v>298</v>
      </c>
      <c r="J48" s="115">
        <v>25</v>
      </c>
      <c r="K48" s="116">
        <v>8.3892617449664435</v>
      </c>
    </row>
    <row r="49" spans="1:11" ht="14.1" customHeight="1" x14ac:dyDescent="0.2">
      <c r="A49" s="306">
        <v>63</v>
      </c>
      <c r="B49" s="307" t="s">
        <v>271</v>
      </c>
      <c r="C49" s="308"/>
      <c r="D49" s="113">
        <v>8.6138351444473891</v>
      </c>
      <c r="E49" s="115">
        <v>325</v>
      </c>
      <c r="F49" s="114">
        <v>383</v>
      </c>
      <c r="G49" s="114">
        <v>361</v>
      </c>
      <c r="H49" s="114">
        <v>374</v>
      </c>
      <c r="I49" s="140">
        <v>366</v>
      </c>
      <c r="J49" s="115">
        <v>-41</v>
      </c>
      <c r="K49" s="116">
        <v>-11.202185792349727</v>
      </c>
    </row>
    <row r="50" spans="1:11" ht="14.1" customHeight="1" x14ac:dyDescent="0.2">
      <c r="A50" s="306" t="s">
        <v>272</v>
      </c>
      <c r="B50" s="307" t="s">
        <v>273</v>
      </c>
      <c r="C50" s="308"/>
      <c r="D50" s="113">
        <v>0.53008216273522391</v>
      </c>
      <c r="E50" s="115">
        <v>20</v>
      </c>
      <c r="F50" s="114">
        <v>20</v>
      </c>
      <c r="G50" s="114">
        <v>19</v>
      </c>
      <c r="H50" s="114">
        <v>21</v>
      </c>
      <c r="I50" s="140">
        <v>19</v>
      </c>
      <c r="J50" s="115">
        <v>1</v>
      </c>
      <c r="K50" s="116">
        <v>5.2631578947368425</v>
      </c>
    </row>
    <row r="51" spans="1:11" ht="14.1" customHeight="1" x14ac:dyDescent="0.2">
      <c r="A51" s="306" t="s">
        <v>274</v>
      </c>
      <c r="B51" s="307" t="s">
        <v>275</v>
      </c>
      <c r="C51" s="308"/>
      <c r="D51" s="113">
        <v>7.5801749271137027</v>
      </c>
      <c r="E51" s="115">
        <v>286</v>
      </c>
      <c r="F51" s="114">
        <v>342</v>
      </c>
      <c r="G51" s="114">
        <v>320</v>
      </c>
      <c r="H51" s="114">
        <v>329</v>
      </c>
      <c r="I51" s="140">
        <v>329</v>
      </c>
      <c r="J51" s="115">
        <v>-43</v>
      </c>
      <c r="K51" s="116">
        <v>-13.069908814589665</v>
      </c>
    </row>
    <row r="52" spans="1:11" ht="14.1" customHeight="1" x14ac:dyDescent="0.2">
      <c r="A52" s="306">
        <v>71</v>
      </c>
      <c r="B52" s="307" t="s">
        <v>276</v>
      </c>
      <c r="C52" s="308"/>
      <c r="D52" s="113">
        <v>17.068645640074212</v>
      </c>
      <c r="E52" s="115">
        <v>644</v>
      </c>
      <c r="F52" s="114">
        <v>668</v>
      </c>
      <c r="G52" s="114">
        <v>652</v>
      </c>
      <c r="H52" s="114">
        <v>646</v>
      </c>
      <c r="I52" s="140">
        <v>651</v>
      </c>
      <c r="J52" s="115">
        <v>-7</v>
      </c>
      <c r="K52" s="116">
        <v>-1.075268817204301</v>
      </c>
    </row>
    <row r="53" spans="1:11" ht="14.1" customHeight="1" x14ac:dyDescent="0.2">
      <c r="A53" s="306" t="s">
        <v>277</v>
      </c>
      <c r="B53" s="307" t="s">
        <v>278</v>
      </c>
      <c r="C53" s="308"/>
      <c r="D53" s="113">
        <v>1.5107341637953884</v>
      </c>
      <c r="E53" s="115">
        <v>57</v>
      </c>
      <c r="F53" s="114">
        <v>58</v>
      </c>
      <c r="G53" s="114">
        <v>55</v>
      </c>
      <c r="H53" s="114">
        <v>55</v>
      </c>
      <c r="I53" s="140">
        <v>59</v>
      </c>
      <c r="J53" s="115">
        <v>-2</v>
      </c>
      <c r="K53" s="116">
        <v>-3.3898305084745761</v>
      </c>
    </row>
    <row r="54" spans="1:11" ht="14.1" customHeight="1" x14ac:dyDescent="0.2">
      <c r="A54" s="306" t="s">
        <v>279</v>
      </c>
      <c r="B54" s="307" t="s">
        <v>280</v>
      </c>
      <c r="C54" s="308"/>
      <c r="D54" s="113">
        <v>13.437582825337927</v>
      </c>
      <c r="E54" s="115">
        <v>507</v>
      </c>
      <c r="F54" s="114">
        <v>521</v>
      </c>
      <c r="G54" s="114">
        <v>522</v>
      </c>
      <c r="H54" s="114">
        <v>515</v>
      </c>
      <c r="I54" s="140">
        <v>517</v>
      </c>
      <c r="J54" s="115">
        <v>-10</v>
      </c>
      <c r="K54" s="116">
        <v>-1.9342359767891684</v>
      </c>
    </row>
    <row r="55" spans="1:11" ht="14.1" customHeight="1" x14ac:dyDescent="0.2">
      <c r="A55" s="306">
        <v>72</v>
      </c>
      <c r="B55" s="307" t="s">
        <v>281</v>
      </c>
      <c r="C55" s="308"/>
      <c r="D55" s="113">
        <v>1.6962629207527167</v>
      </c>
      <c r="E55" s="115">
        <v>64</v>
      </c>
      <c r="F55" s="114">
        <v>64</v>
      </c>
      <c r="G55" s="114">
        <v>64</v>
      </c>
      <c r="H55" s="114">
        <v>65</v>
      </c>
      <c r="I55" s="140">
        <v>63</v>
      </c>
      <c r="J55" s="115">
        <v>1</v>
      </c>
      <c r="K55" s="116">
        <v>1.5873015873015872</v>
      </c>
    </row>
    <row r="56" spans="1:11" ht="14.1" customHeight="1" x14ac:dyDescent="0.2">
      <c r="A56" s="306" t="s">
        <v>282</v>
      </c>
      <c r="B56" s="307" t="s">
        <v>283</v>
      </c>
      <c r="C56" s="308"/>
      <c r="D56" s="113">
        <v>0.10601643254704479</v>
      </c>
      <c r="E56" s="115">
        <v>4</v>
      </c>
      <c r="F56" s="114">
        <v>5</v>
      </c>
      <c r="G56" s="114">
        <v>5</v>
      </c>
      <c r="H56" s="114">
        <v>6</v>
      </c>
      <c r="I56" s="140">
        <v>6</v>
      </c>
      <c r="J56" s="115">
        <v>-2</v>
      </c>
      <c r="K56" s="116">
        <v>-33.333333333333336</v>
      </c>
    </row>
    <row r="57" spans="1:11" ht="14.1" customHeight="1" x14ac:dyDescent="0.2">
      <c r="A57" s="306" t="s">
        <v>284</v>
      </c>
      <c r="B57" s="307" t="s">
        <v>285</v>
      </c>
      <c r="C57" s="308"/>
      <c r="D57" s="113">
        <v>1.3517095149748211</v>
      </c>
      <c r="E57" s="115">
        <v>51</v>
      </c>
      <c r="F57" s="114">
        <v>50</v>
      </c>
      <c r="G57" s="114">
        <v>51</v>
      </c>
      <c r="H57" s="114">
        <v>51</v>
      </c>
      <c r="I57" s="140">
        <v>48</v>
      </c>
      <c r="J57" s="115">
        <v>3</v>
      </c>
      <c r="K57" s="116">
        <v>6.25</v>
      </c>
    </row>
    <row r="58" spans="1:11" ht="14.1" customHeight="1" x14ac:dyDescent="0.2">
      <c r="A58" s="306">
        <v>73</v>
      </c>
      <c r="B58" s="307" t="s">
        <v>286</v>
      </c>
      <c r="C58" s="308"/>
      <c r="D58" s="113">
        <v>0.98065200106016437</v>
      </c>
      <c r="E58" s="115">
        <v>37</v>
      </c>
      <c r="F58" s="114">
        <v>34</v>
      </c>
      <c r="G58" s="114">
        <v>30</v>
      </c>
      <c r="H58" s="114">
        <v>30</v>
      </c>
      <c r="I58" s="140">
        <v>31</v>
      </c>
      <c r="J58" s="115">
        <v>6</v>
      </c>
      <c r="K58" s="116">
        <v>19.35483870967742</v>
      </c>
    </row>
    <row r="59" spans="1:11" ht="14.1" customHeight="1" x14ac:dyDescent="0.2">
      <c r="A59" s="306" t="s">
        <v>287</v>
      </c>
      <c r="B59" s="307" t="s">
        <v>288</v>
      </c>
      <c r="C59" s="308"/>
      <c r="D59" s="113">
        <v>0.84813146037635834</v>
      </c>
      <c r="E59" s="115">
        <v>32</v>
      </c>
      <c r="F59" s="114">
        <v>29</v>
      </c>
      <c r="G59" s="114">
        <v>26</v>
      </c>
      <c r="H59" s="114">
        <v>26</v>
      </c>
      <c r="I59" s="140">
        <v>27</v>
      </c>
      <c r="J59" s="115">
        <v>5</v>
      </c>
      <c r="K59" s="116">
        <v>18.518518518518519</v>
      </c>
    </row>
    <row r="60" spans="1:11" ht="14.1" customHeight="1" x14ac:dyDescent="0.2">
      <c r="A60" s="306">
        <v>81</v>
      </c>
      <c r="B60" s="307" t="s">
        <v>289</v>
      </c>
      <c r="C60" s="308"/>
      <c r="D60" s="113">
        <v>2.7564272462231645</v>
      </c>
      <c r="E60" s="115">
        <v>104</v>
      </c>
      <c r="F60" s="114">
        <v>109</v>
      </c>
      <c r="G60" s="114">
        <v>107</v>
      </c>
      <c r="H60" s="114">
        <v>96</v>
      </c>
      <c r="I60" s="140">
        <v>96</v>
      </c>
      <c r="J60" s="115">
        <v>8</v>
      </c>
      <c r="K60" s="116">
        <v>8.3333333333333339</v>
      </c>
    </row>
    <row r="61" spans="1:11" ht="14.1" customHeight="1" x14ac:dyDescent="0.2">
      <c r="A61" s="306" t="s">
        <v>290</v>
      </c>
      <c r="B61" s="307" t="s">
        <v>291</v>
      </c>
      <c r="C61" s="308"/>
      <c r="D61" s="113">
        <v>1.0336602173336866</v>
      </c>
      <c r="E61" s="115">
        <v>39</v>
      </c>
      <c r="F61" s="114">
        <v>42</v>
      </c>
      <c r="G61" s="114">
        <v>44</v>
      </c>
      <c r="H61" s="114">
        <v>41</v>
      </c>
      <c r="I61" s="140">
        <v>38</v>
      </c>
      <c r="J61" s="115">
        <v>1</v>
      </c>
      <c r="K61" s="116">
        <v>2.6315789473684212</v>
      </c>
    </row>
    <row r="62" spans="1:11" ht="14.1" customHeight="1" x14ac:dyDescent="0.2">
      <c r="A62" s="306" t="s">
        <v>292</v>
      </c>
      <c r="B62" s="307" t="s">
        <v>293</v>
      </c>
      <c r="C62" s="308"/>
      <c r="D62" s="113">
        <v>1.0601643254704478</v>
      </c>
      <c r="E62" s="115">
        <v>40</v>
      </c>
      <c r="F62" s="114">
        <v>41</v>
      </c>
      <c r="G62" s="114">
        <v>39</v>
      </c>
      <c r="H62" s="114">
        <v>32</v>
      </c>
      <c r="I62" s="140">
        <v>33</v>
      </c>
      <c r="J62" s="115">
        <v>7</v>
      </c>
      <c r="K62" s="116">
        <v>21.212121212121211</v>
      </c>
    </row>
    <row r="63" spans="1:11" ht="14.1" customHeight="1" x14ac:dyDescent="0.2">
      <c r="A63" s="306"/>
      <c r="B63" s="307" t="s">
        <v>294</v>
      </c>
      <c r="C63" s="308"/>
      <c r="D63" s="113">
        <v>0.82162735223959715</v>
      </c>
      <c r="E63" s="115">
        <v>31</v>
      </c>
      <c r="F63" s="114">
        <v>30</v>
      </c>
      <c r="G63" s="114">
        <v>29</v>
      </c>
      <c r="H63" s="114">
        <v>23</v>
      </c>
      <c r="I63" s="140">
        <v>24</v>
      </c>
      <c r="J63" s="115">
        <v>7</v>
      </c>
      <c r="K63" s="116">
        <v>29.166666666666668</v>
      </c>
    </row>
    <row r="64" spans="1:11" ht="14.1" customHeight="1" x14ac:dyDescent="0.2">
      <c r="A64" s="306" t="s">
        <v>295</v>
      </c>
      <c r="B64" s="307" t="s">
        <v>296</v>
      </c>
      <c r="C64" s="308"/>
      <c r="D64" s="113">
        <v>0.10601643254704479</v>
      </c>
      <c r="E64" s="115">
        <v>4</v>
      </c>
      <c r="F64" s="114">
        <v>4</v>
      </c>
      <c r="G64" s="114">
        <v>4</v>
      </c>
      <c r="H64" s="114">
        <v>4</v>
      </c>
      <c r="I64" s="140">
        <v>4</v>
      </c>
      <c r="J64" s="115">
        <v>0</v>
      </c>
      <c r="K64" s="116">
        <v>0</v>
      </c>
    </row>
    <row r="65" spans="1:11" ht="14.1" customHeight="1" x14ac:dyDescent="0.2">
      <c r="A65" s="306" t="s">
        <v>297</v>
      </c>
      <c r="B65" s="307" t="s">
        <v>298</v>
      </c>
      <c r="C65" s="308"/>
      <c r="D65" s="113">
        <v>0.50357805459846272</v>
      </c>
      <c r="E65" s="115">
        <v>19</v>
      </c>
      <c r="F65" s="114">
        <v>17</v>
      </c>
      <c r="G65" s="114">
        <v>15</v>
      </c>
      <c r="H65" s="114">
        <v>15</v>
      </c>
      <c r="I65" s="140">
        <v>17</v>
      </c>
      <c r="J65" s="115">
        <v>2</v>
      </c>
      <c r="K65" s="116">
        <v>11.764705882352942</v>
      </c>
    </row>
    <row r="66" spans="1:11" ht="14.1" customHeight="1" x14ac:dyDescent="0.2">
      <c r="A66" s="306">
        <v>82</v>
      </c>
      <c r="B66" s="307" t="s">
        <v>299</v>
      </c>
      <c r="C66" s="308"/>
      <c r="D66" s="113">
        <v>1.4577259475218658</v>
      </c>
      <c r="E66" s="115">
        <v>55</v>
      </c>
      <c r="F66" s="114">
        <v>61</v>
      </c>
      <c r="G66" s="114">
        <v>58</v>
      </c>
      <c r="H66" s="114">
        <v>59</v>
      </c>
      <c r="I66" s="140">
        <v>66</v>
      </c>
      <c r="J66" s="115">
        <v>-11</v>
      </c>
      <c r="K66" s="116">
        <v>-16.666666666666668</v>
      </c>
    </row>
    <row r="67" spans="1:11" ht="14.1" customHeight="1" x14ac:dyDescent="0.2">
      <c r="A67" s="306" t="s">
        <v>300</v>
      </c>
      <c r="B67" s="307" t="s">
        <v>301</v>
      </c>
      <c r="C67" s="308"/>
      <c r="D67" s="113">
        <v>0.34455340577789556</v>
      </c>
      <c r="E67" s="115">
        <v>13</v>
      </c>
      <c r="F67" s="114">
        <v>15</v>
      </c>
      <c r="G67" s="114">
        <v>15</v>
      </c>
      <c r="H67" s="114">
        <v>20</v>
      </c>
      <c r="I67" s="140">
        <v>22</v>
      </c>
      <c r="J67" s="115">
        <v>-9</v>
      </c>
      <c r="K67" s="116">
        <v>-40.909090909090907</v>
      </c>
    </row>
    <row r="68" spans="1:11" ht="14.1" customHeight="1" x14ac:dyDescent="0.2">
      <c r="A68" s="306" t="s">
        <v>302</v>
      </c>
      <c r="B68" s="307" t="s">
        <v>303</v>
      </c>
      <c r="C68" s="308"/>
      <c r="D68" s="113">
        <v>0.47707394646170154</v>
      </c>
      <c r="E68" s="115">
        <v>18</v>
      </c>
      <c r="F68" s="114">
        <v>19</v>
      </c>
      <c r="G68" s="114">
        <v>15</v>
      </c>
      <c r="H68" s="114">
        <v>14</v>
      </c>
      <c r="I68" s="140">
        <v>16</v>
      </c>
      <c r="J68" s="115">
        <v>2</v>
      </c>
      <c r="K68" s="116">
        <v>12.5</v>
      </c>
    </row>
    <row r="69" spans="1:11" ht="14.1" customHeight="1" x14ac:dyDescent="0.2">
      <c r="A69" s="306">
        <v>83</v>
      </c>
      <c r="B69" s="307" t="s">
        <v>304</v>
      </c>
      <c r="C69" s="308"/>
      <c r="D69" s="113">
        <v>2.5178902729923136</v>
      </c>
      <c r="E69" s="115">
        <v>95</v>
      </c>
      <c r="F69" s="114">
        <v>105</v>
      </c>
      <c r="G69" s="114">
        <v>110</v>
      </c>
      <c r="H69" s="114">
        <v>111</v>
      </c>
      <c r="I69" s="140">
        <v>107</v>
      </c>
      <c r="J69" s="115">
        <v>-12</v>
      </c>
      <c r="K69" s="116">
        <v>-11.214953271028037</v>
      </c>
    </row>
    <row r="70" spans="1:11" ht="14.1" customHeight="1" x14ac:dyDescent="0.2">
      <c r="A70" s="306" t="s">
        <v>305</v>
      </c>
      <c r="B70" s="307" t="s">
        <v>306</v>
      </c>
      <c r="C70" s="308"/>
      <c r="D70" s="113">
        <v>1.3252054068380599</v>
      </c>
      <c r="E70" s="115">
        <v>50</v>
      </c>
      <c r="F70" s="114">
        <v>56</v>
      </c>
      <c r="G70" s="114">
        <v>53</v>
      </c>
      <c r="H70" s="114">
        <v>55</v>
      </c>
      <c r="I70" s="140">
        <v>54</v>
      </c>
      <c r="J70" s="115">
        <v>-4</v>
      </c>
      <c r="K70" s="116">
        <v>-7.4074074074074074</v>
      </c>
    </row>
    <row r="71" spans="1:11" ht="14.1" customHeight="1" x14ac:dyDescent="0.2">
      <c r="A71" s="306"/>
      <c r="B71" s="307" t="s">
        <v>307</v>
      </c>
      <c r="C71" s="308"/>
      <c r="D71" s="113">
        <v>0.76861913596607478</v>
      </c>
      <c r="E71" s="115">
        <v>29</v>
      </c>
      <c r="F71" s="114">
        <v>32</v>
      </c>
      <c r="G71" s="114">
        <v>30</v>
      </c>
      <c r="H71" s="114">
        <v>41</v>
      </c>
      <c r="I71" s="140">
        <v>38</v>
      </c>
      <c r="J71" s="115">
        <v>-9</v>
      </c>
      <c r="K71" s="116">
        <v>-23.684210526315791</v>
      </c>
    </row>
    <row r="72" spans="1:11" ht="14.1" customHeight="1" x14ac:dyDescent="0.2">
      <c r="A72" s="306">
        <v>84</v>
      </c>
      <c r="B72" s="307" t="s">
        <v>308</v>
      </c>
      <c r="C72" s="308"/>
      <c r="D72" s="113">
        <v>0.95414789292340307</v>
      </c>
      <c r="E72" s="115">
        <v>36</v>
      </c>
      <c r="F72" s="114">
        <v>37</v>
      </c>
      <c r="G72" s="114">
        <v>36</v>
      </c>
      <c r="H72" s="114">
        <v>37</v>
      </c>
      <c r="I72" s="140">
        <v>32</v>
      </c>
      <c r="J72" s="115">
        <v>4</v>
      </c>
      <c r="K72" s="116">
        <v>12.5</v>
      </c>
    </row>
    <row r="73" spans="1:11" ht="14.1" customHeight="1" x14ac:dyDescent="0.2">
      <c r="A73" s="306" t="s">
        <v>309</v>
      </c>
      <c r="B73" s="307" t="s">
        <v>310</v>
      </c>
      <c r="C73" s="308"/>
      <c r="D73" s="113">
        <v>0.13252054068380598</v>
      </c>
      <c r="E73" s="115">
        <v>5</v>
      </c>
      <c r="F73" s="114">
        <v>4</v>
      </c>
      <c r="G73" s="114">
        <v>4</v>
      </c>
      <c r="H73" s="114">
        <v>4</v>
      </c>
      <c r="I73" s="140">
        <v>4</v>
      </c>
      <c r="J73" s="115">
        <v>1</v>
      </c>
      <c r="K73" s="116">
        <v>25</v>
      </c>
    </row>
    <row r="74" spans="1:11" ht="14.1" customHeight="1" x14ac:dyDescent="0.2">
      <c r="A74" s="306" t="s">
        <v>311</v>
      </c>
      <c r="B74" s="307" t="s">
        <v>312</v>
      </c>
      <c r="C74" s="308"/>
      <c r="D74" s="113">
        <v>0.13252054068380598</v>
      </c>
      <c r="E74" s="115">
        <v>5</v>
      </c>
      <c r="F74" s="114">
        <v>6</v>
      </c>
      <c r="G74" s="114">
        <v>5</v>
      </c>
      <c r="H74" s="114">
        <v>7</v>
      </c>
      <c r="I74" s="140">
        <v>6</v>
      </c>
      <c r="J74" s="115">
        <v>-1</v>
      </c>
      <c r="K74" s="116">
        <v>-16.666666666666668</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0.10601643254704479</v>
      </c>
      <c r="E76" s="115">
        <v>4</v>
      </c>
      <c r="F76" s="114">
        <v>3</v>
      </c>
      <c r="G76" s="114">
        <v>3</v>
      </c>
      <c r="H76" s="114">
        <v>4</v>
      </c>
      <c r="I76" s="140">
        <v>4</v>
      </c>
      <c r="J76" s="115">
        <v>0</v>
      </c>
      <c r="K76" s="116">
        <v>0</v>
      </c>
    </row>
    <row r="77" spans="1:11" ht="14.1" customHeight="1" x14ac:dyDescent="0.2">
      <c r="A77" s="306">
        <v>92</v>
      </c>
      <c r="B77" s="307" t="s">
        <v>316</v>
      </c>
      <c r="C77" s="308"/>
      <c r="D77" s="113">
        <v>0.18552875695732837</v>
      </c>
      <c r="E77" s="115">
        <v>7</v>
      </c>
      <c r="F77" s="114">
        <v>7</v>
      </c>
      <c r="G77" s="114">
        <v>7</v>
      </c>
      <c r="H77" s="114">
        <v>6</v>
      </c>
      <c r="I77" s="140">
        <v>5</v>
      </c>
      <c r="J77" s="115">
        <v>2</v>
      </c>
      <c r="K77" s="116">
        <v>40</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t="s">
        <v>513</v>
      </c>
      <c r="E79" s="115" t="s">
        <v>513</v>
      </c>
      <c r="F79" s="114">
        <v>4</v>
      </c>
      <c r="G79" s="114">
        <v>4</v>
      </c>
      <c r="H79" s="114">
        <v>5</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1.5372382719321496</v>
      </c>
      <c r="E81" s="143">
        <v>58</v>
      </c>
      <c r="F81" s="144">
        <v>59</v>
      </c>
      <c r="G81" s="144">
        <v>60</v>
      </c>
      <c r="H81" s="144">
        <v>58</v>
      </c>
      <c r="I81" s="145">
        <v>57</v>
      </c>
      <c r="J81" s="143">
        <v>1</v>
      </c>
      <c r="K81" s="146">
        <v>1.7543859649122806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2054</v>
      </c>
      <c r="G12" s="536">
        <v>1401</v>
      </c>
      <c r="H12" s="536">
        <v>2374</v>
      </c>
      <c r="I12" s="536">
        <v>1529</v>
      </c>
      <c r="J12" s="537">
        <v>2015</v>
      </c>
      <c r="K12" s="538">
        <v>39</v>
      </c>
      <c r="L12" s="349">
        <v>1.935483870967742</v>
      </c>
    </row>
    <row r="13" spans="1:17" s="110" customFormat="1" ht="15" customHeight="1" x14ac:dyDescent="0.2">
      <c r="A13" s="350" t="s">
        <v>344</v>
      </c>
      <c r="B13" s="351" t="s">
        <v>345</v>
      </c>
      <c r="C13" s="347"/>
      <c r="D13" s="347"/>
      <c r="E13" s="348"/>
      <c r="F13" s="536">
        <v>1168</v>
      </c>
      <c r="G13" s="536">
        <v>818</v>
      </c>
      <c r="H13" s="536">
        <v>1331</v>
      </c>
      <c r="I13" s="536">
        <v>929</v>
      </c>
      <c r="J13" s="537">
        <v>1259</v>
      </c>
      <c r="K13" s="538">
        <v>-91</v>
      </c>
      <c r="L13" s="349">
        <v>-7.2279586973788721</v>
      </c>
    </row>
    <row r="14" spans="1:17" s="110" customFormat="1" ht="22.5" customHeight="1" x14ac:dyDescent="0.2">
      <c r="A14" s="350"/>
      <c r="B14" s="351" t="s">
        <v>346</v>
      </c>
      <c r="C14" s="347"/>
      <c r="D14" s="347"/>
      <c r="E14" s="348"/>
      <c r="F14" s="536">
        <v>886</v>
      </c>
      <c r="G14" s="536">
        <v>583</v>
      </c>
      <c r="H14" s="536">
        <v>1043</v>
      </c>
      <c r="I14" s="536">
        <v>600</v>
      </c>
      <c r="J14" s="537">
        <v>756</v>
      </c>
      <c r="K14" s="538">
        <v>130</v>
      </c>
      <c r="L14" s="349">
        <v>17.195767195767196</v>
      </c>
    </row>
    <row r="15" spans="1:17" s="110" customFormat="1" ht="15" customHeight="1" x14ac:dyDescent="0.2">
      <c r="A15" s="350" t="s">
        <v>347</v>
      </c>
      <c r="B15" s="351" t="s">
        <v>108</v>
      </c>
      <c r="C15" s="347"/>
      <c r="D15" s="347"/>
      <c r="E15" s="348"/>
      <c r="F15" s="536">
        <v>366</v>
      </c>
      <c r="G15" s="536">
        <v>224</v>
      </c>
      <c r="H15" s="536">
        <v>825</v>
      </c>
      <c r="I15" s="536">
        <v>215</v>
      </c>
      <c r="J15" s="537">
        <v>342</v>
      </c>
      <c r="K15" s="538">
        <v>24</v>
      </c>
      <c r="L15" s="349">
        <v>7.0175438596491224</v>
      </c>
    </row>
    <row r="16" spans="1:17" s="110" customFormat="1" ht="15" customHeight="1" x14ac:dyDescent="0.2">
      <c r="A16" s="350"/>
      <c r="B16" s="351" t="s">
        <v>109</v>
      </c>
      <c r="C16" s="347"/>
      <c r="D16" s="347"/>
      <c r="E16" s="348"/>
      <c r="F16" s="536">
        <v>1346</v>
      </c>
      <c r="G16" s="536">
        <v>953</v>
      </c>
      <c r="H16" s="536">
        <v>1246</v>
      </c>
      <c r="I16" s="536">
        <v>1038</v>
      </c>
      <c r="J16" s="537">
        <v>1350</v>
      </c>
      <c r="K16" s="538">
        <v>-4</v>
      </c>
      <c r="L16" s="349">
        <v>-0.29629629629629628</v>
      </c>
    </row>
    <row r="17" spans="1:12" s="110" customFormat="1" ht="15" customHeight="1" x14ac:dyDescent="0.2">
      <c r="A17" s="350"/>
      <c r="B17" s="351" t="s">
        <v>110</v>
      </c>
      <c r="C17" s="347"/>
      <c r="D17" s="347"/>
      <c r="E17" s="348"/>
      <c r="F17" s="536">
        <v>306</v>
      </c>
      <c r="G17" s="536">
        <v>208</v>
      </c>
      <c r="H17" s="536">
        <v>276</v>
      </c>
      <c r="I17" s="536">
        <v>261</v>
      </c>
      <c r="J17" s="537">
        <v>294</v>
      </c>
      <c r="K17" s="538">
        <v>12</v>
      </c>
      <c r="L17" s="349">
        <v>4.0816326530612246</v>
      </c>
    </row>
    <row r="18" spans="1:12" s="110" customFormat="1" ht="15" customHeight="1" x14ac:dyDescent="0.2">
      <c r="A18" s="350"/>
      <c r="B18" s="351" t="s">
        <v>111</v>
      </c>
      <c r="C18" s="347"/>
      <c r="D18" s="347"/>
      <c r="E18" s="348"/>
      <c r="F18" s="536">
        <v>36</v>
      </c>
      <c r="G18" s="536">
        <v>16</v>
      </c>
      <c r="H18" s="536">
        <v>27</v>
      </c>
      <c r="I18" s="536">
        <v>15</v>
      </c>
      <c r="J18" s="537">
        <v>29</v>
      </c>
      <c r="K18" s="538">
        <v>7</v>
      </c>
      <c r="L18" s="349">
        <v>24.137931034482758</v>
      </c>
    </row>
    <row r="19" spans="1:12" s="110" customFormat="1" ht="15" customHeight="1" x14ac:dyDescent="0.2">
      <c r="A19" s="118" t="s">
        <v>113</v>
      </c>
      <c r="B19" s="119" t="s">
        <v>181</v>
      </c>
      <c r="C19" s="347"/>
      <c r="D19" s="347"/>
      <c r="E19" s="348"/>
      <c r="F19" s="536">
        <v>1407</v>
      </c>
      <c r="G19" s="536">
        <v>994</v>
      </c>
      <c r="H19" s="536">
        <v>1629</v>
      </c>
      <c r="I19" s="536">
        <v>1064</v>
      </c>
      <c r="J19" s="537">
        <v>1512</v>
      </c>
      <c r="K19" s="538">
        <v>-105</v>
      </c>
      <c r="L19" s="349">
        <v>-6.9444444444444446</v>
      </c>
    </row>
    <row r="20" spans="1:12" s="110" customFormat="1" ht="15" customHeight="1" x14ac:dyDescent="0.2">
      <c r="A20" s="118"/>
      <c r="B20" s="119" t="s">
        <v>182</v>
      </c>
      <c r="C20" s="347"/>
      <c r="D20" s="347"/>
      <c r="E20" s="348"/>
      <c r="F20" s="536">
        <v>647</v>
      </c>
      <c r="G20" s="536">
        <v>407</v>
      </c>
      <c r="H20" s="536">
        <v>745</v>
      </c>
      <c r="I20" s="536">
        <v>465</v>
      </c>
      <c r="J20" s="537">
        <v>503</v>
      </c>
      <c r="K20" s="538">
        <v>144</v>
      </c>
      <c r="L20" s="349">
        <v>28.628230616302186</v>
      </c>
    </row>
    <row r="21" spans="1:12" s="110" customFormat="1" ht="15" customHeight="1" x14ac:dyDescent="0.2">
      <c r="A21" s="118" t="s">
        <v>113</v>
      </c>
      <c r="B21" s="119" t="s">
        <v>116</v>
      </c>
      <c r="C21" s="347"/>
      <c r="D21" s="347"/>
      <c r="E21" s="348"/>
      <c r="F21" s="536">
        <v>1726</v>
      </c>
      <c r="G21" s="536">
        <v>1122</v>
      </c>
      <c r="H21" s="536">
        <v>1992</v>
      </c>
      <c r="I21" s="536">
        <v>1271</v>
      </c>
      <c r="J21" s="537">
        <v>1729</v>
      </c>
      <c r="K21" s="538">
        <v>-3</v>
      </c>
      <c r="L21" s="349">
        <v>-0.17351069982648931</v>
      </c>
    </row>
    <row r="22" spans="1:12" s="110" customFormat="1" ht="15" customHeight="1" x14ac:dyDescent="0.2">
      <c r="A22" s="118"/>
      <c r="B22" s="119" t="s">
        <v>117</v>
      </c>
      <c r="C22" s="347"/>
      <c r="D22" s="347"/>
      <c r="E22" s="348"/>
      <c r="F22" s="536">
        <v>328</v>
      </c>
      <c r="G22" s="536">
        <v>278</v>
      </c>
      <c r="H22" s="536">
        <v>382</v>
      </c>
      <c r="I22" s="536">
        <v>257</v>
      </c>
      <c r="J22" s="537">
        <v>286</v>
      </c>
      <c r="K22" s="538">
        <v>42</v>
      </c>
      <c r="L22" s="349">
        <v>14.685314685314685</v>
      </c>
    </row>
    <row r="23" spans="1:12" s="110" customFormat="1" ht="15" customHeight="1" x14ac:dyDescent="0.2">
      <c r="A23" s="352" t="s">
        <v>347</v>
      </c>
      <c r="B23" s="353" t="s">
        <v>193</v>
      </c>
      <c r="C23" s="354"/>
      <c r="D23" s="354"/>
      <c r="E23" s="355"/>
      <c r="F23" s="539">
        <v>29</v>
      </c>
      <c r="G23" s="539">
        <v>29</v>
      </c>
      <c r="H23" s="539">
        <v>446</v>
      </c>
      <c r="I23" s="539">
        <v>11</v>
      </c>
      <c r="J23" s="540">
        <v>35</v>
      </c>
      <c r="K23" s="541">
        <v>-6</v>
      </c>
      <c r="L23" s="356">
        <v>-17.142857142857142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v>
      </c>
      <c r="G25" s="542">
        <v>26.2</v>
      </c>
      <c r="H25" s="542">
        <v>34.299999999999997</v>
      </c>
      <c r="I25" s="542">
        <v>29.3</v>
      </c>
      <c r="J25" s="542">
        <v>26.1</v>
      </c>
      <c r="K25" s="543" t="s">
        <v>349</v>
      </c>
      <c r="L25" s="364">
        <v>-1.1000000000000014</v>
      </c>
    </row>
    <row r="26" spans="1:12" s="110" customFormat="1" ht="15" customHeight="1" x14ac:dyDescent="0.2">
      <c r="A26" s="365" t="s">
        <v>105</v>
      </c>
      <c r="B26" s="366" t="s">
        <v>345</v>
      </c>
      <c r="C26" s="362"/>
      <c r="D26" s="362"/>
      <c r="E26" s="363"/>
      <c r="F26" s="542">
        <v>24</v>
      </c>
      <c r="G26" s="542">
        <v>25.1</v>
      </c>
      <c r="H26" s="542">
        <v>31.3</v>
      </c>
      <c r="I26" s="542">
        <v>23.9</v>
      </c>
      <c r="J26" s="544">
        <v>23.3</v>
      </c>
      <c r="K26" s="543" t="s">
        <v>349</v>
      </c>
      <c r="L26" s="364">
        <v>0.69999999999999929</v>
      </c>
    </row>
    <row r="27" spans="1:12" s="110" customFormat="1" ht="15" customHeight="1" x14ac:dyDescent="0.2">
      <c r="A27" s="365"/>
      <c r="B27" s="366" t="s">
        <v>346</v>
      </c>
      <c r="C27" s="362"/>
      <c r="D27" s="362"/>
      <c r="E27" s="363"/>
      <c r="F27" s="542">
        <v>26.4</v>
      </c>
      <c r="G27" s="542">
        <v>27.7</v>
      </c>
      <c r="H27" s="542">
        <v>37.700000000000003</v>
      </c>
      <c r="I27" s="542">
        <v>37.799999999999997</v>
      </c>
      <c r="J27" s="542">
        <v>30.8</v>
      </c>
      <c r="K27" s="543" t="s">
        <v>349</v>
      </c>
      <c r="L27" s="364">
        <v>-4.4000000000000021</v>
      </c>
    </row>
    <row r="28" spans="1:12" s="110" customFormat="1" ht="15" customHeight="1" x14ac:dyDescent="0.2">
      <c r="A28" s="365" t="s">
        <v>113</v>
      </c>
      <c r="B28" s="366" t="s">
        <v>108</v>
      </c>
      <c r="C28" s="362"/>
      <c r="D28" s="362"/>
      <c r="E28" s="363"/>
      <c r="F28" s="542">
        <v>36.799999999999997</v>
      </c>
      <c r="G28" s="542">
        <v>40.9</v>
      </c>
      <c r="H28" s="542">
        <v>39.700000000000003</v>
      </c>
      <c r="I28" s="542">
        <v>36.9</v>
      </c>
      <c r="J28" s="542">
        <v>36.6</v>
      </c>
      <c r="K28" s="543" t="s">
        <v>349</v>
      </c>
      <c r="L28" s="364">
        <v>0.19999999999999574</v>
      </c>
    </row>
    <row r="29" spans="1:12" s="110" customFormat="1" ht="11.25" x14ac:dyDescent="0.2">
      <c r="A29" s="365"/>
      <c r="B29" s="366" t="s">
        <v>109</v>
      </c>
      <c r="C29" s="362"/>
      <c r="D29" s="362"/>
      <c r="E29" s="363"/>
      <c r="F29" s="542">
        <v>22.2</v>
      </c>
      <c r="G29" s="542">
        <v>23.2</v>
      </c>
      <c r="H29" s="542">
        <v>32.1</v>
      </c>
      <c r="I29" s="542">
        <v>25.6</v>
      </c>
      <c r="J29" s="544">
        <v>23.7</v>
      </c>
      <c r="K29" s="543" t="s">
        <v>349</v>
      </c>
      <c r="L29" s="364">
        <v>-1.5</v>
      </c>
    </row>
    <row r="30" spans="1:12" s="110" customFormat="1" ht="15" customHeight="1" x14ac:dyDescent="0.2">
      <c r="A30" s="365"/>
      <c r="B30" s="366" t="s">
        <v>110</v>
      </c>
      <c r="C30" s="362"/>
      <c r="D30" s="362"/>
      <c r="E30" s="363"/>
      <c r="F30" s="542">
        <v>22.7</v>
      </c>
      <c r="G30" s="542">
        <v>26</v>
      </c>
      <c r="H30" s="542">
        <v>34.1</v>
      </c>
      <c r="I30" s="542">
        <v>35.9</v>
      </c>
      <c r="J30" s="542">
        <v>25.4</v>
      </c>
      <c r="K30" s="543" t="s">
        <v>349</v>
      </c>
      <c r="L30" s="364">
        <v>-2.6999999999999993</v>
      </c>
    </row>
    <row r="31" spans="1:12" s="110" customFormat="1" ht="15" customHeight="1" x14ac:dyDescent="0.2">
      <c r="A31" s="365"/>
      <c r="B31" s="366" t="s">
        <v>111</v>
      </c>
      <c r="C31" s="362"/>
      <c r="D31" s="362"/>
      <c r="E31" s="363"/>
      <c r="F31" s="542">
        <v>44.4</v>
      </c>
      <c r="G31" s="542">
        <v>31.2</v>
      </c>
      <c r="H31" s="542">
        <v>51.9</v>
      </c>
      <c r="I31" s="542">
        <v>66.7</v>
      </c>
      <c r="J31" s="542">
        <v>34.5</v>
      </c>
      <c r="K31" s="543" t="s">
        <v>349</v>
      </c>
      <c r="L31" s="364">
        <v>9.8999999999999986</v>
      </c>
    </row>
    <row r="32" spans="1:12" s="110" customFormat="1" ht="15" customHeight="1" x14ac:dyDescent="0.2">
      <c r="A32" s="367" t="s">
        <v>113</v>
      </c>
      <c r="B32" s="368" t="s">
        <v>181</v>
      </c>
      <c r="C32" s="362"/>
      <c r="D32" s="362"/>
      <c r="E32" s="363"/>
      <c r="F32" s="542">
        <v>22.3</v>
      </c>
      <c r="G32" s="542">
        <v>24.7</v>
      </c>
      <c r="H32" s="542">
        <v>29.4</v>
      </c>
      <c r="I32" s="542">
        <v>25.3</v>
      </c>
      <c r="J32" s="544">
        <v>23.7</v>
      </c>
      <c r="K32" s="543" t="s">
        <v>349</v>
      </c>
      <c r="L32" s="364">
        <v>-1.3999999999999986</v>
      </c>
    </row>
    <row r="33" spans="1:12" s="110" customFormat="1" ht="15" customHeight="1" x14ac:dyDescent="0.2">
      <c r="A33" s="367"/>
      <c r="B33" s="368" t="s">
        <v>182</v>
      </c>
      <c r="C33" s="362"/>
      <c r="D33" s="362"/>
      <c r="E33" s="363"/>
      <c r="F33" s="542">
        <v>30.8</v>
      </c>
      <c r="G33" s="542">
        <v>29.7</v>
      </c>
      <c r="H33" s="542">
        <v>42.1</v>
      </c>
      <c r="I33" s="542">
        <v>38.6</v>
      </c>
      <c r="J33" s="542">
        <v>32.9</v>
      </c>
      <c r="K33" s="543" t="s">
        <v>349</v>
      </c>
      <c r="L33" s="364">
        <v>-2.0999999999999979</v>
      </c>
    </row>
    <row r="34" spans="1:12" s="369" customFormat="1" ht="15" customHeight="1" x14ac:dyDescent="0.2">
      <c r="A34" s="367" t="s">
        <v>113</v>
      </c>
      <c r="B34" s="368" t="s">
        <v>116</v>
      </c>
      <c r="C34" s="362"/>
      <c r="D34" s="362"/>
      <c r="E34" s="363"/>
      <c r="F34" s="542">
        <v>24.3</v>
      </c>
      <c r="G34" s="542">
        <v>25.6</v>
      </c>
      <c r="H34" s="542">
        <v>35.700000000000003</v>
      </c>
      <c r="I34" s="542">
        <v>28.5</v>
      </c>
      <c r="J34" s="542">
        <v>24</v>
      </c>
      <c r="K34" s="543" t="s">
        <v>349</v>
      </c>
      <c r="L34" s="364">
        <v>0.30000000000000071</v>
      </c>
    </row>
    <row r="35" spans="1:12" s="369" customFormat="1" ht="11.25" x14ac:dyDescent="0.2">
      <c r="A35" s="370"/>
      <c r="B35" s="371" t="s">
        <v>117</v>
      </c>
      <c r="C35" s="372"/>
      <c r="D35" s="372"/>
      <c r="E35" s="373"/>
      <c r="F35" s="545">
        <v>28.9</v>
      </c>
      <c r="G35" s="545">
        <v>28.6</v>
      </c>
      <c r="H35" s="545">
        <v>27.2</v>
      </c>
      <c r="I35" s="545">
        <v>33.700000000000003</v>
      </c>
      <c r="J35" s="546">
        <v>38.299999999999997</v>
      </c>
      <c r="K35" s="547" t="s">
        <v>349</v>
      </c>
      <c r="L35" s="374">
        <v>-9.3999999999999986</v>
      </c>
    </row>
    <row r="36" spans="1:12" s="369" customFormat="1" ht="15.95" customHeight="1" x14ac:dyDescent="0.2">
      <c r="A36" s="375" t="s">
        <v>350</v>
      </c>
      <c r="B36" s="376"/>
      <c r="C36" s="377"/>
      <c r="D36" s="376"/>
      <c r="E36" s="378"/>
      <c r="F36" s="548">
        <v>1978</v>
      </c>
      <c r="G36" s="548">
        <v>1357</v>
      </c>
      <c r="H36" s="548">
        <v>1896</v>
      </c>
      <c r="I36" s="548">
        <v>1504</v>
      </c>
      <c r="J36" s="548">
        <v>1950</v>
      </c>
      <c r="K36" s="549">
        <v>28</v>
      </c>
      <c r="L36" s="380">
        <v>1.4358974358974359</v>
      </c>
    </row>
    <row r="37" spans="1:12" s="369" customFormat="1" ht="15.95" customHeight="1" x14ac:dyDescent="0.2">
      <c r="A37" s="381"/>
      <c r="B37" s="382" t="s">
        <v>113</v>
      </c>
      <c r="C37" s="382" t="s">
        <v>351</v>
      </c>
      <c r="D37" s="382"/>
      <c r="E37" s="383"/>
      <c r="F37" s="548">
        <v>495</v>
      </c>
      <c r="G37" s="548">
        <v>355</v>
      </c>
      <c r="H37" s="548">
        <v>650</v>
      </c>
      <c r="I37" s="548">
        <v>441</v>
      </c>
      <c r="J37" s="548">
        <v>508</v>
      </c>
      <c r="K37" s="549">
        <v>-13</v>
      </c>
      <c r="L37" s="380">
        <v>-2.5590551181102361</v>
      </c>
    </row>
    <row r="38" spans="1:12" s="369" customFormat="1" ht="15.95" customHeight="1" x14ac:dyDescent="0.2">
      <c r="A38" s="381"/>
      <c r="B38" s="384" t="s">
        <v>105</v>
      </c>
      <c r="C38" s="384" t="s">
        <v>106</v>
      </c>
      <c r="D38" s="385"/>
      <c r="E38" s="383"/>
      <c r="F38" s="548">
        <v>1122</v>
      </c>
      <c r="G38" s="548">
        <v>794</v>
      </c>
      <c r="H38" s="548">
        <v>1013</v>
      </c>
      <c r="I38" s="548">
        <v>919</v>
      </c>
      <c r="J38" s="550">
        <v>1230</v>
      </c>
      <c r="K38" s="549">
        <v>-108</v>
      </c>
      <c r="L38" s="380">
        <v>-8.7804878048780495</v>
      </c>
    </row>
    <row r="39" spans="1:12" s="369" customFormat="1" ht="15.95" customHeight="1" x14ac:dyDescent="0.2">
      <c r="A39" s="381"/>
      <c r="B39" s="385"/>
      <c r="C39" s="382" t="s">
        <v>352</v>
      </c>
      <c r="D39" s="385"/>
      <c r="E39" s="383"/>
      <c r="F39" s="548">
        <v>269</v>
      </c>
      <c r="G39" s="548">
        <v>199</v>
      </c>
      <c r="H39" s="548">
        <v>317</v>
      </c>
      <c r="I39" s="548">
        <v>220</v>
      </c>
      <c r="J39" s="548">
        <v>286</v>
      </c>
      <c r="K39" s="549">
        <v>-17</v>
      </c>
      <c r="L39" s="380">
        <v>-5.9440559440559442</v>
      </c>
    </row>
    <row r="40" spans="1:12" s="369" customFormat="1" ht="15.95" customHeight="1" x14ac:dyDescent="0.2">
      <c r="A40" s="381"/>
      <c r="B40" s="384"/>
      <c r="C40" s="384" t="s">
        <v>107</v>
      </c>
      <c r="D40" s="385"/>
      <c r="E40" s="383"/>
      <c r="F40" s="548">
        <v>856</v>
      </c>
      <c r="G40" s="548">
        <v>563</v>
      </c>
      <c r="H40" s="548">
        <v>883</v>
      </c>
      <c r="I40" s="548">
        <v>585</v>
      </c>
      <c r="J40" s="548">
        <v>720</v>
      </c>
      <c r="K40" s="549">
        <v>136</v>
      </c>
      <c r="L40" s="380">
        <v>18.888888888888889</v>
      </c>
    </row>
    <row r="41" spans="1:12" s="369" customFormat="1" ht="24" customHeight="1" x14ac:dyDescent="0.2">
      <c r="A41" s="381"/>
      <c r="B41" s="385"/>
      <c r="C41" s="382" t="s">
        <v>352</v>
      </c>
      <c r="D41" s="385"/>
      <c r="E41" s="383"/>
      <c r="F41" s="548">
        <v>226</v>
      </c>
      <c r="G41" s="548">
        <v>156</v>
      </c>
      <c r="H41" s="548">
        <v>333</v>
      </c>
      <c r="I41" s="548">
        <v>221</v>
      </c>
      <c r="J41" s="550">
        <v>222</v>
      </c>
      <c r="K41" s="549">
        <v>4</v>
      </c>
      <c r="L41" s="380">
        <v>1.8018018018018018</v>
      </c>
    </row>
    <row r="42" spans="1:12" s="110" customFormat="1" ht="15" customHeight="1" x14ac:dyDescent="0.2">
      <c r="A42" s="381"/>
      <c r="B42" s="384" t="s">
        <v>113</v>
      </c>
      <c r="C42" s="384" t="s">
        <v>353</v>
      </c>
      <c r="D42" s="385"/>
      <c r="E42" s="383"/>
      <c r="F42" s="548">
        <v>321</v>
      </c>
      <c r="G42" s="548">
        <v>186</v>
      </c>
      <c r="H42" s="548">
        <v>403</v>
      </c>
      <c r="I42" s="548">
        <v>203</v>
      </c>
      <c r="J42" s="548">
        <v>292</v>
      </c>
      <c r="K42" s="549">
        <v>29</v>
      </c>
      <c r="L42" s="380">
        <v>9.9315068493150687</v>
      </c>
    </row>
    <row r="43" spans="1:12" s="110" customFormat="1" ht="15" customHeight="1" x14ac:dyDescent="0.2">
      <c r="A43" s="381"/>
      <c r="B43" s="385"/>
      <c r="C43" s="382" t="s">
        <v>352</v>
      </c>
      <c r="D43" s="385"/>
      <c r="E43" s="383"/>
      <c r="F43" s="548">
        <v>118</v>
      </c>
      <c r="G43" s="548">
        <v>76</v>
      </c>
      <c r="H43" s="548">
        <v>160</v>
      </c>
      <c r="I43" s="548">
        <v>75</v>
      </c>
      <c r="J43" s="548">
        <v>107</v>
      </c>
      <c r="K43" s="549">
        <v>11</v>
      </c>
      <c r="L43" s="380">
        <v>10.280373831775702</v>
      </c>
    </row>
    <row r="44" spans="1:12" s="110" customFormat="1" ht="15" customHeight="1" x14ac:dyDescent="0.2">
      <c r="A44" s="381"/>
      <c r="B44" s="384"/>
      <c r="C44" s="366" t="s">
        <v>109</v>
      </c>
      <c r="D44" s="385"/>
      <c r="E44" s="383"/>
      <c r="F44" s="548">
        <v>1322</v>
      </c>
      <c r="G44" s="548">
        <v>947</v>
      </c>
      <c r="H44" s="548">
        <v>1190</v>
      </c>
      <c r="I44" s="548">
        <v>1027</v>
      </c>
      <c r="J44" s="550">
        <v>1338</v>
      </c>
      <c r="K44" s="549">
        <v>-16</v>
      </c>
      <c r="L44" s="380">
        <v>-1.195814648729447</v>
      </c>
    </row>
    <row r="45" spans="1:12" s="110" customFormat="1" ht="15" customHeight="1" x14ac:dyDescent="0.2">
      <c r="A45" s="381"/>
      <c r="B45" s="385"/>
      <c r="C45" s="382" t="s">
        <v>352</v>
      </c>
      <c r="D45" s="385"/>
      <c r="E45" s="383"/>
      <c r="F45" s="548">
        <v>293</v>
      </c>
      <c r="G45" s="548">
        <v>220</v>
      </c>
      <c r="H45" s="548">
        <v>382</v>
      </c>
      <c r="I45" s="548">
        <v>263</v>
      </c>
      <c r="J45" s="548">
        <v>317</v>
      </c>
      <c r="K45" s="549">
        <v>-24</v>
      </c>
      <c r="L45" s="380">
        <v>-7.5709779179810726</v>
      </c>
    </row>
    <row r="46" spans="1:12" s="110" customFormat="1" ht="15" customHeight="1" x14ac:dyDescent="0.2">
      <c r="A46" s="381"/>
      <c r="B46" s="384"/>
      <c r="C46" s="366" t="s">
        <v>110</v>
      </c>
      <c r="D46" s="385"/>
      <c r="E46" s="383"/>
      <c r="F46" s="548">
        <v>299</v>
      </c>
      <c r="G46" s="548">
        <v>208</v>
      </c>
      <c r="H46" s="548">
        <v>276</v>
      </c>
      <c r="I46" s="548">
        <v>259</v>
      </c>
      <c r="J46" s="548">
        <v>291</v>
      </c>
      <c r="K46" s="549">
        <v>8</v>
      </c>
      <c r="L46" s="380">
        <v>2.7491408934707904</v>
      </c>
    </row>
    <row r="47" spans="1:12" s="110" customFormat="1" ht="15" customHeight="1" x14ac:dyDescent="0.2">
      <c r="A47" s="381"/>
      <c r="B47" s="385"/>
      <c r="C47" s="382" t="s">
        <v>352</v>
      </c>
      <c r="D47" s="385"/>
      <c r="E47" s="383"/>
      <c r="F47" s="548">
        <v>68</v>
      </c>
      <c r="G47" s="548">
        <v>54</v>
      </c>
      <c r="H47" s="548">
        <v>94</v>
      </c>
      <c r="I47" s="548">
        <v>93</v>
      </c>
      <c r="J47" s="550">
        <v>74</v>
      </c>
      <c r="K47" s="549">
        <v>-6</v>
      </c>
      <c r="L47" s="380">
        <v>-8.1081081081081088</v>
      </c>
    </row>
    <row r="48" spans="1:12" s="110" customFormat="1" ht="15" customHeight="1" x14ac:dyDescent="0.2">
      <c r="A48" s="381"/>
      <c r="B48" s="385"/>
      <c r="C48" s="366" t="s">
        <v>111</v>
      </c>
      <c r="D48" s="386"/>
      <c r="E48" s="387"/>
      <c r="F48" s="548">
        <v>36</v>
      </c>
      <c r="G48" s="548">
        <v>16</v>
      </c>
      <c r="H48" s="548">
        <v>27</v>
      </c>
      <c r="I48" s="548">
        <v>15</v>
      </c>
      <c r="J48" s="548">
        <v>29</v>
      </c>
      <c r="K48" s="549">
        <v>7</v>
      </c>
      <c r="L48" s="380">
        <v>24.137931034482758</v>
      </c>
    </row>
    <row r="49" spans="1:12" s="110" customFormat="1" ht="15" customHeight="1" x14ac:dyDescent="0.2">
      <c r="A49" s="381"/>
      <c r="B49" s="385"/>
      <c r="C49" s="382" t="s">
        <v>352</v>
      </c>
      <c r="D49" s="385"/>
      <c r="E49" s="383"/>
      <c r="F49" s="548">
        <v>16</v>
      </c>
      <c r="G49" s="548">
        <v>5</v>
      </c>
      <c r="H49" s="548">
        <v>14</v>
      </c>
      <c r="I49" s="548">
        <v>10</v>
      </c>
      <c r="J49" s="548">
        <v>10</v>
      </c>
      <c r="K49" s="549">
        <v>6</v>
      </c>
      <c r="L49" s="380">
        <v>60</v>
      </c>
    </row>
    <row r="50" spans="1:12" s="110" customFormat="1" ht="15" customHeight="1" x14ac:dyDescent="0.2">
      <c r="A50" s="381"/>
      <c r="B50" s="384" t="s">
        <v>113</v>
      </c>
      <c r="C50" s="382" t="s">
        <v>181</v>
      </c>
      <c r="D50" s="385"/>
      <c r="E50" s="383"/>
      <c r="F50" s="548">
        <v>1338</v>
      </c>
      <c r="G50" s="548">
        <v>956</v>
      </c>
      <c r="H50" s="548">
        <v>1165</v>
      </c>
      <c r="I50" s="548">
        <v>1048</v>
      </c>
      <c r="J50" s="550">
        <v>1452</v>
      </c>
      <c r="K50" s="549">
        <v>-114</v>
      </c>
      <c r="L50" s="380">
        <v>-7.8512396694214877</v>
      </c>
    </row>
    <row r="51" spans="1:12" s="110" customFormat="1" ht="15" customHeight="1" x14ac:dyDescent="0.2">
      <c r="A51" s="381"/>
      <c r="B51" s="385"/>
      <c r="C51" s="382" t="s">
        <v>352</v>
      </c>
      <c r="D51" s="385"/>
      <c r="E51" s="383"/>
      <c r="F51" s="548">
        <v>298</v>
      </c>
      <c r="G51" s="548">
        <v>236</v>
      </c>
      <c r="H51" s="548">
        <v>342</v>
      </c>
      <c r="I51" s="548">
        <v>265</v>
      </c>
      <c r="J51" s="548">
        <v>344</v>
      </c>
      <c r="K51" s="549">
        <v>-46</v>
      </c>
      <c r="L51" s="380">
        <v>-13.372093023255815</v>
      </c>
    </row>
    <row r="52" spans="1:12" s="110" customFormat="1" ht="15" customHeight="1" x14ac:dyDescent="0.2">
      <c r="A52" s="381"/>
      <c r="B52" s="384"/>
      <c r="C52" s="382" t="s">
        <v>182</v>
      </c>
      <c r="D52" s="385"/>
      <c r="E52" s="383"/>
      <c r="F52" s="548">
        <v>640</v>
      </c>
      <c r="G52" s="548">
        <v>401</v>
      </c>
      <c r="H52" s="548">
        <v>731</v>
      </c>
      <c r="I52" s="548">
        <v>456</v>
      </c>
      <c r="J52" s="548">
        <v>498</v>
      </c>
      <c r="K52" s="549">
        <v>142</v>
      </c>
      <c r="L52" s="380">
        <v>28.514056224899598</v>
      </c>
    </row>
    <row r="53" spans="1:12" s="269" customFormat="1" ht="11.25" customHeight="1" x14ac:dyDescent="0.2">
      <c r="A53" s="381"/>
      <c r="B53" s="385"/>
      <c r="C53" s="382" t="s">
        <v>352</v>
      </c>
      <c r="D53" s="385"/>
      <c r="E53" s="383"/>
      <c r="F53" s="548">
        <v>197</v>
      </c>
      <c r="G53" s="548">
        <v>119</v>
      </c>
      <c r="H53" s="548">
        <v>308</v>
      </c>
      <c r="I53" s="548">
        <v>176</v>
      </c>
      <c r="J53" s="550">
        <v>164</v>
      </c>
      <c r="K53" s="549">
        <v>33</v>
      </c>
      <c r="L53" s="380">
        <v>20.121951219512194</v>
      </c>
    </row>
    <row r="54" spans="1:12" s="151" customFormat="1" ht="12.75" customHeight="1" x14ac:dyDescent="0.2">
      <c r="A54" s="381"/>
      <c r="B54" s="384" t="s">
        <v>113</v>
      </c>
      <c r="C54" s="384" t="s">
        <v>116</v>
      </c>
      <c r="D54" s="385"/>
      <c r="E54" s="383"/>
      <c r="F54" s="548">
        <v>1680</v>
      </c>
      <c r="G54" s="548">
        <v>1080</v>
      </c>
      <c r="H54" s="548">
        <v>1584</v>
      </c>
      <c r="I54" s="548">
        <v>1251</v>
      </c>
      <c r="J54" s="548">
        <v>1668</v>
      </c>
      <c r="K54" s="549">
        <v>12</v>
      </c>
      <c r="L54" s="380">
        <v>0.71942446043165464</v>
      </c>
    </row>
    <row r="55" spans="1:12" ht="11.25" x14ac:dyDescent="0.2">
      <c r="A55" s="381"/>
      <c r="B55" s="385"/>
      <c r="C55" s="382" t="s">
        <v>352</v>
      </c>
      <c r="D55" s="385"/>
      <c r="E55" s="383"/>
      <c r="F55" s="548">
        <v>409</v>
      </c>
      <c r="G55" s="548">
        <v>276</v>
      </c>
      <c r="H55" s="548">
        <v>565</v>
      </c>
      <c r="I55" s="548">
        <v>356</v>
      </c>
      <c r="J55" s="548">
        <v>400</v>
      </c>
      <c r="K55" s="549">
        <v>9</v>
      </c>
      <c r="L55" s="380">
        <v>2.25</v>
      </c>
    </row>
    <row r="56" spans="1:12" ht="14.25" customHeight="1" x14ac:dyDescent="0.2">
      <c r="A56" s="381"/>
      <c r="B56" s="385"/>
      <c r="C56" s="384" t="s">
        <v>117</v>
      </c>
      <c r="D56" s="385"/>
      <c r="E56" s="383"/>
      <c r="F56" s="548">
        <v>298</v>
      </c>
      <c r="G56" s="548">
        <v>276</v>
      </c>
      <c r="H56" s="548">
        <v>312</v>
      </c>
      <c r="I56" s="548">
        <v>252</v>
      </c>
      <c r="J56" s="548">
        <v>282</v>
      </c>
      <c r="K56" s="549">
        <v>16</v>
      </c>
      <c r="L56" s="380">
        <v>5.6737588652482271</v>
      </c>
    </row>
    <row r="57" spans="1:12" ht="18.75" customHeight="1" x14ac:dyDescent="0.2">
      <c r="A57" s="388"/>
      <c r="B57" s="389"/>
      <c r="C57" s="390" t="s">
        <v>352</v>
      </c>
      <c r="D57" s="389"/>
      <c r="E57" s="391"/>
      <c r="F57" s="551">
        <v>86</v>
      </c>
      <c r="G57" s="552">
        <v>79</v>
      </c>
      <c r="H57" s="552">
        <v>85</v>
      </c>
      <c r="I57" s="552">
        <v>85</v>
      </c>
      <c r="J57" s="552">
        <v>108</v>
      </c>
      <c r="K57" s="553">
        <f t="shared" ref="K57" si="0">IF(OR(F57=".",J57=".")=TRUE,".",IF(OR(F57="*",J57="*")=TRUE,"*",IF(AND(F57="-",J57="-")=TRUE,"-",IF(AND(ISNUMBER(J57),ISNUMBER(F57))=TRUE,IF(F57-J57=0,0,F57-J57),IF(ISNUMBER(F57)=TRUE,F57,-J57)))))</f>
        <v>-22</v>
      </c>
      <c r="L57" s="392">
        <f t="shared" ref="L57" si="1">IF(K57 =".",".",IF(K57 ="*","*",IF(K57="-","-",IF(K57=0,0,IF(OR(J57="-",J57=".",F57="-",F57=".")=TRUE,"X",IF(J57=0,"0,0",IF(ABS(K57*100/J57)&gt;250,".X",(K57*100/J57))))))))</f>
        <v>-20.37037037037037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2054</v>
      </c>
      <c r="E11" s="114">
        <v>1401</v>
      </c>
      <c r="F11" s="114">
        <v>2374</v>
      </c>
      <c r="G11" s="114">
        <v>1529</v>
      </c>
      <c r="H11" s="140">
        <v>2015</v>
      </c>
      <c r="I11" s="115">
        <v>39</v>
      </c>
      <c r="J11" s="116">
        <v>1.935483870967742</v>
      </c>
    </row>
    <row r="12" spans="1:15" s="110" customFormat="1" ht="24.95" customHeight="1" x14ac:dyDescent="0.2">
      <c r="A12" s="193" t="s">
        <v>132</v>
      </c>
      <c r="B12" s="194" t="s">
        <v>133</v>
      </c>
      <c r="C12" s="113">
        <v>4.3330087633885102</v>
      </c>
      <c r="D12" s="115">
        <v>89</v>
      </c>
      <c r="E12" s="114">
        <v>41</v>
      </c>
      <c r="F12" s="114">
        <v>109</v>
      </c>
      <c r="G12" s="114">
        <v>100</v>
      </c>
      <c r="H12" s="140">
        <v>106</v>
      </c>
      <c r="I12" s="115">
        <v>-17</v>
      </c>
      <c r="J12" s="116">
        <v>-16.037735849056602</v>
      </c>
    </row>
    <row r="13" spans="1:15" s="110" customFormat="1" ht="24.95" customHeight="1" x14ac:dyDescent="0.2">
      <c r="A13" s="193" t="s">
        <v>134</v>
      </c>
      <c r="B13" s="199" t="s">
        <v>214</v>
      </c>
      <c r="C13" s="113">
        <v>1.6553067185978578</v>
      </c>
      <c r="D13" s="115">
        <v>34</v>
      </c>
      <c r="E13" s="114">
        <v>10</v>
      </c>
      <c r="F13" s="114">
        <v>39</v>
      </c>
      <c r="G13" s="114">
        <v>25</v>
      </c>
      <c r="H13" s="140">
        <v>36</v>
      </c>
      <c r="I13" s="115">
        <v>-2</v>
      </c>
      <c r="J13" s="116">
        <v>-5.5555555555555554</v>
      </c>
    </row>
    <row r="14" spans="1:15" s="287" customFormat="1" ht="24.95" customHeight="1" x14ac:dyDescent="0.2">
      <c r="A14" s="193" t="s">
        <v>215</v>
      </c>
      <c r="B14" s="199" t="s">
        <v>137</v>
      </c>
      <c r="C14" s="113">
        <v>24.342745861733203</v>
      </c>
      <c r="D14" s="115">
        <v>500</v>
      </c>
      <c r="E14" s="114">
        <v>504</v>
      </c>
      <c r="F14" s="114">
        <v>572</v>
      </c>
      <c r="G14" s="114">
        <v>327</v>
      </c>
      <c r="H14" s="140">
        <v>671</v>
      </c>
      <c r="I14" s="115">
        <v>-171</v>
      </c>
      <c r="J14" s="116">
        <v>-25.484351713859912</v>
      </c>
      <c r="K14" s="110"/>
      <c r="L14" s="110"/>
      <c r="M14" s="110"/>
      <c r="N14" s="110"/>
      <c r="O14" s="110"/>
    </row>
    <row r="15" spans="1:15" s="110" customFormat="1" ht="24.95" customHeight="1" x14ac:dyDescent="0.2">
      <c r="A15" s="193" t="s">
        <v>216</v>
      </c>
      <c r="B15" s="199" t="s">
        <v>217</v>
      </c>
      <c r="C15" s="113">
        <v>3.0185004868549172</v>
      </c>
      <c r="D15" s="115">
        <v>62</v>
      </c>
      <c r="E15" s="114">
        <v>45</v>
      </c>
      <c r="F15" s="114">
        <v>115</v>
      </c>
      <c r="G15" s="114">
        <v>65</v>
      </c>
      <c r="H15" s="140">
        <v>42</v>
      </c>
      <c r="I15" s="115">
        <v>20</v>
      </c>
      <c r="J15" s="116">
        <v>47.61904761904762</v>
      </c>
    </row>
    <row r="16" spans="1:15" s="287" customFormat="1" ht="24.95" customHeight="1" x14ac:dyDescent="0.2">
      <c r="A16" s="193" t="s">
        <v>218</v>
      </c>
      <c r="B16" s="199" t="s">
        <v>141</v>
      </c>
      <c r="C16" s="113">
        <v>12.414800389483934</v>
      </c>
      <c r="D16" s="115">
        <v>255</v>
      </c>
      <c r="E16" s="114">
        <v>322</v>
      </c>
      <c r="F16" s="114">
        <v>206</v>
      </c>
      <c r="G16" s="114">
        <v>139</v>
      </c>
      <c r="H16" s="140">
        <v>431</v>
      </c>
      <c r="I16" s="115">
        <v>-176</v>
      </c>
      <c r="J16" s="116">
        <v>-40.835266821345705</v>
      </c>
      <c r="K16" s="110"/>
      <c r="L16" s="110"/>
      <c r="M16" s="110"/>
      <c r="N16" s="110"/>
      <c r="O16" s="110"/>
    </row>
    <row r="17" spans="1:15" s="110" customFormat="1" ht="24.95" customHeight="1" x14ac:dyDescent="0.2">
      <c r="A17" s="193" t="s">
        <v>142</v>
      </c>
      <c r="B17" s="199" t="s">
        <v>220</v>
      </c>
      <c r="C17" s="113">
        <v>8.9094449853943534</v>
      </c>
      <c r="D17" s="115">
        <v>183</v>
      </c>
      <c r="E17" s="114">
        <v>137</v>
      </c>
      <c r="F17" s="114">
        <v>251</v>
      </c>
      <c r="G17" s="114">
        <v>123</v>
      </c>
      <c r="H17" s="140">
        <v>198</v>
      </c>
      <c r="I17" s="115">
        <v>-15</v>
      </c>
      <c r="J17" s="116">
        <v>-7.5757575757575761</v>
      </c>
    </row>
    <row r="18" spans="1:15" s="287" customFormat="1" ht="24.95" customHeight="1" x14ac:dyDescent="0.2">
      <c r="A18" s="201" t="s">
        <v>144</v>
      </c>
      <c r="B18" s="202" t="s">
        <v>145</v>
      </c>
      <c r="C18" s="113">
        <v>11.002921129503408</v>
      </c>
      <c r="D18" s="115">
        <v>226</v>
      </c>
      <c r="E18" s="114">
        <v>129</v>
      </c>
      <c r="F18" s="114">
        <v>312</v>
      </c>
      <c r="G18" s="114">
        <v>189</v>
      </c>
      <c r="H18" s="140">
        <v>199</v>
      </c>
      <c r="I18" s="115">
        <v>27</v>
      </c>
      <c r="J18" s="116">
        <v>13.5678391959799</v>
      </c>
      <c r="K18" s="110"/>
      <c r="L18" s="110"/>
      <c r="M18" s="110"/>
      <c r="N18" s="110"/>
      <c r="O18" s="110"/>
    </row>
    <row r="19" spans="1:15" s="110" customFormat="1" ht="24.95" customHeight="1" x14ac:dyDescent="0.2">
      <c r="A19" s="193" t="s">
        <v>146</v>
      </c>
      <c r="B19" s="199" t="s">
        <v>147</v>
      </c>
      <c r="C19" s="113">
        <v>12.074001947419669</v>
      </c>
      <c r="D19" s="115">
        <v>248</v>
      </c>
      <c r="E19" s="114">
        <v>143</v>
      </c>
      <c r="F19" s="114">
        <v>207</v>
      </c>
      <c r="G19" s="114">
        <v>114</v>
      </c>
      <c r="H19" s="140">
        <v>187</v>
      </c>
      <c r="I19" s="115">
        <v>61</v>
      </c>
      <c r="J19" s="116">
        <v>32.62032085561497</v>
      </c>
    </row>
    <row r="20" spans="1:15" s="287" customFormat="1" ht="24.95" customHeight="1" x14ac:dyDescent="0.2">
      <c r="A20" s="193" t="s">
        <v>148</v>
      </c>
      <c r="B20" s="199" t="s">
        <v>149</v>
      </c>
      <c r="C20" s="113">
        <v>7.8870496592015575</v>
      </c>
      <c r="D20" s="115">
        <v>162</v>
      </c>
      <c r="E20" s="114">
        <v>116</v>
      </c>
      <c r="F20" s="114">
        <v>115</v>
      </c>
      <c r="G20" s="114">
        <v>137</v>
      </c>
      <c r="H20" s="140">
        <v>124</v>
      </c>
      <c r="I20" s="115">
        <v>38</v>
      </c>
      <c r="J20" s="116">
        <v>30.64516129032258</v>
      </c>
      <c r="K20" s="110"/>
      <c r="L20" s="110"/>
      <c r="M20" s="110"/>
      <c r="N20" s="110"/>
      <c r="O20" s="110"/>
    </row>
    <row r="21" spans="1:15" s="110" customFormat="1" ht="24.95" customHeight="1" x14ac:dyDescent="0.2">
      <c r="A21" s="201" t="s">
        <v>150</v>
      </c>
      <c r="B21" s="202" t="s">
        <v>151</v>
      </c>
      <c r="C21" s="113">
        <v>4.089581304771178</v>
      </c>
      <c r="D21" s="115">
        <v>84</v>
      </c>
      <c r="E21" s="114">
        <v>54</v>
      </c>
      <c r="F21" s="114">
        <v>78</v>
      </c>
      <c r="G21" s="114">
        <v>117</v>
      </c>
      <c r="H21" s="140">
        <v>65</v>
      </c>
      <c r="I21" s="115">
        <v>19</v>
      </c>
      <c r="J21" s="116">
        <v>29.23076923076923</v>
      </c>
    </row>
    <row r="22" spans="1:15" s="110" customFormat="1" ht="24.95" customHeight="1" x14ac:dyDescent="0.2">
      <c r="A22" s="201" t="s">
        <v>152</v>
      </c>
      <c r="B22" s="199" t="s">
        <v>153</v>
      </c>
      <c r="C22" s="113">
        <v>0.29211295034079843</v>
      </c>
      <c r="D22" s="115">
        <v>6</v>
      </c>
      <c r="E22" s="114" t="s">
        <v>513</v>
      </c>
      <c r="F22" s="114">
        <v>8</v>
      </c>
      <c r="G22" s="114" t="s">
        <v>513</v>
      </c>
      <c r="H22" s="140">
        <v>4</v>
      </c>
      <c r="I22" s="115">
        <v>2</v>
      </c>
      <c r="J22" s="116">
        <v>50</v>
      </c>
    </row>
    <row r="23" spans="1:15" s="110" customFormat="1" ht="24.95" customHeight="1" x14ac:dyDescent="0.2">
      <c r="A23" s="193" t="s">
        <v>154</v>
      </c>
      <c r="B23" s="199" t="s">
        <v>155</v>
      </c>
      <c r="C23" s="113">
        <v>0.43816942551119764</v>
      </c>
      <c r="D23" s="115">
        <v>9</v>
      </c>
      <c r="E23" s="114" t="s">
        <v>513</v>
      </c>
      <c r="F23" s="114">
        <v>13</v>
      </c>
      <c r="G23" s="114" t="s">
        <v>513</v>
      </c>
      <c r="H23" s="140">
        <v>5</v>
      </c>
      <c r="I23" s="115">
        <v>4</v>
      </c>
      <c r="J23" s="116">
        <v>80</v>
      </c>
    </row>
    <row r="24" spans="1:15" s="110" customFormat="1" ht="24.95" customHeight="1" x14ac:dyDescent="0.2">
      <c r="A24" s="193" t="s">
        <v>156</v>
      </c>
      <c r="B24" s="199" t="s">
        <v>221</v>
      </c>
      <c r="C24" s="113">
        <v>2.6777020447906525</v>
      </c>
      <c r="D24" s="115">
        <v>55</v>
      </c>
      <c r="E24" s="114">
        <v>20</v>
      </c>
      <c r="F24" s="114">
        <v>62</v>
      </c>
      <c r="G24" s="114">
        <v>34</v>
      </c>
      <c r="H24" s="140">
        <v>50</v>
      </c>
      <c r="I24" s="115">
        <v>5</v>
      </c>
      <c r="J24" s="116">
        <v>10</v>
      </c>
    </row>
    <row r="25" spans="1:15" s="110" customFormat="1" ht="24.95" customHeight="1" x14ac:dyDescent="0.2">
      <c r="A25" s="193" t="s">
        <v>222</v>
      </c>
      <c r="B25" s="204" t="s">
        <v>159</v>
      </c>
      <c r="C25" s="113">
        <v>2.1421616358325219</v>
      </c>
      <c r="D25" s="115">
        <v>44</v>
      </c>
      <c r="E25" s="114">
        <v>41</v>
      </c>
      <c r="F25" s="114">
        <v>108</v>
      </c>
      <c r="G25" s="114">
        <v>51</v>
      </c>
      <c r="H25" s="140">
        <v>77</v>
      </c>
      <c r="I25" s="115">
        <v>-33</v>
      </c>
      <c r="J25" s="116">
        <v>-42.857142857142854</v>
      </c>
    </row>
    <row r="26" spans="1:15" s="110" customFormat="1" ht="24.95" customHeight="1" x14ac:dyDescent="0.2">
      <c r="A26" s="201">
        <v>782.78300000000002</v>
      </c>
      <c r="B26" s="203" t="s">
        <v>160</v>
      </c>
      <c r="C26" s="113">
        <v>4.4790652385589098</v>
      </c>
      <c r="D26" s="115">
        <v>92</v>
      </c>
      <c r="E26" s="114">
        <v>52</v>
      </c>
      <c r="F26" s="114">
        <v>78</v>
      </c>
      <c r="G26" s="114">
        <v>93</v>
      </c>
      <c r="H26" s="140">
        <v>98</v>
      </c>
      <c r="I26" s="115">
        <v>-6</v>
      </c>
      <c r="J26" s="116">
        <v>-6.1224489795918364</v>
      </c>
    </row>
    <row r="27" spans="1:15" s="110" customFormat="1" ht="24.95" customHeight="1" x14ac:dyDescent="0.2">
      <c r="A27" s="193" t="s">
        <v>161</v>
      </c>
      <c r="B27" s="199" t="s">
        <v>162</v>
      </c>
      <c r="C27" s="113">
        <v>2.5316455696202533</v>
      </c>
      <c r="D27" s="115">
        <v>52</v>
      </c>
      <c r="E27" s="114">
        <v>25</v>
      </c>
      <c r="F27" s="114">
        <v>58</v>
      </c>
      <c r="G27" s="114">
        <v>42</v>
      </c>
      <c r="H27" s="140">
        <v>66</v>
      </c>
      <c r="I27" s="115">
        <v>-14</v>
      </c>
      <c r="J27" s="116">
        <v>-21.212121212121211</v>
      </c>
    </row>
    <row r="28" spans="1:15" s="110" customFormat="1" ht="24.95" customHeight="1" x14ac:dyDescent="0.2">
      <c r="A28" s="193" t="s">
        <v>163</v>
      </c>
      <c r="B28" s="199" t="s">
        <v>164</v>
      </c>
      <c r="C28" s="113">
        <v>2.0934761441090557</v>
      </c>
      <c r="D28" s="115">
        <v>43</v>
      </c>
      <c r="E28" s="114">
        <v>19</v>
      </c>
      <c r="F28" s="114">
        <v>97</v>
      </c>
      <c r="G28" s="114">
        <v>19</v>
      </c>
      <c r="H28" s="140">
        <v>31</v>
      </c>
      <c r="I28" s="115">
        <v>12</v>
      </c>
      <c r="J28" s="116">
        <v>38.70967741935484</v>
      </c>
    </row>
    <row r="29" spans="1:15" s="110" customFormat="1" ht="24.95" customHeight="1" x14ac:dyDescent="0.2">
      <c r="A29" s="193">
        <v>86</v>
      </c>
      <c r="B29" s="199" t="s">
        <v>165</v>
      </c>
      <c r="C29" s="113">
        <v>9.9805258033106128</v>
      </c>
      <c r="D29" s="115">
        <v>205</v>
      </c>
      <c r="E29" s="114">
        <v>85</v>
      </c>
      <c r="F29" s="114">
        <v>133</v>
      </c>
      <c r="G29" s="114">
        <v>76</v>
      </c>
      <c r="H29" s="140">
        <v>97</v>
      </c>
      <c r="I29" s="115">
        <v>108</v>
      </c>
      <c r="J29" s="116">
        <v>111.34020618556701</v>
      </c>
    </row>
    <row r="30" spans="1:15" s="110" customFormat="1" ht="24.95" customHeight="1" x14ac:dyDescent="0.2">
      <c r="A30" s="193">
        <v>87.88</v>
      </c>
      <c r="B30" s="204" t="s">
        <v>166</v>
      </c>
      <c r="C30" s="113">
        <v>7.4001947419668941</v>
      </c>
      <c r="D30" s="115">
        <v>152</v>
      </c>
      <c r="E30" s="114">
        <v>111</v>
      </c>
      <c r="F30" s="114">
        <v>324</v>
      </c>
      <c r="G30" s="114">
        <v>140</v>
      </c>
      <c r="H30" s="140">
        <v>138</v>
      </c>
      <c r="I30" s="115">
        <v>14</v>
      </c>
      <c r="J30" s="116">
        <v>10.144927536231885</v>
      </c>
    </row>
    <row r="31" spans="1:15" s="110" customFormat="1" ht="24.95" customHeight="1" x14ac:dyDescent="0.2">
      <c r="A31" s="193" t="s">
        <v>167</v>
      </c>
      <c r="B31" s="199" t="s">
        <v>168</v>
      </c>
      <c r="C31" s="113">
        <v>2.5803310613437196</v>
      </c>
      <c r="D31" s="115">
        <v>53</v>
      </c>
      <c r="E31" s="114">
        <v>45</v>
      </c>
      <c r="F31" s="114">
        <v>61</v>
      </c>
      <c r="G31" s="114">
        <v>54</v>
      </c>
      <c r="H31" s="140">
        <v>61</v>
      </c>
      <c r="I31" s="115">
        <v>-8</v>
      </c>
      <c r="J31" s="116">
        <v>-13.114754098360656</v>
      </c>
    </row>
    <row r="32" spans="1:15" s="110" customFormat="1" ht="24.95" customHeight="1" x14ac:dyDescent="0.2">
      <c r="A32" s="193"/>
      <c r="B32" s="204" t="s">
        <v>169</v>
      </c>
      <c r="C32" s="113" t="s">
        <v>513</v>
      </c>
      <c r="D32" s="115" t="s">
        <v>513</v>
      </c>
      <c r="E32" s="114" t="s">
        <v>513</v>
      </c>
      <c r="F32" s="114">
        <v>0</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4.3330087633885102</v>
      </c>
      <c r="D34" s="115">
        <v>89</v>
      </c>
      <c r="E34" s="114">
        <v>41</v>
      </c>
      <c r="F34" s="114">
        <v>109</v>
      </c>
      <c r="G34" s="114">
        <v>100</v>
      </c>
      <c r="H34" s="140">
        <v>106</v>
      </c>
      <c r="I34" s="115">
        <v>-17</v>
      </c>
      <c r="J34" s="116">
        <v>-16.037735849056602</v>
      </c>
    </row>
    <row r="35" spans="1:10" s="110" customFormat="1" ht="24.95" customHeight="1" x14ac:dyDescent="0.2">
      <c r="A35" s="292" t="s">
        <v>171</v>
      </c>
      <c r="B35" s="293" t="s">
        <v>172</v>
      </c>
      <c r="C35" s="113">
        <v>37.000973709834469</v>
      </c>
      <c r="D35" s="115">
        <v>760</v>
      </c>
      <c r="E35" s="114">
        <v>643</v>
      </c>
      <c r="F35" s="114">
        <v>923</v>
      </c>
      <c r="G35" s="114">
        <v>541</v>
      </c>
      <c r="H35" s="140">
        <v>906</v>
      </c>
      <c r="I35" s="115">
        <v>-146</v>
      </c>
      <c r="J35" s="116">
        <v>-16.114790286975719</v>
      </c>
    </row>
    <row r="36" spans="1:10" s="110" customFormat="1" ht="24.95" customHeight="1" x14ac:dyDescent="0.2">
      <c r="A36" s="294" t="s">
        <v>173</v>
      </c>
      <c r="B36" s="295" t="s">
        <v>174</v>
      </c>
      <c r="C36" s="125">
        <v>58.666017526777019</v>
      </c>
      <c r="D36" s="143">
        <v>1205</v>
      </c>
      <c r="E36" s="144">
        <v>716</v>
      </c>
      <c r="F36" s="144">
        <v>1342</v>
      </c>
      <c r="G36" s="144">
        <v>888</v>
      </c>
      <c r="H36" s="145">
        <v>1003</v>
      </c>
      <c r="I36" s="143">
        <v>202</v>
      </c>
      <c r="J36" s="146">
        <v>20.139581256231306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2054</v>
      </c>
      <c r="F11" s="264">
        <v>1401</v>
      </c>
      <c r="G11" s="264">
        <v>2374</v>
      </c>
      <c r="H11" s="264">
        <v>1529</v>
      </c>
      <c r="I11" s="265">
        <v>2015</v>
      </c>
      <c r="J11" s="263">
        <v>39</v>
      </c>
      <c r="K11" s="266">
        <v>1.935483870967742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24.634858812074</v>
      </c>
      <c r="E13" s="115">
        <v>506</v>
      </c>
      <c r="F13" s="114">
        <v>451</v>
      </c>
      <c r="G13" s="114">
        <v>572</v>
      </c>
      <c r="H13" s="114">
        <v>417</v>
      </c>
      <c r="I13" s="140">
        <v>473</v>
      </c>
      <c r="J13" s="115">
        <v>33</v>
      </c>
      <c r="K13" s="116">
        <v>6.9767441860465116</v>
      </c>
    </row>
    <row r="14" spans="1:15" ht="15.95" customHeight="1" x14ac:dyDescent="0.2">
      <c r="A14" s="306" t="s">
        <v>230</v>
      </c>
      <c r="B14" s="307"/>
      <c r="C14" s="308"/>
      <c r="D14" s="113">
        <v>61.197663096397271</v>
      </c>
      <c r="E14" s="115">
        <v>1257</v>
      </c>
      <c r="F14" s="114">
        <v>726</v>
      </c>
      <c r="G14" s="114">
        <v>1527</v>
      </c>
      <c r="H14" s="114">
        <v>938</v>
      </c>
      <c r="I14" s="140">
        <v>1239</v>
      </c>
      <c r="J14" s="115">
        <v>18</v>
      </c>
      <c r="K14" s="116">
        <v>1.4527845036319613</v>
      </c>
    </row>
    <row r="15" spans="1:15" ht="15.95" customHeight="1" x14ac:dyDescent="0.2">
      <c r="A15" s="306" t="s">
        <v>231</v>
      </c>
      <c r="B15" s="307"/>
      <c r="C15" s="308"/>
      <c r="D15" s="113">
        <v>6.9133398247322297</v>
      </c>
      <c r="E15" s="115">
        <v>142</v>
      </c>
      <c r="F15" s="114">
        <v>111</v>
      </c>
      <c r="G15" s="114">
        <v>137</v>
      </c>
      <c r="H15" s="114">
        <v>100</v>
      </c>
      <c r="I15" s="140">
        <v>159</v>
      </c>
      <c r="J15" s="115">
        <v>-17</v>
      </c>
      <c r="K15" s="116">
        <v>-10.691823899371069</v>
      </c>
    </row>
    <row r="16" spans="1:15" ht="15.95" customHeight="1" x14ac:dyDescent="0.2">
      <c r="A16" s="306" t="s">
        <v>232</v>
      </c>
      <c r="B16" s="307"/>
      <c r="C16" s="308"/>
      <c r="D16" s="113">
        <v>7.0107108081791623</v>
      </c>
      <c r="E16" s="115">
        <v>144</v>
      </c>
      <c r="F16" s="114">
        <v>108</v>
      </c>
      <c r="G16" s="114">
        <v>129</v>
      </c>
      <c r="H16" s="114">
        <v>73</v>
      </c>
      <c r="I16" s="140">
        <v>139</v>
      </c>
      <c r="J16" s="115">
        <v>5</v>
      </c>
      <c r="K16" s="116">
        <v>3.5971223021582732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2.9211295034079843</v>
      </c>
      <c r="E18" s="115">
        <v>60</v>
      </c>
      <c r="F18" s="114">
        <v>28</v>
      </c>
      <c r="G18" s="114">
        <v>69</v>
      </c>
      <c r="H18" s="114">
        <v>73</v>
      </c>
      <c r="I18" s="140">
        <v>63</v>
      </c>
      <c r="J18" s="115">
        <v>-3</v>
      </c>
      <c r="K18" s="116">
        <v>-4.7619047619047619</v>
      </c>
    </row>
    <row r="19" spans="1:11" ht="14.1" customHeight="1" x14ac:dyDescent="0.2">
      <c r="A19" s="306" t="s">
        <v>235</v>
      </c>
      <c r="B19" s="307" t="s">
        <v>236</v>
      </c>
      <c r="C19" s="308"/>
      <c r="D19" s="113">
        <v>1.6066212268743914</v>
      </c>
      <c r="E19" s="115">
        <v>33</v>
      </c>
      <c r="F19" s="114">
        <v>12</v>
      </c>
      <c r="G19" s="114">
        <v>44</v>
      </c>
      <c r="H19" s="114">
        <v>42</v>
      </c>
      <c r="I19" s="140">
        <v>31</v>
      </c>
      <c r="J19" s="115">
        <v>2</v>
      </c>
      <c r="K19" s="116">
        <v>6.4516129032258061</v>
      </c>
    </row>
    <row r="20" spans="1:11" ht="14.1" customHeight="1" x14ac:dyDescent="0.2">
      <c r="A20" s="306">
        <v>12</v>
      </c>
      <c r="B20" s="307" t="s">
        <v>237</v>
      </c>
      <c r="C20" s="308"/>
      <c r="D20" s="113">
        <v>0.92502434274586176</v>
      </c>
      <c r="E20" s="115">
        <v>19</v>
      </c>
      <c r="F20" s="114">
        <v>0</v>
      </c>
      <c r="G20" s="114">
        <v>12</v>
      </c>
      <c r="H20" s="114">
        <v>12</v>
      </c>
      <c r="I20" s="140">
        <v>19</v>
      </c>
      <c r="J20" s="115">
        <v>0</v>
      </c>
      <c r="K20" s="116">
        <v>0</v>
      </c>
    </row>
    <row r="21" spans="1:11" ht="14.1" customHeight="1" x14ac:dyDescent="0.2">
      <c r="A21" s="306">
        <v>21</v>
      </c>
      <c r="B21" s="307" t="s">
        <v>238</v>
      </c>
      <c r="C21" s="308"/>
      <c r="D21" s="113">
        <v>0.82765335929892891</v>
      </c>
      <c r="E21" s="115">
        <v>17</v>
      </c>
      <c r="F21" s="114">
        <v>5</v>
      </c>
      <c r="G21" s="114">
        <v>21</v>
      </c>
      <c r="H21" s="114">
        <v>25</v>
      </c>
      <c r="I21" s="140">
        <v>27</v>
      </c>
      <c r="J21" s="115">
        <v>-10</v>
      </c>
      <c r="K21" s="116">
        <v>-37.037037037037038</v>
      </c>
    </row>
    <row r="22" spans="1:11" ht="14.1" customHeight="1" x14ac:dyDescent="0.2">
      <c r="A22" s="306">
        <v>22</v>
      </c>
      <c r="B22" s="307" t="s">
        <v>239</v>
      </c>
      <c r="C22" s="308"/>
      <c r="D22" s="113">
        <v>10.467380720545277</v>
      </c>
      <c r="E22" s="115">
        <v>215</v>
      </c>
      <c r="F22" s="114">
        <v>242</v>
      </c>
      <c r="G22" s="114">
        <v>159</v>
      </c>
      <c r="H22" s="114">
        <v>115</v>
      </c>
      <c r="I22" s="140">
        <v>205</v>
      </c>
      <c r="J22" s="115">
        <v>10</v>
      </c>
      <c r="K22" s="116">
        <v>4.8780487804878048</v>
      </c>
    </row>
    <row r="23" spans="1:11" ht="14.1" customHeight="1" x14ac:dyDescent="0.2">
      <c r="A23" s="306">
        <v>23</v>
      </c>
      <c r="B23" s="307" t="s">
        <v>240</v>
      </c>
      <c r="C23" s="308"/>
      <c r="D23" s="113">
        <v>0.53554040895813049</v>
      </c>
      <c r="E23" s="115">
        <v>11</v>
      </c>
      <c r="F23" s="114">
        <v>3</v>
      </c>
      <c r="G23" s="114">
        <v>42</v>
      </c>
      <c r="H23" s="114">
        <v>5</v>
      </c>
      <c r="I23" s="140">
        <v>11</v>
      </c>
      <c r="J23" s="115">
        <v>0</v>
      </c>
      <c r="K23" s="116">
        <v>0</v>
      </c>
    </row>
    <row r="24" spans="1:11" ht="14.1" customHeight="1" x14ac:dyDescent="0.2">
      <c r="A24" s="306">
        <v>24</v>
      </c>
      <c r="B24" s="307" t="s">
        <v>241</v>
      </c>
      <c r="C24" s="308"/>
      <c r="D24" s="113">
        <v>2.7750730282375851</v>
      </c>
      <c r="E24" s="115">
        <v>57</v>
      </c>
      <c r="F24" s="114">
        <v>30</v>
      </c>
      <c r="G24" s="114">
        <v>59</v>
      </c>
      <c r="H24" s="114">
        <v>38</v>
      </c>
      <c r="I24" s="140">
        <v>103</v>
      </c>
      <c r="J24" s="115">
        <v>-46</v>
      </c>
      <c r="K24" s="116">
        <v>-44.660194174757279</v>
      </c>
    </row>
    <row r="25" spans="1:11" ht="14.1" customHeight="1" x14ac:dyDescent="0.2">
      <c r="A25" s="306">
        <v>25</v>
      </c>
      <c r="B25" s="307" t="s">
        <v>242</v>
      </c>
      <c r="C25" s="308"/>
      <c r="D25" s="113">
        <v>6.8159688412852972</v>
      </c>
      <c r="E25" s="115">
        <v>140</v>
      </c>
      <c r="F25" s="114">
        <v>98</v>
      </c>
      <c r="G25" s="114">
        <v>149</v>
      </c>
      <c r="H25" s="114">
        <v>116</v>
      </c>
      <c r="I25" s="140">
        <v>209</v>
      </c>
      <c r="J25" s="115">
        <v>-69</v>
      </c>
      <c r="K25" s="116">
        <v>-33.014354066985646</v>
      </c>
    </row>
    <row r="26" spans="1:11" ht="14.1" customHeight="1" x14ac:dyDescent="0.2">
      <c r="A26" s="306">
        <v>26</v>
      </c>
      <c r="B26" s="307" t="s">
        <v>243</v>
      </c>
      <c r="C26" s="308"/>
      <c r="D26" s="113">
        <v>3.0671859785783835</v>
      </c>
      <c r="E26" s="115">
        <v>63</v>
      </c>
      <c r="F26" s="114">
        <v>38</v>
      </c>
      <c r="G26" s="114">
        <v>159</v>
      </c>
      <c r="H26" s="114">
        <v>39</v>
      </c>
      <c r="I26" s="140">
        <v>73</v>
      </c>
      <c r="J26" s="115">
        <v>-10</v>
      </c>
      <c r="K26" s="116">
        <v>-13.698630136986301</v>
      </c>
    </row>
    <row r="27" spans="1:11" ht="14.1" customHeight="1" x14ac:dyDescent="0.2">
      <c r="A27" s="306">
        <v>27</v>
      </c>
      <c r="B27" s="307" t="s">
        <v>244</v>
      </c>
      <c r="C27" s="308"/>
      <c r="D27" s="113">
        <v>1.3631937682570594</v>
      </c>
      <c r="E27" s="115">
        <v>28</v>
      </c>
      <c r="F27" s="114">
        <v>39</v>
      </c>
      <c r="G27" s="114">
        <v>35</v>
      </c>
      <c r="H27" s="114">
        <v>23</v>
      </c>
      <c r="I27" s="140">
        <v>82</v>
      </c>
      <c r="J27" s="115">
        <v>-54</v>
      </c>
      <c r="K27" s="116">
        <v>-65.853658536585371</v>
      </c>
    </row>
    <row r="28" spans="1:11" ht="14.1" customHeight="1" x14ac:dyDescent="0.2">
      <c r="A28" s="306">
        <v>28</v>
      </c>
      <c r="B28" s="307" t="s">
        <v>245</v>
      </c>
      <c r="C28" s="308"/>
      <c r="D28" s="113" t="s">
        <v>513</v>
      </c>
      <c r="E28" s="115" t="s">
        <v>513</v>
      </c>
      <c r="F28" s="114">
        <v>4</v>
      </c>
      <c r="G28" s="114">
        <v>9</v>
      </c>
      <c r="H28" s="114">
        <v>3</v>
      </c>
      <c r="I28" s="140">
        <v>4</v>
      </c>
      <c r="J28" s="115" t="s">
        <v>513</v>
      </c>
      <c r="K28" s="116" t="s">
        <v>513</v>
      </c>
    </row>
    <row r="29" spans="1:11" ht="14.1" customHeight="1" x14ac:dyDescent="0.2">
      <c r="A29" s="306">
        <v>29</v>
      </c>
      <c r="B29" s="307" t="s">
        <v>246</v>
      </c>
      <c r="C29" s="308"/>
      <c r="D29" s="113">
        <v>3.9435248296007788</v>
      </c>
      <c r="E29" s="115">
        <v>81</v>
      </c>
      <c r="F29" s="114">
        <v>54</v>
      </c>
      <c r="G29" s="114">
        <v>71</v>
      </c>
      <c r="H29" s="114">
        <v>72</v>
      </c>
      <c r="I29" s="140">
        <v>40</v>
      </c>
      <c r="J29" s="115">
        <v>41</v>
      </c>
      <c r="K29" s="116">
        <v>102.5</v>
      </c>
    </row>
    <row r="30" spans="1:11" ht="14.1" customHeight="1" x14ac:dyDescent="0.2">
      <c r="A30" s="306" t="s">
        <v>247</v>
      </c>
      <c r="B30" s="307" t="s">
        <v>248</v>
      </c>
      <c r="C30" s="308"/>
      <c r="D30" s="113">
        <v>1.4118792599805259</v>
      </c>
      <c r="E30" s="115">
        <v>29</v>
      </c>
      <c r="F30" s="114" t="s">
        <v>513</v>
      </c>
      <c r="G30" s="114">
        <v>27</v>
      </c>
      <c r="H30" s="114">
        <v>22</v>
      </c>
      <c r="I30" s="140" t="s">
        <v>513</v>
      </c>
      <c r="J30" s="115" t="s">
        <v>513</v>
      </c>
      <c r="K30" s="116" t="s">
        <v>513</v>
      </c>
    </row>
    <row r="31" spans="1:11" ht="14.1" customHeight="1" x14ac:dyDescent="0.2">
      <c r="A31" s="306" t="s">
        <v>249</v>
      </c>
      <c r="B31" s="307" t="s">
        <v>250</v>
      </c>
      <c r="C31" s="308"/>
      <c r="D31" s="113">
        <v>2.5316455696202533</v>
      </c>
      <c r="E31" s="115">
        <v>52</v>
      </c>
      <c r="F31" s="114">
        <v>30</v>
      </c>
      <c r="G31" s="114">
        <v>40</v>
      </c>
      <c r="H31" s="114">
        <v>50</v>
      </c>
      <c r="I31" s="140">
        <v>23</v>
      </c>
      <c r="J31" s="115">
        <v>29</v>
      </c>
      <c r="K31" s="116">
        <v>126.08695652173913</v>
      </c>
    </row>
    <row r="32" spans="1:11" ht="14.1" customHeight="1" x14ac:dyDescent="0.2">
      <c r="A32" s="306">
        <v>31</v>
      </c>
      <c r="B32" s="307" t="s">
        <v>251</v>
      </c>
      <c r="C32" s="308"/>
      <c r="D32" s="113">
        <v>0.34079844206426485</v>
      </c>
      <c r="E32" s="115">
        <v>7</v>
      </c>
      <c r="F32" s="114">
        <v>5</v>
      </c>
      <c r="G32" s="114">
        <v>6</v>
      </c>
      <c r="H32" s="114">
        <v>9</v>
      </c>
      <c r="I32" s="140">
        <v>9</v>
      </c>
      <c r="J32" s="115">
        <v>-2</v>
      </c>
      <c r="K32" s="116">
        <v>-22.222222222222221</v>
      </c>
    </row>
    <row r="33" spans="1:11" ht="14.1" customHeight="1" x14ac:dyDescent="0.2">
      <c r="A33" s="306">
        <v>32</v>
      </c>
      <c r="B33" s="307" t="s">
        <v>252</v>
      </c>
      <c r="C33" s="308"/>
      <c r="D33" s="113">
        <v>4.2356377799415776</v>
      </c>
      <c r="E33" s="115">
        <v>87</v>
      </c>
      <c r="F33" s="114">
        <v>78</v>
      </c>
      <c r="G33" s="114">
        <v>77</v>
      </c>
      <c r="H33" s="114">
        <v>103</v>
      </c>
      <c r="I33" s="140">
        <v>80</v>
      </c>
      <c r="J33" s="115">
        <v>7</v>
      </c>
      <c r="K33" s="116">
        <v>8.75</v>
      </c>
    </row>
    <row r="34" spans="1:11" ht="14.1" customHeight="1" x14ac:dyDescent="0.2">
      <c r="A34" s="306">
        <v>33</v>
      </c>
      <c r="B34" s="307" t="s">
        <v>253</v>
      </c>
      <c r="C34" s="308"/>
      <c r="D34" s="113">
        <v>2.1908471275559882</v>
      </c>
      <c r="E34" s="115">
        <v>45</v>
      </c>
      <c r="F34" s="114">
        <v>7</v>
      </c>
      <c r="G34" s="114">
        <v>65</v>
      </c>
      <c r="H34" s="114">
        <v>38</v>
      </c>
      <c r="I34" s="140">
        <v>44</v>
      </c>
      <c r="J34" s="115">
        <v>1</v>
      </c>
      <c r="K34" s="116">
        <v>2.2727272727272729</v>
      </c>
    </row>
    <row r="35" spans="1:11" ht="14.1" customHeight="1" x14ac:dyDescent="0.2">
      <c r="A35" s="306">
        <v>34</v>
      </c>
      <c r="B35" s="307" t="s">
        <v>254</v>
      </c>
      <c r="C35" s="308"/>
      <c r="D35" s="113">
        <v>3.5053554040895811</v>
      </c>
      <c r="E35" s="115">
        <v>72</v>
      </c>
      <c r="F35" s="114">
        <v>29</v>
      </c>
      <c r="G35" s="114">
        <v>84</v>
      </c>
      <c r="H35" s="114">
        <v>63</v>
      </c>
      <c r="I35" s="140">
        <v>76</v>
      </c>
      <c r="J35" s="115">
        <v>-4</v>
      </c>
      <c r="K35" s="116">
        <v>-5.2631578947368425</v>
      </c>
    </row>
    <row r="36" spans="1:11" ht="14.1" customHeight="1" x14ac:dyDescent="0.2">
      <c r="A36" s="306">
        <v>41</v>
      </c>
      <c r="B36" s="307" t="s">
        <v>255</v>
      </c>
      <c r="C36" s="308"/>
      <c r="D36" s="113">
        <v>0.29211295034079843</v>
      </c>
      <c r="E36" s="115">
        <v>6</v>
      </c>
      <c r="F36" s="114">
        <v>9</v>
      </c>
      <c r="G36" s="114">
        <v>13</v>
      </c>
      <c r="H36" s="114">
        <v>4</v>
      </c>
      <c r="I36" s="140">
        <v>8</v>
      </c>
      <c r="J36" s="115">
        <v>-2</v>
      </c>
      <c r="K36" s="116">
        <v>-25</v>
      </c>
    </row>
    <row r="37" spans="1:11" ht="14.1" customHeight="1" x14ac:dyDescent="0.2">
      <c r="A37" s="306">
        <v>42</v>
      </c>
      <c r="B37" s="307" t="s">
        <v>256</v>
      </c>
      <c r="C37" s="308"/>
      <c r="D37" s="113" t="s">
        <v>513</v>
      </c>
      <c r="E37" s="115" t="s">
        <v>513</v>
      </c>
      <c r="F37" s="114" t="s">
        <v>513</v>
      </c>
      <c r="G37" s="114" t="s">
        <v>513</v>
      </c>
      <c r="H37" s="114" t="s">
        <v>513</v>
      </c>
      <c r="I37" s="140">
        <v>6</v>
      </c>
      <c r="J37" s="115" t="s">
        <v>513</v>
      </c>
      <c r="K37" s="116" t="s">
        <v>513</v>
      </c>
    </row>
    <row r="38" spans="1:11" ht="14.1" customHeight="1" x14ac:dyDescent="0.2">
      <c r="A38" s="306">
        <v>43</v>
      </c>
      <c r="B38" s="307" t="s">
        <v>257</v>
      </c>
      <c r="C38" s="308"/>
      <c r="D38" s="113">
        <v>0.58422590068159685</v>
      </c>
      <c r="E38" s="115">
        <v>12</v>
      </c>
      <c r="F38" s="114">
        <v>4</v>
      </c>
      <c r="G38" s="114">
        <v>14</v>
      </c>
      <c r="H38" s="114">
        <v>3</v>
      </c>
      <c r="I38" s="140">
        <v>6</v>
      </c>
      <c r="J38" s="115">
        <v>6</v>
      </c>
      <c r="K38" s="116">
        <v>100</v>
      </c>
    </row>
    <row r="39" spans="1:11" ht="14.1" customHeight="1" x14ac:dyDescent="0.2">
      <c r="A39" s="306">
        <v>51</v>
      </c>
      <c r="B39" s="307" t="s">
        <v>258</v>
      </c>
      <c r="C39" s="308"/>
      <c r="D39" s="113">
        <v>4.1869522882181114</v>
      </c>
      <c r="E39" s="115">
        <v>86</v>
      </c>
      <c r="F39" s="114">
        <v>87</v>
      </c>
      <c r="G39" s="114">
        <v>128</v>
      </c>
      <c r="H39" s="114">
        <v>91</v>
      </c>
      <c r="I39" s="140">
        <v>93</v>
      </c>
      <c r="J39" s="115">
        <v>-7</v>
      </c>
      <c r="K39" s="116">
        <v>-7.5268817204301079</v>
      </c>
    </row>
    <row r="40" spans="1:11" ht="14.1" customHeight="1" x14ac:dyDescent="0.2">
      <c r="A40" s="306" t="s">
        <v>259</v>
      </c>
      <c r="B40" s="307" t="s">
        <v>260</v>
      </c>
      <c r="C40" s="308"/>
      <c r="D40" s="113">
        <v>3.4079844206426486</v>
      </c>
      <c r="E40" s="115">
        <v>70</v>
      </c>
      <c r="F40" s="114">
        <v>68</v>
      </c>
      <c r="G40" s="114">
        <v>100</v>
      </c>
      <c r="H40" s="114">
        <v>76</v>
      </c>
      <c r="I40" s="140">
        <v>77</v>
      </c>
      <c r="J40" s="115">
        <v>-7</v>
      </c>
      <c r="K40" s="116">
        <v>-9.0909090909090917</v>
      </c>
    </row>
    <row r="41" spans="1:11" ht="14.1" customHeight="1" x14ac:dyDescent="0.2">
      <c r="A41" s="306"/>
      <c r="B41" s="307" t="s">
        <v>261</v>
      </c>
      <c r="C41" s="308"/>
      <c r="D41" s="113">
        <v>3.1158714703018502</v>
      </c>
      <c r="E41" s="115">
        <v>64</v>
      </c>
      <c r="F41" s="114">
        <v>58</v>
      </c>
      <c r="G41" s="114">
        <v>94</v>
      </c>
      <c r="H41" s="114">
        <v>67</v>
      </c>
      <c r="I41" s="140">
        <v>71</v>
      </c>
      <c r="J41" s="115">
        <v>-7</v>
      </c>
      <c r="K41" s="116">
        <v>-9.8591549295774641</v>
      </c>
    </row>
    <row r="42" spans="1:11" ht="14.1" customHeight="1" x14ac:dyDescent="0.2">
      <c r="A42" s="306">
        <v>52</v>
      </c>
      <c r="B42" s="307" t="s">
        <v>262</v>
      </c>
      <c r="C42" s="308"/>
      <c r="D42" s="113">
        <v>9.2989289191820834</v>
      </c>
      <c r="E42" s="115">
        <v>191</v>
      </c>
      <c r="F42" s="114">
        <v>111</v>
      </c>
      <c r="G42" s="114">
        <v>122</v>
      </c>
      <c r="H42" s="114">
        <v>140</v>
      </c>
      <c r="I42" s="140">
        <v>142</v>
      </c>
      <c r="J42" s="115">
        <v>49</v>
      </c>
      <c r="K42" s="116">
        <v>34.507042253521128</v>
      </c>
    </row>
    <row r="43" spans="1:11" ht="14.1" customHeight="1" x14ac:dyDescent="0.2">
      <c r="A43" s="306" t="s">
        <v>263</v>
      </c>
      <c r="B43" s="307" t="s">
        <v>264</v>
      </c>
      <c r="C43" s="308"/>
      <c r="D43" s="113">
        <v>7.5462512171372929</v>
      </c>
      <c r="E43" s="115">
        <v>155</v>
      </c>
      <c r="F43" s="114">
        <v>105</v>
      </c>
      <c r="G43" s="114">
        <v>110</v>
      </c>
      <c r="H43" s="114">
        <v>117</v>
      </c>
      <c r="I43" s="140">
        <v>118</v>
      </c>
      <c r="J43" s="115">
        <v>37</v>
      </c>
      <c r="K43" s="116">
        <v>31.35593220338983</v>
      </c>
    </row>
    <row r="44" spans="1:11" ht="14.1" customHeight="1" x14ac:dyDescent="0.2">
      <c r="A44" s="306">
        <v>53</v>
      </c>
      <c r="B44" s="307" t="s">
        <v>265</v>
      </c>
      <c r="C44" s="308"/>
      <c r="D44" s="113">
        <v>1.3145082765335929</v>
      </c>
      <c r="E44" s="115">
        <v>27</v>
      </c>
      <c r="F44" s="114">
        <v>16</v>
      </c>
      <c r="G44" s="114">
        <v>39</v>
      </c>
      <c r="H44" s="114">
        <v>12</v>
      </c>
      <c r="I44" s="140">
        <v>20</v>
      </c>
      <c r="J44" s="115">
        <v>7</v>
      </c>
      <c r="K44" s="116">
        <v>35</v>
      </c>
    </row>
    <row r="45" spans="1:11" ht="14.1" customHeight="1" x14ac:dyDescent="0.2">
      <c r="A45" s="306" t="s">
        <v>266</v>
      </c>
      <c r="B45" s="307" t="s">
        <v>267</v>
      </c>
      <c r="C45" s="308"/>
      <c r="D45" s="113">
        <v>1.071080817916261</v>
      </c>
      <c r="E45" s="115">
        <v>22</v>
      </c>
      <c r="F45" s="114">
        <v>8</v>
      </c>
      <c r="G45" s="114">
        <v>22</v>
      </c>
      <c r="H45" s="114">
        <v>9</v>
      </c>
      <c r="I45" s="140">
        <v>20</v>
      </c>
      <c r="J45" s="115">
        <v>2</v>
      </c>
      <c r="K45" s="116">
        <v>10</v>
      </c>
    </row>
    <row r="46" spans="1:11" ht="14.1" customHeight="1" x14ac:dyDescent="0.2">
      <c r="A46" s="306">
        <v>54</v>
      </c>
      <c r="B46" s="307" t="s">
        <v>268</v>
      </c>
      <c r="C46" s="308"/>
      <c r="D46" s="113">
        <v>1.4118792599805259</v>
      </c>
      <c r="E46" s="115">
        <v>29</v>
      </c>
      <c r="F46" s="114">
        <v>37</v>
      </c>
      <c r="G46" s="114">
        <v>74</v>
      </c>
      <c r="H46" s="114">
        <v>55</v>
      </c>
      <c r="I46" s="140">
        <v>54</v>
      </c>
      <c r="J46" s="115">
        <v>-25</v>
      </c>
      <c r="K46" s="116">
        <v>-46.296296296296298</v>
      </c>
    </row>
    <row r="47" spans="1:11" ht="14.1" customHeight="1" x14ac:dyDescent="0.2">
      <c r="A47" s="306">
        <v>61</v>
      </c>
      <c r="B47" s="307" t="s">
        <v>269</v>
      </c>
      <c r="C47" s="308"/>
      <c r="D47" s="113">
        <v>1.2171372930866602</v>
      </c>
      <c r="E47" s="115">
        <v>25</v>
      </c>
      <c r="F47" s="114">
        <v>19</v>
      </c>
      <c r="G47" s="114">
        <v>23</v>
      </c>
      <c r="H47" s="114">
        <v>21</v>
      </c>
      <c r="I47" s="140">
        <v>25</v>
      </c>
      <c r="J47" s="115">
        <v>0</v>
      </c>
      <c r="K47" s="116">
        <v>0</v>
      </c>
    </row>
    <row r="48" spans="1:11" ht="14.1" customHeight="1" x14ac:dyDescent="0.2">
      <c r="A48" s="306">
        <v>62</v>
      </c>
      <c r="B48" s="307" t="s">
        <v>270</v>
      </c>
      <c r="C48" s="308"/>
      <c r="D48" s="113">
        <v>7.9844206426484909</v>
      </c>
      <c r="E48" s="115">
        <v>164</v>
      </c>
      <c r="F48" s="114">
        <v>97</v>
      </c>
      <c r="G48" s="114">
        <v>124</v>
      </c>
      <c r="H48" s="114">
        <v>76</v>
      </c>
      <c r="I48" s="140">
        <v>85</v>
      </c>
      <c r="J48" s="115">
        <v>79</v>
      </c>
      <c r="K48" s="116">
        <v>92.941176470588232</v>
      </c>
    </row>
    <row r="49" spans="1:11" ht="14.1" customHeight="1" x14ac:dyDescent="0.2">
      <c r="A49" s="306">
        <v>63</v>
      </c>
      <c r="B49" s="307" t="s">
        <v>271</v>
      </c>
      <c r="C49" s="308"/>
      <c r="D49" s="113">
        <v>2.872444011684518</v>
      </c>
      <c r="E49" s="115">
        <v>59</v>
      </c>
      <c r="F49" s="114">
        <v>26</v>
      </c>
      <c r="G49" s="114">
        <v>63</v>
      </c>
      <c r="H49" s="114">
        <v>70</v>
      </c>
      <c r="I49" s="140">
        <v>69</v>
      </c>
      <c r="J49" s="115">
        <v>-10</v>
      </c>
      <c r="K49" s="116">
        <v>-14.492753623188406</v>
      </c>
    </row>
    <row r="50" spans="1:11" ht="14.1" customHeight="1" x14ac:dyDescent="0.2">
      <c r="A50" s="306" t="s">
        <v>272</v>
      </c>
      <c r="B50" s="307" t="s">
        <v>273</v>
      </c>
      <c r="C50" s="308"/>
      <c r="D50" s="113">
        <v>0.53554040895813049</v>
      </c>
      <c r="E50" s="115">
        <v>11</v>
      </c>
      <c r="F50" s="114">
        <v>5</v>
      </c>
      <c r="G50" s="114">
        <v>13</v>
      </c>
      <c r="H50" s="114">
        <v>12</v>
      </c>
      <c r="I50" s="140">
        <v>9</v>
      </c>
      <c r="J50" s="115">
        <v>2</v>
      </c>
      <c r="K50" s="116">
        <v>22.222222222222221</v>
      </c>
    </row>
    <row r="51" spans="1:11" ht="14.1" customHeight="1" x14ac:dyDescent="0.2">
      <c r="A51" s="306" t="s">
        <v>274</v>
      </c>
      <c r="B51" s="307" t="s">
        <v>275</v>
      </c>
      <c r="C51" s="308"/>
      <c r="D51" s="113">
        <v>2.0934761441090557</v>
      </c>
      <c r="E51" s="115">
        <v>43</v>
      </c>
      <c r="F51" s="114">
        <v>18</v>
      </c>
      <c r="G51" s="114">
        <v>43</v>
      </c>
      <c r="H51" s="114">
        <v>57</v>
      </c>
      <c r="I51" s="140">
        <v>59</v>
      </c>
      <c r="J51" s="115">
        <v>-16</v>
      </c>
      <c r="K51" s="116">
        <v>-27.118644067796609</v>
      </c>
    </row>
    <row r="52" spans="1:11" ht="14.1" customHeight="1" x14ac:dyDescent="0.2">
      <c r="A52" s="306">
        <v>71</v>
      </c>
      <c r="B52" s="307" t="s">
        <v>276</v>
      </c>
      <c r="C52" s="308"/>
      <c r="D52" s="113">
        <v>6.767283349561831</v>
      </c>
      <c r="E52" s="115">
        <v>139</v>
      </c>
      <c r="F52" s="114">
        <v>90</v>
      </c>
      <c r="G52" s="114">
        <v>121</v>
      </c>
      <c r="H52" s="114">
        <v>68</v>
      </c>
      <c r="I52" s="140">
        <v>125</v>
      </c>
      <c r="J52" s="115">
        <v>14</v>
      </c>
      <c r="K52" s="116">
        <v>11.2</v>
      </c>
    </row>
    <row r="53" spans="1:11" ht="14.1" customHeight="1" x14ac:dyDescent="0.2">
      <c r="A53" s="306" t="s">
        <v>277</v>
      </c>
      <c r="B53" s="307" t="s">
        <v>278</v>
      </c>
      <c r="C53" s="308"/>
      <c r="D53" s="113">
        <v>1.9474196689386563</v>
      </c>
      <c r="E53" s="115">
        <v>40</v>
      </c>
      <c r="F53" s="114">
        <v>35</v>
      </c>
      <c r="G53" s="114">
        <v>51</v>
      </c>
      <c r="H53" s="114">
        <v>20</v>
      </c>
      <c r="I53" s="140">
        <v>48</v>
      </c>
      <c r="J53" s="115">
        <v>-8</v>
      </c>
      <c r="K53" s="116">
        <v>-16.666666666666668</v>
      </c>
    </row>
    <row r="54" spans="1:11" ht="14.1" customHeight="1" x14ac:dyDescent="0.2">
      <c r="A54" s="306" t="s">
        <v>279</v>
      </c>
      <c r="B54" s="307" t="s">
        <v>280</v>
      </c>
      <c r="C54" s="308"/>
      <c r="D54" s="113">
        <v>4.2843232716650439</v>
      </c>
      <c r="E54" s="115">
        <v>88</v>
      </c>
      <c r="F54" s="114">
        <v>44</v>
      </c>
      <c r="G54" s="114">
        <v>61</v>
      </c>
      <c r="H54" s="114">
        <v>44</v>
      </c>
      <c r="I54" s="140">
        <v>55</v>
      </c>
      <c r="J54" s="115">
        <v>33</v>
      </c>
      <c r="K54" s="116">
        <v>60</v>
      </c>
    </row>
    <row r="55" spans="1:11" ht="14.1" customHeight="1" x14ac:dyDescent="0.2">
      <c r="A55" s="306">
        <v>72</v>
      </c>
      <c r="B55" s="307" t="s">
        <v>281</v>
      </c>
      <c r="C55" s="308"/>
      <c r="D55" s="113">
        <v>0.63291139240506333</v>
      </c>
      <c r="E55" s="115">
        <v>13</v>
      </c>
      <c r="F55" s="114">
        <v>14</v>
      </c>
      <c r="G55" s="114">
        <v>31</v>
      </c>
      <c r="H55" s="114">
        <v>25</v>
      </c>
      <c r="I55" s="140">
        <v>33</v>
      </c>
      <c r="J55" s="115">
        <v>-20</v>
      </c>
      <c r="K55" s="116">
        <v>-60.606060606060609</v>
      </c>
    </row>
    <row r="56" spans="1:11" ht="14.1" customHeight="1" x14ac:dyDescent="0.2">
      <c r="A56" s="306" t="s">
        <v>282</v>
      </c>
      <c r="B56" s="307" t="s">
        <v>283</v>
      </c>
      <c r="C56" s="308"/>
      <c r="D56" s="113" t="s">
        <v>513</v>
      </c>
      <c r="E56" s="115" t="s">
        <v>513</v>
      </c>
      <c r="F56" s="114" t="s">
        <v>513</v>
      </c>
      <c r="G56" s="114">
        <v>8</v>
      </c>
      <c r="H56" s="114">
        <v>6</v>
      </c>
      <c r="I56" s="140">
        <v>4</v>
      </c>
      <c r="J56" s="115" t="s">
        <v>513</v>
      </c>
      <c r="K56" s="116" t="s">
        <v>513</v>
      </c>
    </row>
    <row r="57" spans="1:11" ht="14.1" customHeight="1" x14ac:dyDescent="0.2">
      <c r="A57" s="306" t="s">
        <v>284</v>
      </c>
      <c r="B57" s="307" t="s">
        <v>285</v>
      </c>
      <c r="C57" s="308"/>
      <c r="D57" s="113">
        <v>0.34079844206426485</v>
      </c>
      <c r="E57" s="115">
        <v>7</v>
      </c>
      <c r="F57" s="114" t="s">
        <v>513</v>
      </c>
      <c r="G57" s="114">
        <v>17</v>
      </c>
      <c r="H57" s="114">
        <v>14</v>
      </c>
      <c r="I57" s="140">
        <v>21</v>
      </c>
      <c r="J57" s="115">
        <v>-14</v>
      </c>
      <c r="K57" s="116">
        <v>-66.666666666666671</v>
      </c>
    </row>
    <row r="58" spans="1:11" ht="14.1" customHeight="1" x14ac:dyDescent="0.2">
      <c r="A58" s="306">
        <v>73</v>
      </c>
      <c r="B58" s="307" t="s">
        <v>286</v>
      </c>
      <c r="C58" s="308"/>
      <c r="D58" s="113">
        <v>1.6066212268743914</v>
      </c>
      <c r="E58" s="115">
        <v>33</v>
      </c>
      <c r="F58" s="114">
        <v>17</v>
      </c>
      <c r="G58" s="114">
        <v>34</v>
      </c>
      <c r="H58" s="114">
        <v>16</v>
      </c>
      <c r="I58" s="140">
        <v>20</v>
      </c>
      <c r="J58" s="115">
        <v>13</v>
      </c>
      <c r="K58" s="116">
        <v>65</v>
      </c>
    </row>
    <row r="59" spans="1:11" ht="14.1" customHeight="1" x14ac:dyDescent="0.2">
      <c r="A59" s="306" t="s">
        <v>287</v>
      </c>
      <c r="B59" s="307" t="s">
        <v>288</v>
      </c>
      <c r="C59" s="308"/>
      <c r="D59" s="113">
        <v>1.5579357351509251</v>
      </c>
      <c r="E59" s="115">
        <v>32</v>
      </c>
      <c r="F59" s="114">
        <v>13</v>
      </c>
      <c r="G59" s="114">
        <v>30</v>
      </c>
      <c r="H59" s="114">
        <v>14</v>
      </c>
      <c r="I59" s="140">
        <v>18</v>
      </c>
      <c r="J59" s="115">
        <v>14</v>
      </c>
      <c r="K59" s="116">
        <v>77.777777777777771</v>
      </c>
    </row>
    <row r="60" spans="1:11" ht="14.1" customHeight="1" x14ac:dyDescent="0.2">
      <c r="A60" s="306">
        <v>81</v>
      </c>
      <c r="B60" s="307" t="s">
        <v>289</v>
      </c>
      <c r="C60" s="308"/>
      <c r="D60" s="113">
        <v>8.3739045764362228</v>
      </c>
      <c r="E60" s="115">
        <v>172</v>
      </c>
      <c r="F60" s="114">
        <v>98</v>
      </c>
      <c r="G60" s="114">
        <v>203</v>
      </c>
      <c r="H60" s="114">
        <v>89</v>
      </c>
      <c r="I60" s="140">
        <v>110</v>
      </c>
      <c r="J60" s="115">
        <v>62</v>
      </c>
      <c r="K60" s="116">
        <v>56.363636363636367</v>
      </c>
    </row>
    <row r="61" spans="1:11" ht="14.1" customHeight="1" x14ac:dyDescent="0.2">
      <c r="A61" s="306" t="s">
        <v>290</v>
      </c>
      <c r="B61" s="307" t="s">
        <v>291</v>
      </c>
      <c r="C61" s="308"/>
      <c r="D61" s="113">
        <v>1.6066212268743914</v>
      </c>
      <c r="E61" s="115">
        <v>33</v>
      </c>
      <c r="F61" s="114">
        <v>9</v>
      </c>
      <c r="G61" s="114">
        <v>25</v>
      </c>
      <c r="H61" s="114">
        <v>11</v>
      </c>
      <c r="I61" s="140">
        <v>20</v>
      </c>
      <c r="J61" s="115">
        <v>13</v>
      </c>
      <c r="K61" s="116">
        <v>65</v>
      </c>
    </row>
    <row r="62" spans="1:11" ht="14.1" customHeight="1" x14ac:dyDescent="0.2">
      <c r="A62" s="306" t="s">
        <v>292</v>
      </c>
      <c r="B62" s="307" t="s">
        <v>293</v>
      </c>
      <c r="C62" s="308"/>
      <c r="D62" s="113">
        <v>2.5803310613437196</v>
      </c>
      <c r="E62" s="115">
        <v>53</v>
      </c>
      <c r="F62" s="114">
        <v>37</v>
      </c>
      <c r="G62" s="114">
        <v>105</v>
      </c>
      <c r="H62" s="114">
        <v>28</v>
      </c>
      <c r="I62" s="140">
        <v>41</v>
      </c>
      <c r="J62" s="115">
        <v>12</v>
      </c>
      <c r="K62" s="116">
        <v>29.26829268292683</v>
      </c>
    </row>
    <row r="63" spans="1:11" ht="14.1" customHeight="1" x14ac:dyDescent="0.2">
      <c r="A63" s="306"/>
      <c r="B63" s="307" t="s">
        <v>294</v>
      </c>
      <c r="C63" s="308"/>
      <c r="D63" s="113">
        <v>2.044790652385589</v>
      </c>
      <c r="E63" s="115">
        <v>42</v>
      </c>
      <c r="F63" s="114">
        <v>28</v>
      </c>
      <c r="G63" s="114">
        <v>91</v>
      </c>
      <c r="H63" s="114">
        <v>25</v>
      </c>
      <c r="I63" s="140">
        <v>33</v>
      </c>
      <c r="J63" s="115">
        <v>9</v>
      </c>
      <c r="K63" s="116">
        <v>27.272727272727273</v>
      </c>
    </row>
    <row r="64" spans="1:11" ht="14.1" customHeight="1" x14ac:dyDescent="0.2">
      <c r="A64" s="306" t="s">
        <v>295</v>
      </c>
      <c r="B64" s="307" t="s">
        <v>296</v>
      </c>
      <c r="C64" s="308"/>
      <c r="D64" s="113">
        <v>1.6066212268743914</v>
      </c>
      <c r="E64" s="115">
        <v>33</v>
      </c>
      <c r="F64" s="114">
        <v>35</v>
      </c>
      <c r="G64" s="114">
        <v>42</v>
      </c>
      <c r="H64" s="114">
        <v>23</v>
      </c>
      <c r="I64" s="140">
        <v>32</v>
      </c>
      <c r="J64" s="115">
        <v>1</v>
      </c>
      <c r="K64" s="116">
        <v>3.125</v>
      </c>
    </row>
    <row r="65" spans="1:11" ht="14.1" customHeight="1" x14ac:dyDescent="0.2">
      <c r="A65" s="306" t="s">
        <v>297</v>
      </c>
      <c r="B65" s="307" t="s">
        <v>298</v>
      </c>
      <c r="C65" s="308"/>
      <c r="D65" s="113">
        <v>1.7526777020447906</v>
      </c>
      <c r="E65" s="115">
        <v>36</v>
      </c>
      <c r="F65" s="114">
        <v>10</v>
      </c>
      <c r="G65" s="114">
        <v>17</v>
      </c>
      <c r="H65" s="114">
        <v>19</v>
      </c>
      <c r="I65" s="140">
        <v>8</v>
      </c>
      <c r="J65" s="115">
        <v>28</v>
      </c>
      <c r="K65" s="116" t="s">
        <v>515</v>
      </c>
    </row>
    <row r="66" spans="1:11" ht="14.1" customHeight="1" x14ac:dyDescent="0.2">
      <c r="A66" s="306">
        <v>82</v>
      </c>
      <c r="B66" s="307" t="s">
        <v>299</v>
      </c>
      <c r="C66" s="308"/>
      <c r="D66" s="113">
        <v>2.044790652385589</v>
      </c>
      <c r="E66" s="115">
        <v>42</v>
      </c>
      <c r="F66" s="114">
        <v>28</v>
      </c>
      <c r="G66" s="114">
        <v>130</v>
      </c>
      <c r="H66" s="114">
        <v>40</v>
      </c>
      <c r="I66" s="140">
        <v>28</v>
      </c>
      <c r="J66" s="115">
        <v>14</v>
      </c>
      <c r="K66" s="116">
        <v>50</v>
      </c>
    </row>
    <row r="67" spans="1:11" ht="14.1" customHeight="1" x14ac:dyDescent="0.2">
      <c r="A67" s="306" t="s">
        <v>300</v>
      </c>
      <c r="B67" s="307" t="s">
        <v>301</v>
      </c>
      <c r="C67" s="308"/>
      <c r="D67" s="113">
        <v>1.2171372930866602</v>
      </c>
      <c r="E67" s="115">
        <v>25</v>
      </c>
      <c r="F67" s="114">
        <v>23</v>
      </c>
      <c r="G67" s="114">
        <v>100</v>
      </c>
      <c r="H67" s="114">
        <v>21</v>
      </c>
      <c r="I67" s="140">
        <v>15</v>
      </c>
      <c r="J67" s="115">
        <v>10</v>
      </c>
      <c r="K67" s="116">
        <v>66.666666666666671</v>
      </c>
    </row>
    <row r="68" spans="1:11" ht="14.1" customHeight="1" x14ac:dyDescent="0.2">
      <c r="A68" s="306" t="s">
        <v>302</v>
      </c>
      <c r="B68" s="307" t="s">
        <v>303</v>
      </c>
      <c r="C68" s="308"/>
      <c r="D68" s="113">
        <v>0.48685491723466406</v>
      </c>
      <c r="E68" s="115">
        <v>10</v>
      </c>
      <c r="F68" s="114">
        <v>3</v>
      </c>
      <c r="G68" s="114">
        <v>17</v>
      </c>
      <c r="H68" s="114">
        <v>6</v>
      </c>
      <c r="I68" s="140">
        <v>6</v>
      </c>
      <c r="J68" s="115">
        <v>4</v>
      </c>
      <c r="K68" s="116">
        <v>66.666666666666671</v>
      </c>
    </row>
    <row r="69" spans="1:11" ht="14.1" customHeight="1" x14ac:dyDescent="0.2">
      <c r="A69" s="306">
        <v>83</v>
      </c>
      <c r="B69" s="307" t="s">
        <v>304</v>
      </c>
      <c r="C69" s="308"/>
      <c r="D69" s="113">
        <v>5.8422590068159685</v>
      </c>
      <c r="E69" s="115">
        <v>120</v>
      </c>
      <c r="F69" s="114">
        <v>66</v>
      </c>
      <c r="G69" s="114">
        <v>192</v>
      </c>
      <c r="H69" s="114">
        <v>74</v>
      </c>
      <c r="I69" s="140">
        <v>106</v>
      </c>
      <c r="J69" s="115">
        <v>14</v>
      </c>
      <c r="K69" s="116">
        <v>13.20754716981132</v>
      </c>
    </row>
    <row r="70" spans="1:11" ht="14.1" customHeight="1" x14ac:dyDescent="0.2">
      <c r="A70" s="306" t="s">
        <v>305</v>
      </c>
      <c r="B70" s="307" t="s">
        <v>306</v>
      </c>
      <c r="C70" s="308"/>
      <c r="D70" s="113">
        <v>5.0632911392405067</v>
      </c>
      <c r="E70" s="115">
        <v>104</v>
      </c>
      <c r="F70" s="114">
        <v>57</v>
      </c>
      <c r="G70" s="114">
        <v>162</v>
      </c>
      <c r="H70" s="114">
        <v>58</v>
      </c>
      <c r="I70" s="140">
        <v>89</v>
      </c>
      <c r="J70" s="115">
        <v>15</v>
      </c>
      <c r="K70" s="116">
        <v>16.853932584269664</v>
      </c>
    </row>
    <row r="71" spans="1:11" ht="14.1" customHeight="1" x14ac:dyDescent="0.2">
      <c r="A71" s="306"/>
      <c r="B71" s="307" t="s">
        <v>307</v>
      </c>
      <c r="C71" s="308"/>
      <c r="D71" s="113">
        <v>3.7974683544303796</v>
      </c>
      <c r="E71" s="115">
        <v>78</v>
      </c>
      <c r="F71" s="114">
        <v>34</v>
      </c>
      <c r="G71" s="114">
        <v>89</v>
      </c>
      <c r="H71" s="114">
        <v>35</v>
      </c>
      <c r="I71" s="140">
        <v>73</v>
      </c>
      <c r="J71" s="115">
        <v>5</v>
      </c>
      <c r="K71" s="116">
        <v>6.8493150684931505</v>
      </c>
    </row>
    <row r="72" spans="1:11" ht="14.1" customHeight="1" x14ac:dyDescent="0.2">
      <c r="A72" s="306">
        <v>84</v>
      </c>
      <c r="B72" s="307" t="s">
        <v>308</v>
      </c>
      <c r="C72" s="308"/>
      <c r="D72" s="113">
        <v>0.82765335929892891</v>
      </c>
      <c r="E72" s="115">
        <v>17</v>
      </c>
      <c r="F72" s="114">
        <v>7</v>
      </c>
      <c r="G72" s="114">
        <v>27</v>
      </c>
      <c r="H72" s="114">
        <v>3</v>
      </c>
      <c r="I72" s="140">
        <v>18</v>
      </c>
      <c r="J72" s="115">
        <v>-1</v>
      </c>
      <c r="K72" s="116">
        <v>-5.5555555555555554</v>
      </c>
    </row>
    <row r="73" spans="1:11" ht="14.1" customHeight="1" x14ac:dyDescent="0.2">
      <c r="A73" s="306" t="s">
        <v>309</v>
      </c>
      <c r="B73" s="307" t="s">
        <v>310</v>
      </c>
      <c r="C73" s="308"/>
      <c r="D73" s="113">
        <v>0.43816942551119764</v>
      </c>
      <c r="E73" s="115">
        <v>9</v>
      </c>
      <c r="F73" s="114" t="s">
        <v>513</v>
      </c>
      <c r="G73" s="114">
        <v>14</v>
      </c>
      <c r="H73" s="114">
        <v>0</v>
      </c>
      <c r="I73" s="140">
        <v>10</v>
      </c>
      <c r="J73" s="115">
        <v>-1</v>
      </c>
      <c r="K73" s="116">
        <v>-10</v>
      </c>
    </row>
    <row r="74" spans="1:11" ht="14.1" customHeight="1" x14ac:dyDescent="0.2">
      <c r="A74" s="306" t="s">
        <v>311</v>
      </c>
      <c r="B74" s="307" t="s">
        <v>312</v>
      </c>
      <c r="C74" s="308"/>
      <c r="D74" s="113" t="s">
        <v>513</v>
      </c>
      <c r="E74" s="115" t="s">
        <v>513</v>
      </c>
      <c r="F74" s="114" t="s">
        <v>513</v>
      </c>
      <c r="G74" s="114">
        <v>4</v>
      </c>
      <c r="H74" s="114" t="s">
        <v>513</v>
      </c>
      <c r="I74" s="140">
        <v>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v>0</v>
      </c>
      <c r="I76" s="140">
        <v>0</v>
      </c>
      <c r="J76" s="115" t="s">
        <v>513</v>
      </c>
      <c r="K76" s="116" t="s">
        <v>513</v>
      </c>
    </row>
    <row r="77" spans="1:11" ht="14.1" customHeight="1" x14ac:dyDescent="0.2">
      <c r="A77" s="306">
        <v>92</v>
      </c>
      <c r="B77" s="307" t="s">
        <v>316</v>
      </c>
      <c r="C77" s="308"/>
      <c r="D77" s="113">
        <v>0.19474196689386564</v>
      </c>
      <c r="E77" s="115">
        <v>4</v>
      </c>
      <c r="F77" s="114">
        <v>5</v>
      </c>
      <c r="G77" s="114" t="s">
        <v>513</v>
      </c>
      <c r="H77" s="114">
        <v>4</v>
      </c>
      <c r="I77" s="140">
        <v>11</v>
      </c>
      <c r="J77" s="115">
        <v>-7</v>
      </c>
      <c r="K77" s="116">
        <v>-63.636363636363633</v>
      </c>
    </row>
    <row r="78" spans="1:11" ht="14.1" customHeight="1" x14ac:dyDescent="0.2">
      <c r="A78" s="306">
        <v>93</v>
      </c>
      <c r="B78" s="307" t="s">
        <v>317</v>
      </c>
      <c r="C78" s="308"/>
      <c r="D78" s="113">
        <v>0</v>
      </c>
      <c r="E78" s="115">
        <v>0</v>
      </c>
      <c r="F78" s="114" t="s">
        <v>513</v>
      </c>
      <c r="G78" s="114" t="s">
        <v>513</v>
      </c>
      <c r="H78" s="114" t="s">
        <v>513</v>
      </c>
      <c r="I78" s="140">
        <v>3</v>
      </c>
      <c r="J78" s="115">
        <v>-3</v>
      </c>
      <c r="K78" s="116">
        <v>-100</v>
      </c>
    </row>
    <row r="79" spans="1:11" ht="14.1" customHeight="1" x14ac:dyDescent="0.2">
      <c r="A79" s="306">
        <v>94</v>
      </c>
      <c r="B79" s="307" t="s">
        <v>318</v>
      </c>
      <c r="C79" s="308"/>
      <c r="D79" s="113">
        <v>0.19474196689386564</v>
      </c>
      <c r="E79" s="115">
        <v>4</v>
      </c>
      <c r="F79" s="114" t="s">
        <v>513</v>
      </c>
      <c r="G79" s="114">
        <v>3</v>
      </c>
      <c r="H79" s="114">
        <v>0</v>
      </c>
      <c r="I79" s="140">
        <v>3</v>
      </c>
      <c r="J79" s="115">
        <v>1</v>
      </c>
      <c r="K79" s="116">
        <v>33.333333333333336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0.24342745861733203</v>
      </c>
      <c r="E81" s="143">
        <v>5</v>
      </c>
      <c r="F81" s="144">
        <v>5</v>
      </c>
      <c r="G81" s="144">
        <v>9</v>
      </c>
      <c r="H81" s="144" t="s">
        <v>513</v>
      </c>
      <c r="I81" s="145">
        <v>5</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2284</v>
      </c>
      <c r="E11" s="114">
        <v>1828</v>
      </c>
      <c r="F11" s="114">
        <v>2185</v>
      </c>
      <c r="G11" s="114">
        <v>1467</v>
      </c>
      <c r="H11" s="140">
        <v>2165</v>
      </c>
      <c r="I11" s="115">
        <v>119</v>
      </c>
      <c r="J11" s="116">
        <v>5.4965357967667439</v>
      </c>
    </row>
    <row r="12" spans="1:15" s="110" customFormat="1" ht="24.95" customHeight="1" x14ac:dyDescent="0.2">
      <c r="A12" s="193" t="s">
        <v>132</v>
      </c>
      <c r="B12" s="194" t="s">
        <v>133</v>
      </c>
      <c r="C12" s="113">
        <v>3.1085814360770576</v>
      </c>
      <c r="D12" s="115">
        <v>71</v>
      </c>
      <c r="E12" s="114">
        <v>94</v>
      </c>
      <c r="F12" s="114">
        <v>100</v>
      </c>
      <c r="G12" s="114">
        <v>67</v>
      </c>
      <c r="H12" s="140">
        <v>119</v>
      </c>
      <c r="I12" s="115">
        <v>-48</v>
      </c>
      <c r="J12" s="116">
        <v>-40.336134453781511</v>
      </c>
    </row>
    <row r="13" spans="1:15" s="110" customFormat="1" ht="24.95" customHeight="1" x14ac:dyDescent="0.2">
      <c r="A13" s="193" t="s">
        <v>134</v>
      </c>
      <c r="B13" s="199" t="s">
        <v>214</v>
      </c>
      <c r="C13" s="113">
        <v>1.1821366024518389</v>
      </c>
      <c r="D13" s="115">
        <v>27</v>
      </c>
      <c r="E13" s="114">
        <v>31</v>
      </c>
      <c r="F13" s="114">
        <v>30</v>
      </c>
      <c r="G13" s="114">
        <v>9</v>
      </c>
      <c r="H13" s="140">
        <v>27</v>
      </c>
      <c r="I13" s="115">
        <v>0</v>
      </c>
      <c r="J13" s="116">
        <v>0</v>
      </c>
    </row>
    <row r="14" spans="1:15" s="287" customFormat="1" ht="24.95" customHeight="1" x14ac:dyDescent="0.2">
      <c r="A14" s="193" t="s">
        <v>215</v>
      </c>
      <c r="B14" s="199" t="s">
        <v>137</v>
      </c>
      <c r="C14" s="113">
        <v>23.598949211908931</v>
      </c>
      <c r="D14" s="115">
        <v>539</v>
      </c>
      <c r="E14" s="114">
        <v>611</v>
      </c>
      <c r="F14" s="114">
        <v>530</v>
      </c>
      <c r="G14" s="114">
        <v>449</v>
      </c>
      <c r="H14" s="140">
        <v>721</v>
      </c>
      <c r="I14" s="115">
        <v>-182</v>
      </c>
      <c r="J14" s="116">
        <v>-25.242718446601941</v>
      </c>
      <c r="K14" s="110"/>
      <c r="L14" s="110"/>
      <c r="M14" s="110"/>
      <c r="N14" s="110"/>
      <c r="O14" s="110"/>
    </row>
    <row r="15" spans="1:15" s="110" customFormat="1" ht="24.95" customHeight="1" x14ac:dyDescent="0.2">
      <c r="A15" s="193" t="s">
        <v>216</v>
      </c>
      <c r="B15" s="199" t="s">
        <v>217</v>
      </c>
      <c r="C15" s="113">
        <v>3.765323992994746</v>
      </c>
      <c r="D15" s="115">
        <v>86</v>
      </c>
      <c r="E15" s="114">
        <v>60</v>
      </c>
      <c r="F15" s="114">
        <v>92</v>
      </c>
      <c r="G15" s="114">
        <v>64</v>
      </c>
      <c r="H15" s="140">
        <v>76</v>
      </c>
      <c r="I15" s="115">
        <v>10</v>
      </c>
      <c r="J15" s="116">
        <v>13.157894736842104</v>
      </c>
    </row>
    <row r="16" spans="1:15" s="287" customFormat="1" ht="24.95" customHeight="1" x14ac:dyDescent="0.2">
      <c r="A16" s="193" t="s">
        <v>218</v>
      </c>
      <c r="B16" s="199" t="s">
        <v>141</v>
      </c>
      <c r="C16" s="113">
        <v>11.908931698774081</v>
      </c>
      <c r="D16" s="115">
        <v>272</v>
      </c>
      <c r="E16" s="114">
        <v>377</v>
      </c>
      <c r="F16" s="114">
        <v>244</v>
      </c>
      <c r="G16" s="114">
        <v>238</v>
      </c>
      <c r="H16" s="140">
        <v>255</v>
      </c>
      <c r="I16" s="115">
        <v>17</v>
      </c>
      <c r="J16" s="116">
        <v>6.666666666666667</v>
      </c>
      <c r="K16" s="110"/>
      <c r="L16" s="110"/>
      <c r="M16" s="110"/>
      <c r="N16" s="110"/>
      <c r="O16" s="110"/>
    </row>
    <row r="17" spans="1:15" s="110" customFormat="1" ht="24.95" customHeight="1" x14ac:dyDescent="0.2">
      <c r="A17" s="193" t="s">
        <v>142</v>
      </c>
      <c r="B17" s="199" t="s">
        <v>220</v>
      </c>
      <c r="C17" s="113">
        <v>7.9246935201401048</v>
      </c>
      <c r="D17" s="115">
        <v>181</v>
      </c>
      <c r="E17" s="114">
        <v>174</v>
      </c>
      <c r="F17" s="114">
        <v>194</v>
      </c>
      <c r="G17" s="114">
        <v>147</v>
      </c>
      <c r="H17" s="140">
        <v>390</v>
      </c>
      <c r="I17" s="115">
        <v>-209</v>
      </c>
      <c r="J17" s="116">
        <v>-53.589743589743591</v>
      </c>
    </row>
    <row r="18" spans="1:15" s="287" customFormat="1" ht="24.95" customHeight="1" x14ac:dyDescent="0.2">
      <c r="A18" s="201" t="s">
        <v>144</v>
      </c>
      <c r="B18" s="202" t="s">
        <v>145</v>
      </c>
      <c r="C18" s="113">
        <v>11.077057793345009</v>
      </c>
      <c r="D18" s="115">
        <v>253</v>
      </c>
      <c r="E18" s="114">
        <v>198</v>
      </c>
      <c r="F18" s="114">
        <v>215</v>
      </c>
      <c r="G18" s="114">
        <v>118</v>
      </c>
      <c r="H18" s="140">
        <v>202</v>
      </c>
      <c r="I18" s="115">
        <v>51</v>
      </c>
      <c r="J18" s="116">
        <v>25.247524752475247</v>
      </c>
      <c r="K18" s="110"/>
      <c r="L18" s="110"/>
      <c r="M18" s="110"/>
      <c r="N18" s="110"/>
      <c r="O18" s="110"/>
    </row>
    <row r="19" spans="1:15" s="110" customFormat="1" ht="24.95" customHeight="1" x14ac:dyDescent="0.2">
      <c r="A19" s="193" t="s">
        <v>146</v>
      </c>
      <c r="B19" s="199" t="s">
        <v>147</v>
      </c>
      <c r="C19" s="113">
        <v>12.040280210157619</v>
      </c>
      <c r="D19" s="115">
        <v>275</v>
      </c>
      <c r="E19" s="114">
        <v>146</v>
      </c>
      <c r="F19" s="114">
        <v>193</v>
      </c>
      <c r="G19" s="114">
        <v>165</v>
      </c>
      <c r="H19" s="140">
        <v>204</v>
      </c>
      <c r="I19" s="115">
        <v>71</v>
      </c>
      <c r="J19" s="116">
        <v>34.803921568627452</v>
      </c>
    </row>
    <row r="20" spans="1:15" s="287" customFormat="1" ht="24.95" customHeight="1" x14ac:dyDescent="0.2">
      <c r="A20" s="193" t="s">
        <v>148</v>
      </c>
      <c r="B20" s="199" t="s">
        <v>149</v>
      </c>
      <c r="C20" s="113">
        <v>9.6322241681260952</v>
      </c>
      <c r="D20" s="115">
        <v>220</v>
      </c>
      <c r="E20" s="114">
        <v>129</v>
      </c>
      <c r="F20" s="114">
        <v>123</v>
      </c>
      <c r="G20" s="114">
        <v>101</v>
      </c>
      <c r="H20" s="140">
        <v>120</v>
      </c>
      <c r="I20" s="115">
        <v>100</v>
      </c>
      <c r="J20" s="116">
        <v>83.333333333333329</v>
      </c>
      <c r="K20" s="110"/>
      <c r="L20" s="110"/>
      <c r="M20" s="110"/>
      <c r="N20" s="110"/>
      <c r="O20" s="110"/>
    </row>
    <row r="21" spans="1:15" s="110" customFormat="1" ht="24.95" customHeight="1" x14ac:dyDescent="0.2">
      <c r="A21" s="201" t="s">
        <v>150</v>
      </c>
      <c r="B21" s="202" t="s">
        <v>151</v>
      </c>
      <c r="C21" s="113">
        <v>4.6847635726795094</v>
      </c>
      <c r="D21" s="115">
        <v>107</v>
      </c>
      <c r="E21" s="114">
        <v>103</v>
      </c>
      <c r="F21" s="114">
        <v>88</v>
      </c>
      <c r="G21" s="114">
        <v>62</v>
      </c>
      <c r="H21" s="140">
        <v>90</v>
      </c>
      <c r="I21" s="115">
        <v>17</v>
      </c>
      <c r="J21" s="116">
        <v>18.888888888888889</v>
      </c>
    </row>
    <row r="22" spans="1:15" s="110" customFormat="1" ht="24.95" customHeight="1" x14ac:dyDescent="0.2">
      <c r="A22" s="201" t="s">
        <v>152</v>
      </c>
      <c r="B22" s="199" t="s">
        <v>153</v>
      </c>
      <c r="C22" s="113">
        <v>0.21891418563922943</v>
      </c>
      <c r="D22" s="115">
        <v>5</v>
      </c>
      <c r="E22" s="114">
        <v>24</v>
      </c>
      <c r="F22" s="114">
        <v>8</v>
      </c>
      <c r="G22" s="114">
        <v>3</v>
      </c>
      <c r="H22" s="140">
        <v>9</v>
      </c>
      <c r="I22" s="115">
        <v>-4</v>
      </c>
      <c r="J22" s="116">
        <v>-44.444444444444443</v>
      </c>
    </row>
    <row r="23" spans="1:15" s="110" customFormat="1" ht="24.95" customHeight="1" x14ac:dyDescent="0.2">
      <c r="A23" s="193" t="s">
        <v>154</v>
      </c>
      <c r="B23" s="199" t="s">
        <v>155</v>
      </c>
      <c r="C23" s="113">
        <v>0.52539404553415059</v>
      </c>
      <c r="D23" s="115">
        <v>12</v>
      </c>
      <c r="E23" s="114">
        <v>12</v>
      </c>
      <c r="F23" s="114">
        <v>7</v>
      </c>
      <c r="G23" s="114">
        <v>15</v>
      </c>
      <c r="H23" s="140">
        <v>12</v>
      </c>
      <c r="I23" s="115">
        <v>0</v>
      </c>
      <c r="J23" s="116">
        <v>0</v>
      </c>
    </row>
    <row r="24" spans="1:15" s="110" customFormat="1" ht="24.95" customHeight="1" x14ac:dyDescent="0.2">
      <c r="A24" s="193" t="s">
        <v>156</v>
      </c>
      <c r="B24" s="199" t="s">
        <v>221</v>
      </c>
      <c r="C24" s="113">
        <v>2.583187390542907</v>
      </c>
      <c r="D24" s="115">
        <v>59</v>
      </c>
      <c r="E24" s="114">
        <v>34</v>
      </c>
      <c r="F24" s="114">
        <v>58</v>
      </c>
      <c r="G24" s="114">
        <v>39</v>
      </c>
      <c r="H24" s="140">
        <v>52</v>
      </c>
      <c r="I24" s="115">
        <v>7</v>
      </c>
      <c r="J24" s="116">
        <v>13.461538461538462</v>
      </c>
    </row>
    <row r="25" spans="1:15" s="110" customFormat="1" ht="24.95" customHeight="1" x14ac:dyDescent="0.2">
      <c r="A25" s="193" t="s">
        <v>222</v>
      </c>
      <c r="B25" s="204" t="s">
        <v>159</v>
      </c>
      <c r="C25" s="113">
        <v>3.458844133099825</v>
      </c>
      <c r="D25" s="115">
        <v>79</v>
      </c>
      <c r="E25" s="114">
        <v>54</v>
      </c>
      <c r="F25" s="114">
        <v>81</v>
      </c>
      <c r="G25" s="114">
        <v>35</v>
      </c>
      <c r="H25" s="140">
        <v>78</v>
      </c>
      <c r="I25" s="115">
        <v>1</v>
      </c>
      <c r="J25" s="116">
        <v>1.2820512820512822</v>
      </c>
    </row>
    <row r="26" spans="1:15" s="110" customFormat="1" ht="24.95" customHeight="1" x14ac:dyDescent="0.2">
      <c r="A26" s="201">
        <v>782.78300000000002</v>
      </c>
      <c r="B26" s="203" t="s">
        <v>160</v>
      </c>
      <c r="C26" s="113">
        <v>4.7723292469352012</v>
      </c>
      <c r="D26" s="115">
        <v>109</v>
      </c>
      <c r="E26" s="114">
        <v>83</v>
      </c>
      <c r="F26" s="114">
        <v>97</v>
      </c>
      <c r="G26" s="114">
        <v>97</v>
      </c>
      <c r="H26" s="140">
        <v>122</v>
      </c>
      <c r="I26" s="115">
        <v>-13</v>
      </c>
      <c r="J26" s="116">
        <v>-10.655737704918034</v>
      </c>
    </row>
    <row r="27" spans="1:15" s="110" customFormat="1" ht="24.95" customHeight="1" x14ac:dyDescent="0.2">
      <c r="A27" s="193" t="s">
        <v>161</v>
      </c>
      <c r="B27" s="199" t="s">
        <v>162</v>
      </c>
      <c r="C27" s="113">
        <v>2.7145359019264448</v>
      </c>
      <c r="D27" s="115">
        <v>62</v>
      </c>
      <c r="E27" s="114">
        <v>34</v>
      </c>
      <c r="F27" s="114">
        <v>55</v>
      </c>
      <c r="G27" s="114">
        <v>35</v>
      </c>
      <c r="H27" s="140">
        <v>73</v>
      </c>
      <c r="I27" s="115">
        <v>-11</v>
      </c>
      <c r="J27" s="116">
        <v>-15.068493150684931</v>
      </c>
    </row>
    <row r="28" spans="1:15" s="110" customFormat="1" ht="24.95" customHeight="1" x14ac:dyDescent="0.2">
      <c r="A28" s="193" t="s">
        <v>163</v>
      </c>
      <c r="B28" s="199" t="s">
        <v>164</v>
      </c>
      <c r="C28" s="113">
        <v>1.5761821366024518</v>
      </c>
      <c r="D28" s="115">
        <v>36</v>
      </c>
      <c r="E28" s="114">
        <v>21</v>
      </c>
      <c r="F28" s="114">
        <v>101</v>
      </c>
      <c r="G28" s="114">
        <v>35</v>
      </c>
      <c r="H28" s="140">
        <v>35</v>
      </c>
      <c r="I28" s="115">
        <v>1</v>
      </c>
      <c r="J28" s="116">
        <v>2.8571428571428572</v>
      </c>
    </row>
    <row r="29" spans="1:15" s="110" customFormat="1" ht="24.95" customHeight="1" x14ac:dyDescent="0.2">
      <c r="A29" s="193">
        <v>86</v>
      </c>
      <c r="B29" s="199" t="s">
        <v>165</v>
      </c>
      <c r="C29" s="113">
        <v>10.420315236427321</v>
      </c>
      <c r="D29" s="115">
        <v>238</v>
      </c>
      <c r="E29" s="114">
        <v>89</v>
      </c>
      <c r="F29" s="114">
        <v>123</v>
      </c>
      <c r="G29" s="114">
        <v>87</v>
      </c>
      <c r="H29" s="140">
        <v>109</v>
      </c>
      <c r="I29" s="115">
        <v>129</v>
      </c>
      <c r="J29" s="116">
        <v>118.34862385321101</v>
      </c>
    </row>
    <row r="30" spans="1:15" s="110" customFormat="1" ht="24.95" customHeight="1" x14ac:dyDescent="0.2">
      <c r="A30" s="193">
        <v>87.88</v>
      </c>
      <c r="B30" s="204" t="s">
        <v>166</v>
      </c>
      <c r="C30" s="113">
        <v>5.8231173380035024</v>
      </c>
      <c r="D30" s="115">
        <v>133</v>
      </c>
      <c r="E30" s="114">
        <v>111</v>
      </c>
      <c r="F30" s="114">
        <v>314</v>
      </c>
      <c r="G30" s="114">
        <v>110</v>
      </c>
      <c r="H30" s="140">
        <v>148</v>
      </c>
      <c r="I30" s="115">
        <v>-15</v>
      </c>
      <c r="J30" s="116">
        <v>-10.135135135135135</v>
      </c>
    </row>
    <row r="31" spans="1:15" s="110" customFormat="1" ht="24.95" customHeight="1" x14ac:dyDescent="0.2">
      <c r="A31" s="193" t="s">
        <v>167</v>
      </c>
      <c r="B31" s="199" t="s">
        <v>168</v>
      </c>
      <c r="C31" s="113">
        <v>2.583187390542907</v>
      </c>
      <c r="D31" s="115">
        <v>59</v>
      </c>
      <c r="E31" s="114">
        <v>54</v>
      </c>
      <c r="F31" s="114">
        <v>62</v>
      </c>
      <c r="G31" s="114">
        <v>40</v>
      </c>
      <c r="H31" s="140">
        <v>44</v>
      </c>
      <c r="I31" s="115">
        <v>15</v>
      </c>
      <c r="J31" s="116">
        <v>34.090909090909093</v>
      </c>
    </row>
    <row r="32" spans="1:15" s="110" customFormat="1" ht="24.95" customHeight="1" x14ac:dyDescent="0.2">
      <c r="A32" s="193"/>
      <c r="B32" s="204" t="s">
        <v>169</v>
      </c>
      <c r="C32" s="113" t="s">
        <v>513</v>
      </c>
      <c r="D32" s="115" t="s">
        <v>513</v>
      </c>
      <c r="E32" s="114" t="s">
        <v>513</v>
      </c>
      <c r="F32" s="114">
        <v>0</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3.1085814360770576</v>
      </c>
      <c r="D34" s="115">
        <v>71</v>
      </c>
      <c r="E34" s="114">
        <v>94</v>
      </c>
      <c r="F34" s="114">
        <v>100</v>
      </c>
      <c r="G34" s="114">
        <v>67</v>
      </c>
      <c r="H34" s="140">
        <v>119</v>
      </c>
      <c r="I34" s="115">
        <v>-48</v>
      </c>
      <c r="J34" s="116">
        <v>-40.336134453781511</v>
      </c>
    </row>
    <row r="35" spans="1:10" s="110" customFormat="1" ht="24.95" customHeight="1" x14ac:dyDescent="0.2">
      <c r="A35" s="292" t="s">
        <v>171</v>
      </c>
      <c r="B35" s="293" t="s">
        <v>172</v>
      </c>
      <c r="C35" s="113">
        <v>35.858143607705777</v>
      </c>
      <c r="D35" s="115">
        <v>819</v>
      </c>
      <c r="E35" s="114">
        <v>840</v>
      </c>
      <c r="F35" s="114">
        <v>775</v>
      </c>
      <c r="G35" s="114">
        <v>576</v>
      </c>
      <c r="H35" s="140">
        <v>950</v>
      </c>
      <c r="I35" s="115">
        <v>-131</v>
      </c>
      <c r="J35" s="116">
        <v>-13.789473684210526</v>
      </c>
    </row>
    <row r="36" spans="1:10" s="110" customFormat="1" ht="24.95" customHeight="1" x14ac:dyDescent="0.2">
      <c r="A36" s="294" t="s">
        <v>173</v>
      </c>
      <c r="B36" s="295" t="s">
        <v>174</v>
      </c>
      <c r="C36" s="125">
        <v>61.033274956217163</v>
      </c>
      <c r="D36" s="143">
        <v>1394</v>
      </c>
      <c r="E36" s="144">
        <v>894</v>
      </c>
      <c r="F36" s="144">
        <v>1310</v>
      </c>
      <c r="G36" s="144">
        <v>824</v>
      </c>
      <c r="H36" s="145">
        <v>1096</v>
      </c>
      <c r="I36" s="143">
        <v>298</v>
      </c>
      <c r="J36" s="146">
        <v>27.189781021897812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2284</v>
      </c>
      <c r="F11" s="264">
        <v>1828</v>
      </c>
      <c r="G11" s="264">
        <v>2185</v>
      </c>
      <c r="H11" s="264">
        <v>1467</v>
      </c>
      <c r="I11" s="265">
        <v>2165</v>
      </c>
      <c r="J11" s="263">
        <v>119</v>
      </c>
      <c r="K11" s="266">
        <v>5.4965357967667439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19.746059544658493</v>
      </c>
      <c r="E13" s="115">
        <v>451</v>
      </c>
      <c r="F13" s="114">
        <v>532</v>
      </c>
      <c r="G13" s="114">
        <v>543</v>
      </c>
      <c r="H13" s="114">
        <v>362</v>
      </c>
      <c r="I13" s="140">
        <v>452</v>
      </c>
      <c r="J13" s="115">
        <v>-1</v>
      </c>
      <c r="K13" s="116">
        <v>-0.22123893805309736</v>
      </c>
    </row>
    <row r="14" spans="1:17" ht="15.95" customHeight="1" x14ac:dyDescent="0.2">
      <c r="A14" s="306" t="s">
        <v>230</v>
      </c>
      <c r="B14" s="307"/>
      <c r="C14" s="308"/>
      <c r="D14" s="113">
        <v>65.105078809106828</v>
      </c>
      <c r="E14" s="115">
        <v>1487</v>
      </c>
      <c r="F14" s="114">
        <v>1080</v>
      </c>
      <c r="G14" s="114">
        <v>1363</v>
      </c>
      <c r="H14" s="114">
        <v>894</v>
      </c>
      <c r="I14" s="140">
        <v>1342</v>
      </c>
      <c r="J14" s="115">
        <v>145</v>
      </c>
      <c r="K14" s="116">
        <v>10.804769001490312</v>
      </c>
    </row>
    <row r="15" spans="1:17" ht="15.95" customHeight="1" x14ac:dyDescent="0.2">
      <c r="A15" s="306" t="s">
        <v>231</v>
      </c>
      <c r="B15" s="307"/>
      <c r="C15" s="308"/>
      <c r="D15" s="113">
        <v>8.0998248686514884</v>
      </c>
      <c r="E15" s="115">
        <v>185</v>
      </c>
      <c r="F15" s="114">
        <v>114</v>
      </c>
      <c r="G15" s="114">
        <v>131</v>
      </c>
      <c r="H15" s="114">
        <v>117</v>
      </c>
      <c r="I15" s="140">
        <v>185</v>
      </c>
      <c r="J15" s="115">
        <v>0</v>
      </c>
      <c r="K15" s="116">
        <v>0</v>
      </c>
    </row>
    <row r="16" spans="1:17" ht="15.95" customHeight="1" x14ac:dyDescent="0.2">
      <c r="A16" s="306" t="s">
        <v>232</v>
      </c>
      <c r="B16" s="307"/>
      <c r="C16" s="308"/>
      <c r="D16" s="113">
        <v>6.9176882661996499</v>
      </c>
      <c r="E16" s="115">
        <v>158</v>
      </c>
      <c r="F16" s="114">
        <v>97</v>
      </c>
      <c r="G16" s="114">
        <v>141</v>
      </c>
      <c r="H16" s="114">
        <v>85</v>
      </c>
      <c r="I16" s="140">
        <v>179</v>
      </c>
      <c r="J16" s="115">
        <v>-21</v>
      </c>
      <c r="K16" s="116">
        <v>-11.731843575418994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1.882661996497373</v>
      </c>
      <c r="E18" s="115">
        <v>43</v>
      </c>
      <c r="F18" s="114">
        <v>53</v>
      </c>
      <c r="G18" s="114">
        <v>75</v>
      </c>
      <c r="H18" s="114">
        <v>46</v>
      </c>
      <c r="I18" s="140">
        <v>69</v>
      </c>
      <c r="J18" s="115">
        <v>-26</v>
      </c>
      <c r="K18" s="116">
        <v>-37.681159420289852</v>
      </c>
    </row>
    <row r="19" spans="1:11" ht="14.1" customHeight="1" x14ac:dyDescent="0.2">
      <c r="A19" s="306" t="s">
        <v>235</v>
      </c>
      <c r="B19" s="307" t="s">
        <v>236</v>
      </c>
      <c r="C19" s="308"/>
      <c r="D19" s="113">
        <v>0.65674255691768824</v>
      </c>
      <c r="E19" s="115">
        <v>15</v>
      </c>
      <c r="F19" s="114">
        <v>38</v>
      </c>
      <c r="G19" s="114">
        <v>44</v>
      </c>
      <c r="H19" s="114">
        <v>22</v>
      </c>
      <c r="I19" s="140">
        <v>17</v>
      </c>
      <c r="J19" s="115">
        <v>-2</v>
      </c>
      <c r="K19" s="116">
        <v>-11.764705882352942</v>
      </c>
    </row>
    <row r="20" spans="1:11" ht="14.1" customHeight="1" x14ac:dyDescent="0.2">
      <c r="A20" s="306">
        <v>12</v>
      </c>
      <c r="B20" s="307" t="s">
        <v>237</v>
      </c>
      <c r="C20" s="308"/>
      <c r="D20" s="113">
        <v>0.61295971978984243</v>
      </c>
      <c r="E20" s="115">
        <v>14</v>
      </c>
      <c r="F20" s="114">
        <v>20</v>
      </c>
      <c r="G20" s="114">
        <v>4</v>
      </c>
      <c r="H20" s="114">
        <v>7</v>
      </c>
      <c r="I20" s="140">
        <v>17</v>
      </c>
      <c r="J20" s="115">
        <v>-3</v>
      </c>
      <c r="K20" s="116">
        <v>-17.647058823529413</v>
      </c>
    </row>
    <row r="21" spans="1:11" ht="14.1" customHeight="1" x14ac:dyDescent="0.2">
      <c r="A21" s="306">
        <v>21</v>
      </c>
      <c r="B21" s="307" t="s">
        <v>238</v>
      </c>
      <c r="C21" s="308"/>
      <c r="D21" s="113">
        <v>1.0507880910683012</v>
      </c>
      <c r="E21" s="115">
        <v>24</v>
      </c>
      <c r="F21" s="114">
        <v>15</v>
      </c>
      <c r="G21" s="114">
        <v>27</v>
      </c>
      <c r="H21" s="114">
        <v>18</v>
      </c>
      <c r="I21" s="140">
        <v>16</v>
      </c>
      <c r="J21" s="115">
        <v>8</v>
      </c>
      <c r="K21" s="116">
        <v>50</v>
      </c>
    </row>
    <row r="22" spans="1:11" ht="14.1" customHeight="1" x14ac:dyDescent="0.2">
      <c r="A22" s="306">
        <v>22</v>
      </c>
      <c r="B22" s="307" t="s">
        <v>239</v>
      </c>
      <c r="C22" s="308"/>
      <c r="D22" s="113">
        <v>7.3992994746059546</v>
      </c>
      <c r="E22" s="115">
        <v>169</v>
      </c>
      <c r="F22" s="114">
        <v>289</v>
      </c>
      <c r="G22" s="114">
        <v>181</v>
      </c>
      <c r="H22" s="114">
        <v>163</v>
      </c>
      <c r="I22" s="140">
        <v>207</v>
      </c>
      <c r="J22" s="115">
        <v>-38</v>
      </c>
      <c r="K22" s="116">
        <v>-18.357487922705314</v>
      </c>
    </row>
    <row r="23" spans="1:11" ht="14.1" customHeight="1" x14ac:dyDescent="0.2">
      <c r="A23" s="306">
        <v>23</v>
      </c>
      <c r="B23" s="307" t="s">
        <v>240</v>
      </c>
      <c r="C23" s="308"/>
      <c r="D23" s="113">
        <v>1.7950963222416814</v>
      </c>
      <c r="E23" s="115">
        <v>41</v>
      </c>
      <c r="F23" s="114">
        <v>17</v>
      </c>
      <c r="G23" s="114">
        <v>26</v>
      </c>
      <c r="H23" s="114">
        <v>29</v>
      </c>
      <c r="I23" s="140">
        <v>30</v>
      </c>
      <c r="J23" s="115">
        <v>11</v>
      </c>
      <c r="K23" s="116">
        <v>36.666666666666664</v>
      </c>
    </row>
    <row r="24" spans="1:11" ht="14.1" customHeight="1" x14ac:dyDescent="0.2">
      <c r="A24" s="306">
        <v>24</v>
      </c>
      <c r="B24" s="307" t="s">
        <v>241</v>
      </c>
      <c r="C24" s="308"/>
      <c r="D24" s="113">
        <v>3.1085814360770576</v>
      </c>
      <c r="E24" s="115">
        <v>71</v>
      </c>
      <c r="F24" s="114">
        <v>68</v>
      </c>
      <c r="G24" s="114">
        <v>66</v>
      </c>
      <c r="H24" s="114">
        <v>62</v>
      </c>
      <c r="I24" s="140">
        <v>120</v>
      </c>
      <c r="J24" s="115">
        <v>-49</v>
      </c>
      <c r="K24" s="116">
        <v>-40.833333333333336</v>
      </c>
    </row>
    <row r="25" spans="1:11" ht="14.1" customHeight="1" x14ac:dyDescent="0.2">
      <c r="A25" s="306">
        <v>25</v>
      </c>
      <c r="B25" s="307" t="s">
        <v>242</v>
      </c>
      <c r="C25" s="308"/>
      <c r="D25" s="113">
        <v>7.5744308231173383</v>
      </c>
      <c r="E25" s="115">
        <v>173</v>
      </c>
      <c r="F25" s="114">
        <v>115</v>
      </c>
      <c r="G25" s="114">
        <v>133</v>
      </c>
      <c r="H25" s="114">
        <v>125</v>
      </c>
      <c r="I25" s="140">
        <v>190</v>
      </c>
      <c r="J25" s="115">
        <v>-17</v>
      </c>
      <c r="K25" s="116">
        <v>-8.9473684210526319</v>
      </c>
    </row>
    <row r="26" spans="1:11" ht="14.1" customHeight="1" x14ac:dyDescent="0.2">
      <c r="A26" s="306">
        <v>26</v>
      </c>
      <c r="B26" s="307" t="s">
        <v>243</v>
      </c>
      <c r="C26" s="308"/>
      <c r="D26" s="113">
        <v>3.5464098073555168</v>
      </c>
      <c r="E26" s="115">
        <v>81</v>
      </c>
      <c r="F26" s="114">
        <v>86</v>
      </c>
      <c r="G26" s="114">
        <v>80</v>
      </c>
      <c r="H26" s="114">
        <v>60</v>
      </c>
      <c r="I26" s="140">
        <v>82</v>
      </c>
      <c r="J26" s="115">
        <v>-1</v>
      </c>
      <c r="K26" s="116">
        <v>-1.2195121951219512</v>
      </c>
    </row>
    <row r="27" spans="1:11" ht="14.1" customHeight="1" x14ac:dyDescent="0.2">
      <c r="A27" s="306">
        <v>27</v>
      </c>
      <c r="B27" s="307" t="s">
        <v>244</v>
      </c>
      <c r="C27" s="308"/>
      <c r="D27" s="113">
        <v>2.583187390542907</v>
      </c>
      <c r="E27" s="115">
        <v>59</v>
      </c>
      <c r="F27" s="114">
        <v>52</v>
      </c>
      <c r="G27" s="114">
        <v>38</v>
      </c>
      <c r="H27" s="114">
        <v>36</v>
      </c>
      <c r="I27" s="140">
        <v>94</v>
      </c>
      <c r="J27" s="115">
        <v>-35</v>
      </c>
      <c r="K27" s="116">
        <v>-37.234042553191486</v>
      </c>
    </row>
    <row r="28" spans="1:11" ht="14.1" customHeight="1" x14ac:dyDescent="0.2">
      <c r="A28" s="306">
        <v>28</v>
      </c>
      <c r="B28" s="307" t="s">
        <v>245</v>
      </c>
      <c r="C28" s="308"/>
      <c r="D28" s="113">
        <v>0.30647985989492121</v>
      </c>
      <c r="E28" s="115">
        <v>7</v>
      </c>
      <c r="F28" s="114">
        <v>7</v>
      </c>
      <c r="G28" s="114" t="s">
        <v>513</v>
      </c>
      <c r="H28" s="114">
        <v>4</v>
      </c>
      <c r="I28" s="140">
        <v>3</v>
      </c>
      <c r="J28" s="115">
        <v>4</v>
      </c>
      <c r="K28" s="116">
        <v>133.33333333333334</v>
      </c>
    </row>
    <row r="29" spans="1:11" ht="14.1" customHeight="1" x14ac:dyDescent="0.2">
      <c r="A29" s="306">
        <v>29</v>
      </c>
      <c r="B29" s="307" t="s">
        <v>246</v>
      </c>
      <c r="C29" s="308"/>
      <c r="D29" s="113">
        <v>3.458844133099825</v>
      </c>
      <c r="E29" s="115">
        <v>79</v>
      </c>
      <c r="F29" s="114">
        <v>60</v>
      </c>
      <c r="G29" s="114">
        <v>80</v>
      </c>
      <c r="H29" s="114">
        <v>56</v>
      </c>
      <c r="I29" s="140">
        <v>69</v>
      </c>
      <c r="J29" s="115">
        <v>10</v>
      </c>
      <c r="K29" s="116">
        <v>14.492753623188406</v>
      </c>
    </row>
    <row r="30" spans="1:11" ht="14.1" customHeight="1" x14ac:dyDescent="0.2">
      <c r="A30" s="306" t="s">
        <v>247</v>
      </c>
      <c r="B30" s="307" t="s">
        <v>248</v>
      </c>
      <c r="C30" s="308"/>
      <c r="D30" s="113" t="s">
        <v>513</v>
      </c>
      <c r="E30" s="115" t="s">
        <v>513</v>
      </c>
      <c r="F30" s="114" t="s">
        <v>513</v>
      </c>
      <c r="G30" s="114">
        <v>35</v>
      </c>
      <c r="H30" s="114">
        <v>17</v>
      </c>
      <c r="I30" s="140">
        <v>27</v>
      </c>
      <c r="J30" s="115" t="s">
        <v>513</v>
      </c>
      <c r="K30" s="116" t="s">
        <v>513</v>
      </c>
    </row>
    <row r="31" spans="1:11" ht="14.1" customHeight="1" x14ac:dyDescent="0.2">
      <c r="A31" s="306" t="s">
        <v>249</v>
      </c>
      <c r="B31" s="307" t="s">
        <v>250</v>
      </c>
      <c r="C31" s="308"/>
      <c r="D31" s="113">
        <v>2.5394045534150611</v>
      </c>
      <c r="E31" s="115">
        <v>58</v>
      </c>
      <c r="F31" s="114">
        <v>42</v>
      </c>
      <c r="G31" s="114">
        <v>41</v>
      </c>
      <c r="H31" s="114">
        <v>39</v>
      </c>
      <c r="I31" s="140">
        <v>42</v>
      </c>
      <c r="J31" s="115">
        <v>16</v>
      </c>
      <c r="K31" s="116">
        <v>38.095238095238095</v>
      </c>
    </row>
    <row r="32" spans="1:11" ht="14.1" customHeight="1" x14ac:dyDescent="0.2">
      <c r="A32" s="306">
        <v>31</v>
      </c>
      <c r="B32" s="307" t="s">
        <v>251</v>
      </c>
      <c r="C32" s="308"/>
      <c r="D32" s="113">
        <v>0.56917688266199651</v>
      </c>
      <c r="E32" s="115">
        <v>13</v>
      </c>
      <c r="F32" s="114" t="s">
        <v>513</v>
      </c>
      <c r="G32" s="114">
        <v>10</v>
      </c>
      <c r="H32" s="114">
        <v>6</v>
      </c>
      <c r="I32" s="140">
        <v>19</v>
      </c>
      <c r="J32" s="115">
        <v>-6</v>
      </c>
      <c r="K32" s="116">
        <v>-31.578947368421051</v>
      </c>
    </row>
    <row r="33" spans="1:11" ht="14.1" customHeight="1" x14ac:dyDescent="0.2">
      <c r="A33" s="306">
        <v>32</v>
      </c>
      <c r="B33" s="307" t="s">
        <v>252</v>
      </c>
      <c r="C33" s="308"/>
      <c r="D33" s="113">
        <v>3.6339754816112082</v>
      </c>
      <c r="E33" s="115">
        <v>83</v>
      </c>
      <c r="F33" s="114">
        <v>86</v>
      </c>
      <c r="G33" s="114">
        <v>61</v>
      </c>
      <c r="H33" s="114">
        <v>37</v>
      </c>
      <c r="I33" s="140">
        <v>78</v>
      </c>
      <c r="J33" s="115">
        <v>5</v>
      </c>
      <c r="K33" s="116">
        <v>6.4102564102564106</v>
      </c>
    </row>
    <row r="34" spans="1:11" ht="14.1" customHeight="1" x14ac:dyDescent="0.2">
      <c r="A34" s="306">
        <v>33</v>
      </c>
      <c r="B34" s="307" t="s">
        <v>253</v>
      </c>
      <c r="C34" s="308"/>
      <c r="D34" s="113">
        <v>1.882661996497373</v>
      </c>
      <c r="E34" s="115">
        <v>43</v>
      </c>
      <c r="F34" s="114">
        <v>48</v>
      </c>
      <c r="G34" s="114">
        <v>51</v>
      </c>
      <c r="H34" s="114">
        <v>23</v>
      </c>
      <c r="I34" s="140">
        <v>42</v>
      </c>
      <c r="J34" s="115">
        <v>1</v>
      </c>
      <c r="K34" s="116">
        <v>2.3809523809523809</v>
      </c>
    </row>
    <row r="35" spans="1:11" ht="14.1" customHeight="1" x14ac:dyDescent="0.2">
      <c r="A35" s="306">
        <v>34</v>
      </c>
      <c r="B35" s="307" t="s">
        <v>254</v>
      </c>
      <c r="C35" s="308"/>
      <c r="D35" s="113">
        <v>3.3712784588441331</v>
      </c>
      <c r="E35" s="115">
        <v>77</v>
      </c>
      <c r="F35" s="114">
        <v>49</v>
      </c>
      <c r="G35" s="114">
        <v>69</v>
      </c>
      <c r="H35" s="114">
        <v>42</v>
      </c>
      <c r="I35" s="140">
        <v>71</v>
      </c>
      <c r="J35" s="115">
        <v>6</v>
      </c>
      <c r="K35" s="116">
        <v>8.4507042253521121</v>
      </c>
    </row>
    <row r="36" spans="1:11" ht="14.1" customHeight="1" x14ac:dyDescent="0.2">
      <c r="A36" s="306">
        <v>41</v>
      </c>
      <c r="B36" s="307" t="s">
        <v>255</v>
      </c>
      <c r="C36" s="308"/>
      <c r="D36" s="113">
        <v>0.21891418563922943</v>
      </c>
      <c r="E36" s="115">
        <v>5</v>
      </c>
      <c r="F36" s="114">
        <v>8</v>
      </c>
      <c r="G36" s="114">
        <v>12</v>
      </c>
      <c r="H36" s="114">
        <v>6</v>
      </c>
      <c r="I36" s="140">
        <v>10</v>
      </c>
      <c r="J36" s="115">
        <v>-5</v>
      </c>
      <c r="K36" s="116">
        <v>-50</v>
      </c>
    </row>
    <row r="37" spans="1:11" ht="14.1" customHeight="1" x14ac:dyDescent="0.2">
      <c r="A37" s="306">
        <v>42</v>
      </c>
      <c r="B37" s="307" t="s">
        <v>256</v>
      </c>
      <c r="C37" s="308"/>
      <c r="D37" s="113" t="s">
        <v>513</v>
      </c>
      <c r="E37" s="115" t="s">
        <v>513</v>
      </c>
      <c r="F37" s="114">
        <v>0</v>
      </c>
      <c r="G37" s="114" t="s">
        <v>513</v>
      </c>
      <c r="H37" s="114">
        <v>0</v>
      </c>
      <c r="I37" s="140">
        <v>5</v>
      </c>
      <c r="J37" s="115" t="s">
        <v>513</v>
      </c>
      <c r="K37" s="116" t="s">
        <v>513</v>
      </c>
    </row>
    <row r="38" spans="1:11" ht="14.1" customHeight="1" x14ac:dyDescent="0.2">
      <c r="A38" s="306">
        <v>43</v>
      </c>
      <c r="B38" s="307" t="s">
        <v>257</v>
      </c>
      <c r="C38" s="308"/>
      <c r="D38" s="113">
        <v>0.30647985989492121</v>
      </c>
      <c r="E38" s="115">
        <v>7</v>
      </c>
      <c r="F38" s="114">
        <v>4</v>
      </c>
      <c r="G38" s="114">
        <v>9</v>
      </c>
      <c r="H38" s="114">
        <v>5</v>
      </c>
      <c r="I38" s="140">
        <v>6</v>
      </c>
      <c r="J38" s="115">
        <v>1</v>
      </c>
      <c r="K38" s="116">
        <v>16.666666666666668</v>
      </c>
    </row>
    <row r="39" spans="1:11" ht="14.1" customHeight="1" x14ac:dyDescent="0.2">
      <c r="A39" s="306">
        <v>51</v>
      </c>
      <c r="B39" s="307" t="s">
        <v>258</v>
      </c>
      <c r="C39" s="308"/>
      <c r="D39" s="113">
        <v>4.9036777583187394</v>
      </c>
      <c r="E39" s="115">
        <v>112</v>
      </c>
      <c r="F39" s="114">
        <v>94</v>
      </c>
      <c r="G39" s="114">
        <v>104</v>
      </c>
      <c r="H39" s="114">
        <v>90</v>
      </c>
      <c r="I39" s="140">
        <v>95</v>
      </c>
      <c r="J39" s="115">
        <v>17</v>
      </c>
      <c r="K39" s="116">
        <v>17.894736842105264</v>
      </c>
    </row>
    <row r="40" spans="1:11" ht="14.1" customHeight="1" x14ac:dyDescent="0.2">
      <c r="A40" s="306" t="s">
        <v>259</v>
      </c>
      <c r="B40" s="307" t="s">
        <v>260</v>
      </c>
      <c r="C40" s="308"/>
      <c r="D40" s="113">
        <v>4.2031523642732047</v>
      </c>
      <c r="E40" s="115">
        <v>96</v>
      </c>
      <c r="F40" s="114">
        <v>81</v>
      </c>
      <c r="G40" s="114">
        <v>89</v>
      </c>
      <c r="H40" s="114">
        <v>81</v>
      </c>
      <c r="I40" s="140">
        <v>76</v>
      </c>
      <c r="J40" s="115">
        <v>20</v>
      </c>
      <c r="K40" s="116">
        <v>26.315789473684209</v>
      </c>
    </row>
    <row r="41" spans="1:11" ht="14.1" customHeight="1" x14ac:dyDescent="0.2">
      <c r="A41" s="306"/>
      <c r="B41" s="307" t="s">
        <v>261</v>
      </c>
      <c r="C41" s="308"/>
      <c r="D41" s="113">
        <v>3.3274956217162872</v>
      </c>
      <c r="E41" s="115">
        <v>76</v>
      </c>
      <c r="F41" s="114">
        <v>76</v>
      </c>
      <c r="G41" s="114">
        <v>77</v>
      </c>
      <c r="H41" s="114">
        <v>74</v>
      </c>
      <c r="I41" s="140">
        <v>61</v>
      </c>
      <c r="J41" s="115">
        <v>15</v>
      </c>
      <c r="K41" s="116">
        <v>24.590163934426229</v>
      </c>
    </row>
    <row r="42" spans="1:11" ht="14.1" customHeight="1" x14ac:dyDescent="0.2">
      <c r="A42" s="306">
        <v>52</v>
      </c>
      <c r="B42" s="307" t="s">
        <v>262</v>
      </c>
      <c r="C42" s="308"/>
      <c r="D42" s="113">
        <v>9.5446584938704024</v>
      </c>
      <c r="E42" s="115">
        <v>218</v>
      </c>
      <c r="F42" s="114">
        <v>157</v>
      </c>
      <c r="G42" s="114">
        <v>129</v>
      </c>
      <c r="H42" s="114">
        <v>106</v>
      </c>
      <c r="I42" s="140">
        <v>140</v>
      </c>
      <c r="J42" s="115">
        <v>78</v>
      </c>
      <c r="K42" s="116">
        <v>55.714285714285715</v>
      </c>
    </row>
    <row r="43" spans="1:11" ht="14.1" customHeight="1" x14ac:dyDescent="0.2">
      <c r="A43" s="306" t="s">
        <v>263</v>
      </c>
      <c r="B43" s="307" t="s">
        <v>264</v>
      </c>
      <c r="C43" s="308"/>
      <c r="D43" s="113">
        <v>8.4063047285464094</v>
      </c>
      <c r="E43" s="115">
        <v>192</v>
      </c>
      <c r="F43" s="114">
        <v>123</v>
      </c>
      <c r="G43" s="114">
        <v>119</v>
      </c>
      <c r="H43" s="114">
        <v>97</v>
      </c>
      <c r="I43" s="140">
        <v>108</v>
      </c>
      <c r="J43" s="115">
        <v>84</v>
      </c>
      <c r="K43" s="116">
        <v>77.777777777777771</v>
      </c>
    </row>
    <row r="44" spans="1:11" ht="14.1" customHeight="1" x14ac:dyDescent="0.2">
      <c r="A44" s="306">
        <v>53</v>
      </c>
      <c r="B44" s="307" t="s">
        <v>265</v>
      </c>
      <c r="C44" s="308"/>
      <c r="D44" s="113">
        <v>0.96322241681260945</v>
      </c>
      <c r="E44" s="115">
        <v>22</v>
      </c>
      <c r="F44" s="114">
        <v>25</v>
      </c>
      <c r="G44" s="114">
        <v>24</v>
      </c>
      <c r="H44" s="114">
        <v>3</v>
      </c>
      <c r="I44" s="140">
        <v>14</v>
      </c>
      <c r="J44" s="115">
        <v>8</v>
      </c>
      <c r="K44" s="116">
        <v>57.142857142857146</v>
      </c>
    </row>
    <row r="45" spans="1:11" ht="14.1" customHeight="1" x14ac:dyDescent="0.2">
      <c r="A45" s="306" t="s">
        <v>266</v>
      </c>
      <c r="B45" s="307" t="s">
        <v>267</v>
      </c>
      <c r="C45" s="308"/>
      <c r="D45" s="113">
        <v>0.65674255691768824</v>
      </c>
      <c r="E45" s="115">
        <v>15</v>
      </c>
      <c r="F45" s="114">
        <v>16</v>
      </c>
      <c r="G45" s="114">
        <v>11</v>
      </c>
      <c r="H45" s="114">
        <v>3</v>
      </c>
      <c r="I45" s="140">
        <v>14</v>
      </c>
      <c r="J45" s="115">
        <v>1</v>
      </c>
      <c r="K45" s="116">
        <v>7.1428571428571432</v>
      </c>
    </row>
    <row r="46" spans="1:11" ht="14.1" customHeight="1" x14ac:dyDescent="0.2">
      <c r="A46" s="306">
        <v>54</v>
      </c>
      <c r="B46" s="307" t="s">
        <v>268</v>
      </c>
      <c r="C46" s="308"/>
      <c r="D46" s="113">
        <v>2.7145359019264448</v>
      </c>
      <c r="E46" s="115">
        <v>62</v>
      </c>
      <c r="F46" s="114">
        <v>43</v>
      </c>
      <c r="G46" s="114">
        <v>71</v>
      </c>
      <c r="H46" s="114">
        <v>50</v>
      </c>
      <c r="I46" s="140">
        <v>69</v>
      </c>
      <c r="J46" s="115">
        <v>-7</v>
      </c>
      <c r="K46" s="116">
        <v>-10.144927536231885</v>
      </c>
    </row>
    <row r="47" spans="1:11" ht="14.1" customHeight="1" x14ac:dyDescent="0.2">
      <c r="A47" s="306">
        <v>61</v>
      </c>
      <c r="B47" s="307" t="s">
        <v>269</v>
      </c>
      <c r="C47" s="308"/>
      <c r="D47" s="113">
        <v>1.3572679509632224</v>
      </c>
      <c r="E47" s="115">
        <v>31</v>
      </c>
      <c r="F47" s="114">
        <v>24</v>
      </c>
      <c r="G47" s="114">
        <v>23</v>
      </c>
      <c r="H47" s="114">
        <v>18</v>
      </c>
      <c r="I47" s="140">
        <v>30</v>
      </c>
      <c r="J47" s="115">
        <v>1</v>
      </c>
      <c r="K47" s="116">
        <v>3.3333333333333335</v>
      </c>
    </row>
    <row r="48" spans="1:11" ht="14.1" customHeight="1" x14ac:dyDescent="0.2">
      <c r="A48" s="306">
        <v>62</v>
      </c>
      <c r="B48" s="307" t="s">
        <v>270</v>
      </c>
      <c r="C48" s="308"/>
      <c r="D48" s="113">
        <v>7.1366024518388791</v>
      </c>
      <c r="E48" s="115">
        <v>163</v>
      </c>
      <c r="F48" s="114">
        <v>78</v>
      </c>
      <c r="G48" s="114">
        <v>142</v>
      </c>
      <c r="H48" s="114">
        <v>89</v>
      </c>
      <c r="I48" s="140">
        <v>118</v>
      </c>
      <c r="J48" s="115">
        <v>45</v>
      </c>
      <c r="K48" s="116">
        <v>38.135593220338983</v>
      </c>
    </row>
    <row r="49" spans="1:11" ht="14.1" customHeight="1" x14ac:dyDescent="0.2">
      <c r="A49" s="306">
        <v>63</v>
      </c>
      <c r="B49" s="307" t="s">
        <v>271</v>
      </c>
      <c r="C49" s="308"/>
      <c r="D49" s="113">
        <v>3.3712784588441331</v>
      </c>
      <c r="E49" s="115">
        <v>77</v>
      </c>
      <c r="F49" s="114">
        <v>55</v>
      </c>
      <c r="G49" s="114">
        <v>52</v>
      </c>
      <c r="H49" s="114">
        <v>39</v>
      </c>
      <c r="I49" s="140">
        <v>55</v>
      </c>
      <c r="J49" s="115">
        <v>22</v>
      </c>
      <c r="K49" s="116">
        <v>40</v>
      </c>
    </row>
    <row r="50" spans="1:11" ht="14.1" customHeight="1" x14ac:dyDescent="0.2">
      <c r="A50" s="306" t="s">
        <v>272</v>
      </c>
      <c r="B50" s="307" t="s">
        <v>273</v>
      </c>
      <c r="C50" s="308"/>
      <c r="D50" s="113">
        <v>0.78809106830122588</v>
      </c>
      <c r="E50" s="115">
        <v>18</v>
      </c>
      <c r="F50" s="114">
        <v>7</v>
      </c>
      <c r="G50" s="114">
        <v>11</v>
      </c>
      <c r="H50" s="114">
        <v>6</v>
      </c>
      <c r="I50" s="140">
        <v>13</v>
      </c>
      <c r="J50" s="115">
        <v>5</v>
      </c>
      <c r="K50" s="116">
        <v>38.46153846153846</v>
      </c>
    </row>
    <row r="51" spans="1:11" ht="14.1" customHeight="1" x14ac:dyDescent="0.2">
      <c r="A51" s="306" t="s">
        <v>274</v>
      </c>
      <c r="B51" s="307" t="s">
        <v>275</v>
      </c>
      <c r="C51" s="308"/>
      <c r="D51" s="113">
        <v>2.4080560420315238</v>
      </c>
      <c r="E51" s="115">
        <v>55</v>
      </c>
      <c r="F51" s="114">
        <v>45</v>
      </c>
      <c r="G51" s="114">
        <v>34</v>
      </c>
      <c r="H51" s="114">
        <v>31</v>
      </c>
      <c r="I51" s="140">
        <v>35</v>
      </c>
      <c r="J51" s="115">
        <v>20</v>
      </c>
      <c r="K51" s="116">
        <v>57.142857142857146</v>
      </c>
    </row>
    <row r="52" spans="1:11" ht="14.1" customHeight="1" x14ac:dyDescent="0.2">
      <c r="A52" s="306">
        <v>71</v>
      </c>
      <c r="B52" s="307" t="s">
        <v>276</v>
      </c>
      <c r="C52" s="308"/>
      <c r="D52" s="113">
        <v>6.7425569176882663</v>
      </c>
      <c r="E52" s="115">
        <v>154</v>
      </c>
      <c r="F52" s="114">
        <v>102</v>
      </c>
      <c r="G52" s="114">
        <v>101</v>
      </c>
      <c r="H52" s="114">
        <v>82</v>
      </c>
      <c r="I52" s="140">
        <v>173</v>
      </c>
      <c r="J52" s="115">
        <v>-19</v>
      </c>
      <c r="K52" s="116">
        <v>-10.982658959537572</v>
      </c>
    </row>
    <row r="53" spans="1:11" ht="14.1" customHeight="1" x14ac:dyDescent="0.2">
      <c r="A53" s="306" t="s">
        <v>277</v>
      </c>
      <c r="B53" s="307" t="s">
        <v>278</v>
      </c>
      <c r="C53" s="308"/>
      <c r="D53" s="113">
        <v>2.5394045534150611</v>
      </c>
      <c r="E53" s="115">
        <v>58</v>
      </c>
      <c r="F53" s="114">
        <v>26</v>
      </c>
      <c r="G53" s="114">
        <v>38</v>
      </c>
      <c r="H53" s="114">
        <v>31</v>
      </c>
      <c r="I53" s="140">
        <v>74</v>
      </c>
      <c r="J53" s="115">
        <v>-16</v>
      </c>
      <c r="K53" s="116">
        <v>-21.621621621621621</v>
      </c>
    </row>
    <row r="54" spans="1:11" ht="14.1" customHeight="1" x14ac:dyDescent="0.2">
      <c r="A54" s="306" t="s">
        <v>279</v>
      </c>
      <c r="B54" s="307" t="s">
        <v>280</v>
      </c>
      <c r="C54" s="308"/>
      <c r="D54" s="113">
        <v>3.5464098073555168</v>
      </c>
      <c r="E54" s="115">
        <v>81</v>
      </c>
      <c r="F54" s="114">
        <v>60</v>
      </c>
      <c r="G54" s="114">
        <v>54</v>
      </c>
      <c r="H54" s="114">
        <v>42</v>
      </c>
      <c r="I54" s="140">
        <v>76</v>
      </c>
      <c r="J54" s="115">
        <v>5</v>
      </c>
      <c r="K54" s="116">
        <v>6.5789473684210522</v>
      </c>
    </row>
    <row r="55" spans="1:11" ht="14.1" customHeight="1" x14ac:dyDescent="0.2">
      <c r="A55" s="306">
        <v>72</v>
      </c>
      <c r="B55" s="307" t="s">
        <v>281</v>
      </c>
      <c r="C55" s="308"/>
      <c r="D55" s="113">
        <v>1.3134851138353765</v>
      </c>
      <c r="E55" s="115">
        <v>30</v>
      </c>
      <c r="F55" s="114">
        <v>22</v>
      </c>
      <c r="G55" s="114">
        <v>22</v>
      </c>
      <c r="H55" s="114">
        <v>33</v>
      </c>
      <c r="I55" s="140">
        <v>32</v>
      </c>
      <c r="J55" s="115">
        <v>-2</v>
      </c>
      <c r="K55" s="116">
        <v>-6.25</v>
      </c>
    </row>
    <row r="56" spans="1:11" ht="14.1" customHeight="1" x14ac:dyDescent="0.2">
      <c r="A56" s="306" t="s">
        <v>282</v>
      </c>
      <c r="B56" s="307" t="s">
        <v>283</v>
      </c>
      <c r="C56" s="308"/>
      <c r="D56" s="113">
        <v>0.30647985989492121</v>
      </c>
      <c r="E56" s="115">
        <v>7</v>
      </c>
      <c r="F56" s="114">
        <v>9</v>
      </c>
      <c r="G56" s="114">
        <v>6</v>
      </c>
      <c r="H56" s="114">
        <v>12</v>
      </c>
      <c r="I56" s="140">
        <v>10</v>
      </c>
      <c r="J56" s="115">
        <v>-3</v>
      </c>
      <c r="K56" s="116">
        <v>-30</v>
      </c>
    </row>
    <row r="57" spans="1:11" ht="14.1" customHeight="1" x14ac:dyDescent="0.2">
      <c r="A57" s="306" t="s">
        <v>284</v>
      </c>
      <c r="B57" s="307" t="s">
        <v>285</v>
      </c>
      <c r="C57" s="308"/>
      <c r="D57" s="113">
        <v>0.87565674255691772</v>
      </c>
      <c r="E57" s="115">
        <v>20</v>
      </c>
      <c r="F57" s="114">
        <v>13</v>
      </c>
      <c r="G57" s="114">
        <v>12</v>
      </c>
      <c r="H57" s="114">
        <v>14</v>
      </c>
      <c r="I57" s="140">
        <v>19</v>
      </c>
      <c r="J57" s="115">
        <v>1</v>
      </c>
      <c r="K57" s="116">
        <v>5.2631578947368425</v>
      </c>
    </row>
    <row r="58" spans="1:11" ht="14.1" customHeight="1" x14ac:dyDescent="0.2">
      <c r="A58" s="306">
        <v>73</v>
      </c>
      <c r="B58" s="307" t="s">
        <v>286</v>
      </c>
      <c r="C58" s="308"/>
      <c r="D58" s="113">
        <v>1.5761821366024518</v>
      </c>
      <c r="E58" s="115">
        <v>36</v>
      </c>
      <c r="F58" s="114">
        <v>21</v>
      </c>
      <c r="G58" s="114">
        <v>31</v>
      </c>
      <c r="H58" s="114">
        <v>16</v>
      </c>
      <c r="I58" s="140">
        <v>28</v>
      </c>
      <c r="J58" s="115">
        <v>8</v>
      </c>
      <c r="K58" s="116">
        <v>28.571428571428573</v>
      </c>
    </row>
    <row r="59" spans="1:11" ht="14.1" customHeight="1" x14ac:dyDescent="0.2">
      <c r="A59" s="306" t="s">
        <v>287</v>
      </c>
      <c r="B59" s="307" t="s">
        <v>288</v>
      </c>
      <c r="C59" s="308"/>
      <c r="D59" s="113">
        <v>1.4010507880910683</v>
      </c>
      <c r="E59" s="115">
        <v>32</v>
      </c>
      <c r="F59" s="114">
        <v>18</v>
      </c>
      <c r="G59" s="114">
        <v>24</v>
      </c>
      <c r="H59" s="114">
        <v>11</v>
      </c>
      <c r="I59" s="140">
        <v>24</v>
      </c>
      <c r="J59" s="115">
        <v>8</v>
      </c>
      <c r="K59" s="116">
        <v>33.333333333333336</v>
      </c>
    </row>
    <row r="60" spans="1:11" ht="14.1" customHeight="1" x14ac:dyDescent="0.2">
      <c r="A60" s="306">
        <v>81</v>
      </c>
      <c r="B60" s="307" t="s">
        <v>289</v>
      </c>
      <c r="C60" s="308"/>
      <c r="D60" s="113">
        <v>9.4570928196147115</v>
      </c>
      <c r="E60" s="115">
        <v>216</v>
      </c>
      <c r="F60" s="114">
        <v>103</v>
      </c>
      <c r="G60" s="114">
        <v>177</v>
      </c>
      <c r="H60" s="114">
        <v>94</v>
      </c>
      <c r="I60" s="140">
        <v>124</v>
      </c>
      <c r="J60" s="115">
        <v>92</v>
      </c>
      <c r="K60" s="116">
        <v>74.193548387096769</v>
      </c>
    </row>
    <row r="61" spans="1:11" ht="14.1" customHeight="1" x14ac:dyDescent="0.2">
      <c r="A61" s="306" t="s">
        <v>290</v>
      </c>
      <c r="B61" s="307" t="s">
        <v>291</v>
      </c>
      <c r="C61" s="308"/>
      <c r="D61" s="113">
        <v>1.5761821366024518</v>
      </c>
      <c r="E61" s="115">
        <v>36</v>
      </c>
      <c r="F61" s="114">
        <v>14</v>
      </c>
      <c r="G61" s="114">
        <v>29</v>
      </c>
      <c r="H61" s="114">
        <v>16</v>
      </c>
      <c r="I61" s="140">
        <v>22</v>
      </c>
      <c r="J61" s="115">
        <v>14</v>
      </c>
      <c r="K61" s="116">
        <v>63.636363636363633</v>
      </c>
    </row>
    <row r="62" spans="1:11" ht="14.1" customHeight="1" x14ac:dyDescent="0.2">
      <c r="A62" s="306" t="s">
        <v>292</v>
      </c>
      <c r="B62" s="307" t="s">
        <v>293</v>
      </c>
      <c r="C62" s="308"/>
      <c r="D62" s="113">
        <v>3.2837127845884413</v>
      </c>
      <c r="E62" s="115">
        <v>75</v>
      </c>
      <c r="F62" s="114">
        <v>29</v>
      </c>
      <c r="G62" s="114">
        <v>81</v>
      </c>
      <c r="H62" s="114">
        <v>30</v>
      </c>
      <c r="I62" s="140">
        <v>51</v>
      </c>
      <c r="J62" s="115">
        <v>24</v>
      </c>
      <c r="K62" s="116">
        <v>47.058823529411768</v>
      </c>
    </row>
    <row r="63" spans="1:11" ht="14.1" customHeight="1" x14ac:dyDescent="0.2">
      <c r="A63" s="306"/>
      <c r="B63" s="307" t="s">
        <v>294</v>
      </c>
      <c r="C63" s="308"/>
      <c r="D63" s="113">
        <v>2.9334500875656744</v>
      </c>
      <c r="E63" s="115">
        <v>67</v>
      </c>
      <c r="F63" s="114">
        <v>22</v>
      </c>
      <c r="G63" s="114">
        <v>75</v>
      </c>
      <c r="H63" s="114">
        <v>26</v>
      </c>
      <c r="I63" s="140">
        <v>43</v>
      </c>
      <c r="J63" s="115">
        <v>24</v>
      </c>
      <c r="K63" s="116">
        <v>55.813953488372093</v>
      </c>
    </row>
    <row r="64" spans="1:11" ht="14.1" customHeight="1" x14ac:dyDescent="0.2">
      <c r="A64" s="306" t="s">
        <v>295</v>
      </c>
      <c r="B64" s="307" t="s">
        <v>296</v>
      </c>
      <c r="C64" s="308"/>
      <c r="D64" s="113">
        <v>1.7075306479859895</v>
      </c>
      <c r="E64" s="115">
        <v>39</v>
      </c>
      <c r="F64" s="114">
        <v>32</v>
      </c>
      <c r="G64" s="114">
        <v>38</v>
      </c>
      <c r="H64" s="114">
        <v>28</v>
      </c>
      <c r="I64" s="140">
        <v>33</v>
      </c>
      <c r="J64" s="115">
        <v>6</v>
      </c>
      <c r="K64" s="116">
        <v>18.181818181818183</v>
      </c>
    </row>
    <row r="65" spans="1:11" ht="14.1" customHeight="1" x14ac:dyDescent="0.2">
      <c r="A65" s="306" t="s">
        <v>297</v>
      </c>
      <c r="B65" s="307" t="s">
        <v>298</v>
      </c>
      <c r="C65" s="308"/>
      <c r="D65" s="113">
        <v>1.882661996497373</v>
      </c>
      <c r="E65" s="115">
        <v>43</v>
      </c>
      <c r="F65" s="114">
        <v>17</v>
      </c>
      <c r="G65" s="114">
        <v>23</v>
      </c>
      <c r="H65" s="114">
        <v>13</v>
      </c>
      <c r="I65" s="140">
        <v>9</v>
      </c>
      <c r="J65" s="115">
        <v>34</v>
      </c>
      <c r="K65" s="116" t="s">
        <v>515</v>
      </c>
    </row>
    <row r="66" spans="1:11" ht="14.1" customHeight="1" x14ac:dyDescent="0.2">
      <c r="A66" s="306">
        <v>82</v>
      </c>
      <c r="B66" s="307" t="s">
        <v>299</v>
      </c>
      <c r="C66" s="308"/>
      <c r="D66" s="113">
        <v>2.1453590192644483</v>
      </c>
      <c r="E66" s="115">
        <v>49</v>
      </c>
      <c r="F66" s="114">
        <v>43</v>
      </c>
      <c r="G66" s="114">
        <v>126</v>
      </c>
      <c r="H66" s="114">
        <v>34</v>
      </c>
      <c r="I66" s="140">
        <v>41</v>
      </c>
      <c r="J66" s="115">
        <v>8</v>
      </c>
      <c r="K66" s="116">
        <v>19.512195121951219</v>
      </c>
    </row>
    <row r="67" spans="1:11" ht="14.1" customHeight="1" x14ac:dyDescent="0.2">
      <c r="A67" s="306" t="s">
        <v>300</v>
      </c>
      <c r="B67" s="307" t="s">
        <v>301</v>
      </c>
      <c r="C67" s="308"/>
      <c r="D67" s="113">
        <v>1.2259194395796849</v>
      </c>
      <c r="E67" s="115">
        <v>28</v>
      </c>
      <c r="F67" s="114">
        <v>27</v>
      </c>
      <c r="G67" s="114">
        <v>103</v>
      </c>
      <c r="H67" s="114">
        <v>15</v>
      </c>
      <c r="I67" s="140">
        <v>25</v>
      </c>
      <c r="J67" s="115">
        <v>3</v>
      </c>
      <c r="K67" s="116">
        <v>12</v>
      </c>
    </row>
    <row r="68" spans="1:11" ht="14.1" customHeight="1" x14ac:dyDescent="0.2">
      <c r="A68" s="306" t="s">
        <v>302</v>
      </c>
      <c r="B68" s="307" t="s">
        <v>303</v>
      </c>
      <c r="C68" s="308"/>
      <c r="D68" s="113">
        <v>0.61295971978984243</v>
      </c>
      <c r="E68" s="115">
        <v>14</v>
      </c>
      <c r="F68" s="114">
        <v>10</v>
      </c>
      <c r="G68" s="114">
        <v>14</v>
      </c>
      <c r="H68" s="114">
        <v>5</v>
      </c>
      <c r="I68" s="140">
        <v>8</v>
      </c>
      <c r="J68" s="115">
        <v>6</v>
      </c>
      <c r="K68" s="116">
        <v>75</v>
      </c>
    </row>
    <row r="69" spans="1:11" ht="14.1" customHeight="1" x14ac:dyDescent="0.2">
      <c r="A69" s="306">
        <v>83</v>
      </c>
      <c r="B69" s="307" t="s">
        <v>304</v>
      </c>
      <c r="C69" s="308"/>
      <c r="D69" s="113">
        <v>3.8966725043782837</v>
      </c>
      <c r="E69" s="115">
        <v>89</v>
      </c>
      <c r="F69" s="114">
        <v>57</v>
      </c>
      <c r="G69" s="114">
        <v>206</v>
      </c>
      <c r="H69" s="114">
        <v>50</v>
      </c>
      <c r="I69" s="140">
        <v>75</v>
      </c>
      <c r="J69" s="115">
        <v>14</v>
      </c>
      <c r="K69" s="116">
        <v>18.666666666666668</v>
      </c>
    </row>
    <row r="70" spans="1:11" ht="14.1" customHeight="1" x14ac:dyDescent="0.2">
      <c r="A70" s="306" t="s">
        <v>305</v>
      </c>
      <c r="B70" s="307" t="s">
        <v>306</v>
      </c>
      <c r="C70" s="308"/>
      <c r="D70" s="113">
        <v>3.5464098073555168</v>
      </c>
      <c r="E70" s="115">
        <v>81</v>
      </c>
      <c r="F70" s="114">
        <v>47</v>
      </c>
      <c r="G70" s="114">
        <v>180</v>
      </c>
      <c r="H70" s="114">
        <v>44</v>
      </c>
      <c r="I70" s="140">
        <v>61</v>
      </c>
      <c r="J70" s="115">
        <v>20</v>
      </c>
      <c r="K70" s="116">
        <v>32.786885245901637</v>
      </c>
    </row>
    <row r="71" spans="1:11" ht="14.1" customHeight="1" x14ac:dyDescent="0.2">
      <c r="A71" s="306"/>
      <c r="B71" s="307" t="s">
        <v>307</v>
      </c>
      <c r="C71" s="308"/>
      <c r="D71" s="113">
        <v>2.4518388791593697</v>
      </c>
      <c r="E71" s="115">
        <v>56</v>
      </c>
      <c r="F71" s="114">
        <v>33</v>
      </c>
      <c r="G71" s="114">
        <v>99</v>
      </c>
      <c r="H71" s="114">
        <v>22</v>
      </c>
      <c r="I71" s="140">
        <v>41</v>
      </c>
      <c r="J71" s="115">
        <v>15</v>
      </c>
      <c r="K71" s="116">
        <v>36.585365853658537</v>
      </c>
    </row>
    <row r="72" spans="1:11" ht="14.1" customHeight="1" x14ac:dyDescent="0.2">
      <c r="A72" s="306">
        <v>84</v>
      </c>
      <c r="B72" s="307" t="s">
        <v>308</v>
      </c>
      <c r="C72" s="308"/>
      <c r="D72" s="113">
        <v>0.87565674255691772</v>
      </c>
      <c r="E72" s="115">
        <v>20</v>
      </c>
      <c r="F72" s="114">
        <v>12</v>
      </c>
      <c r="G72" s="114">
        <v>30</v>
      </c>
      <c r="H72" s="114">
        <v>23</v>
      </c>
      <c r="I72" s="140">
        <v>21</v>
      </c>
      <c r="J72" s="115">
        <v>-1</v>
      </c>
      <c r="K72" s="116">
        <v>-4.7619047619047619</v>
      </c>
    </row>
    <row r="73" spans="1:11" ht="14.1" customHeight="1" x14ac:dyDescent="0.2">
      <c r="A73" s="306" t="s">
        <v>309</v>
      </c>
      <c r="B73" s="307" t="s">
        <v>310</v>
      </c>
      <c r="C73" s="308"/>
      <c r="D73" s="113">
        <v>0.35026269702276708</v>
      </c>
      <c r="E73" s="115">
        <v>8</v>
      </c>
      <c r="F73" s="114">
        <v>3</v>
      </c>
      <c r="G73" s="114">
        <v>21</v>
      </c>
      <c r="H73" s="114">
        <v>9</v>
      </c>
      <c r="I73" s="140">
        <v>13</v>
      </c>
      <c r="J73" s="115">
        <v>-5</v>
      </c>
      <c r="K73" s="116">
        <v>-38.46153846153846</v>
      </c>
    </row>
    <row r="74" spans="1:11" ht="14.1" customHeight="1" x14ac:dyDescent="0.2">
      <c r="A74" s="306" t="s">
        <v>311</v>
      </c>
      <c r="B74" s="307" t="s">
        <v>312</v>
      </c>
      <c r="C74" s="308"/>
      <c r="D74" s="113">
        <v>0.21891418563922943</v>
      </c>
      <c r="E74" s="115">
        <v>5</v>
      </c>
      <c r="F74" s="114">
        <v>4</v>
      </c>
      <c r="G74" s="114">
        <v>5</v>
      </c>
      <c r="H74" s="114">
        <v>9</v>
      </c>
      <c r="I74" s="140">
        <v>5</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v>0</v>
      </c>
      <c r="H76" s="114">
        <v>0</v>
      </c>
      <c r="I76" s="140" t="s">
        <v>513</v>
      </c>
      <c r="J76" s="115" t="s">
        <v>513</v>
      </c>
      <c r="K76" s="116" t="s">
        <v>513</v>
      </c>
    </row>
    <row r="77" spans="1:11" ht="14.1" customHeight="1" x14ac:dyDescent="0.2">
      <c r="A77" s="306">
        <v>92</v>
      </c>
      <c r="B77" s="307" t="s">
        <v>316</v>
      </c>
      <c r="C77" s="308"/>
      <c r="D77" s="113">
        <v>0.26269702276707529</v>
      </c>
      <c r="E77" s="115">
        <v>6</v>
      </c>
      <c r="F77" s="114">
        <v>4</v>
      </c>
      <c r="G77" s="114">
        <v>5</v>
      </c>
      <c r="H77" s="114">
        <v>3</v>
      </c>
      <c r="I77" s="140">
        <v>9</v>
      </c>
      <c r="J77" s="115">
        <v>-3</v>
      </c>
      <c r="K77" s="116">
        <v>-33.333333333333336</v>
      </c>
    </row>
    <row r="78" spans="1:11" ht="14.1" customHeight="1" x14ac:dyDescent="0.2">
      <c r="A78" s="306">
        <v>93</v>
      </c>
      <c r="B78" s="307" t="s">
        <v>317</v>
      </c>
      <c r="C78" s="308"/>
      <c r="D78" s="113">
        <v>0.21891418563922943</v>
      </c>
      <c r="E78" s="115">
        <v>5</v>
      </c>
      <c r="F78" s="114" t="s">
        <v>513</v>
      </c>
      <c r="G78" s="114">
        <v>5</v>
      </c>
      <c r="H78" s="114">
        <v>0</v>
      </c>
      <c r="I78" s="140" t="s">
        <v>513</v>
      </c>
      <c r="J78" s="115" t="s">
        <v>513</v>
      </c>
      <c r="K78" s="116" t="s">
        <v>513</v>
      </c>
    </row>
    <row r="79" spans="1:11" ht="14.1" customHeight="1" x14ac:dyDescent="0.2">
      <c r="A79" s="306">
        <v>94</v>
      </c>
      <c r="B79" s="307" t="s">
        <v>318</v>
      </c>
      <c r="C79" s="308"/>
      <c r="D79" s="113">
        <v>0</v>
      </c>
      <c r="E79" s="115">
        <v>0</v>
      </c>
      <c r="F79" s="114" t="s">
        <v>513</v>
      </c>
      <c r="G79" s="114">
        <v>3</v>
      </c>
      <c r="H79" s="114">
        <v>3</v>
      </c>
      <c r="I79" s="140">
        <v>3</v>
      </c>
      <c r="J79" s="115">
        <v>-3</v>
      </c>
      <c r="K79" s="116">
        <v>-100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5</v>
      </c>
      <c r="G81" s="144">
        <v>7</v>
      </c>
      <c r="H81" s="144">
        <v>9</v>
      </c>
      <c r="I81" s="145">
        <v>7</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29308</v>
      </c>
      <c r="C10" s="114">
        <v>15904</v>
      </c>
      <c r="D10" s="114">
        <v>13404</v>
      </c>
      <c r="E10" s="114">
        <v>22817</v>
      </c>
      <c r="F10" s="114">
        <v>5536</v>
      </c>
      <c r="G10" s="114">
        <v>3216</v>
      </c>
      <c r="H10" s="114">
        <v>9420</v>
      </c>
      <c r="I10" s="115">
        <v>4091</v>
      </c>
      <c r="J10" s="114">
        <v>3178</v>
      </c>
      <c r="K10" s="114">
        <v>913</v>
      </c>
      <c r="L10" s="423">
        <v>2090</v>
      </c>
      <c r="M10" s="424">
        <v>2391</v>
      </c>
    </row>
    <row r="11" spans="1:13" ht="11.1" customHeight="1" x14ac:dyDescent="0.2">
      <c r="A11" s="422" t="s">
        <v>387</v>
      </c>
      <c r="B11" s="115">
        <v>30373</v>
      </c>
      <c r="C11" s="114">
        <v>16759</v>
      </c>
      <c r="D11" s="114">
        <v>13614</v>
      </c>
      <c r="E11" s="114">
        <v>23651</v>
      </c>
      <c r="F11" s="114">
        <v>5783</v>
      </c>
      <c r="G11" s="114">
        <v>3166</v>
      </c>
      <c r="H11" s="114">
        <v>9989</v>
      </c>
      <c r="I11" s="115">
        <v>4193</v>
      </c>
      <c r="J11" s="114">
        <v>3180</v>
      </c>
      <c r="K11" s="114">
        <v>1013</v>
      </c>
      <c r="L11" s="423">
        <v>2443</v>
      </c>
      <c r="M11" s="424">
        <v>1409</v>
      </c>
    </row>
    <row r="12" spans="1:13" ht="11.1" customHeight="1" x14ac:dyDescent="0.2">
      <c r="A12" s="422" t="s">
        <v>388</v>
      </c>
      <c r="B12" s="115">
        <v>30777</v>
      </c>
      <c r="C12" s="114">
        <v>17076</v>
      </c>
      <c r="D12" s="114">
        <v>13701</v>
      </c>
      <c r="E12" s="114">
        <v>24002</v>
      </c>
      <c r="F12" s="114">
        <v>6038</v>
      </c>
      <c r="G12" s="114">
        <v>3390</v>
      </c>
      <c r="H12" s="114">
        <v>10135</v>
      </c>
      <c r="I12" s="115">
        <v>4242</v>
      </c>
      <c r="J12" s="114">
        <v>3149</v>
      </c>
      <c r="K12" s="114">
        <v>1093</v>
      </c>
      <c r="L12" s="423">
        <v>2607</v>
      </c>
      <c r="M12" s="424">
        <v>2060</v>
      </c>
    </row>
    <row r="13" spans="1:13" s="110" customFormat="1" ht="11.1" customHeight="1" x14ac:dyDescent="0.2">
      <c r="A13" s="422" t="s">
        <v>389</v>
      </c>
      <c r="B13" s="115">
        <v>30203</v>
      </c>
      <c r="C13" s="114">
        <v>16552</v>
      </c>
      <c r="D13" s="114">
        <v>13651</v>
      </c>
      <c r="E13" s="114">
        <v>23555</v>
      </c>
      <c r="F13" s="114">
        <v>5923</v>
      </c>
      <c r="G13" s="114">
        <v>3153</v>
      </c>
      <c r="H13" s="114">
        <v>10042</v>
      </c>
      <c r="I13" s="115">
        <v>4143</v>
      </c>
      <c r="J13" s="114">
        <v>3072</v>
      </c>
      <c r="K13" s="114">
        <v>1071</v>
      </c>
      <c r="L13" s="423">
        <v>1420</v>
      </c>
      <c r="M13" s="424">
        <v>2035</v>
      </c>
    </row>
    <row r="14" spans="1:13" ht="15" customHeight="1" x14ac:dyDescent="0.2">
      <c r="A14" s="422" t="s">
        <v>390</v>
      </c>
      <c r="B14" s="115">
        <v>29723</v>
      </c>
      <c r="C14" s="114">
        <v>16224</v>
      </c>
      <c r="D14" s="114">
        <v>13499</v>
      </c>
      <c r="E14" s="114">
        <v>22889</v>
      </c>
      <c r="F14" s="114">
        <v>6332</v>
      </c>
      <c r="G14" s="114">
        <v>2951</v>
      </c>
      <c r="H14" s="114">
        <v>10068</v>
      </c>
      <c r="I14" s="115">
        <v>4150</v>
      </c>
      <c r="J14" s="114">
        <v>3122</v>
      </c>
      <c r="K14" s="114">
        <v>1028</v>
      </c>
      <c r="L14" s="423">
        <v>2117</v>
      </c>
      <c r="M14" s="424">
        <v>2612</v>
      </c>
    </row>
    <row r="15" spans="1:13" ht="11.1" customHeight="1" x14ac:dyDescent="0.2">
      <c r="A15" s="422" t="s">
        <v>387</v>
      </c>
      <c r="B15" s="115">
        <v>30301</v>
      </c>
      <c r="C15" s="114">
        <v>16680</v>
      </c>
      <c r="D15" s="114">
        <v>13621</v>
      </c>
      <c r="E15" s="114">
        <v>23107</v>
      </c>
      <c r="F15" s="114">
        <v>6609</v>
      </c>
      <c r="G15" s="114">
        <v>2902</v>
      </c>
      <c r="H15" s="114">
        <v>10407</v>
      </c>
      <c r="I15" s="115">
        <v>4178</v>
      </c>
      <c r="J15" s="114">
        <v>3106</v>
      </c>
      <c r="K15" s="114">
        <v>1072</v>
      </c>
      <c r="L15" s="423">
        <v>2226</v>
      </c>
      <c r="M15" s="424">
        <v>1673</v>
      </c>
    </row>
    <row r="16" spans="1:13" ht="11.1" customHeight="1" x14ac:dyDescent="0.2">
      <c r="A16" s="422" t="s">
        <v>388</v>
      </c>
      <c r="B16" s="115">
        <v>30760</v>
      </c>
      <c r="C16" s="114">
        <v>16975</v>
      </c>
      <c r="D16" s="114">
        <v>13785</v>
      </c>
      <c r="E16" s="114">
        <v>23478</v>
      </c>
      <c r="F16" s="114">
        <v>6829</v>
      </c>
      <c r="G16" s="114">
        <v>3055</v>
      </c>
      <c r="H16" s="114">
        <v>10592</v>
      </c>
      <c r="I16" s="115">
        <v>4144</v>
      </c>
      <c r="J16" s="114">
        <v>3043</v>
      </c>
      <c r="K16" s="114">
        <v>1101</v>
      </c>
      <c r="L16" s="423">
        <v>2551</v>
      </c>
      <c r="M16" s="424">
        <v>2194</v>
      </c>
    </row>
    <row r="17" spans="1:13" s="110" customFormat="1" ht="11.1" customHeight="1" x14ac:dyDescent="0.2">
      <c r="A17" s="422" t="s">
        <v>389</v>
      </c>
      <c r="B17" s="115">
        <v>30115</v>
      </c>
      <c r="C17" s="114">
        <v>16450</v>
      </c>
      <c r="D17" s="114">
        <v>13665</v>
      </c>
      <c r="E17" s="114">
        <v>23463</v>
      </c>
      <c r="F17" s="114">
        <v>6636</v>
      </c>
      <c r="G17" s="114">
        <v>2854</v>
      </c>
      <c r="H17" s="114">
        <v>10548</v>
      </c>
      <c r="I17" s="115">
        <v>4045</v>
      </c>
      <c r="J17" s="114">
        <v>2977</v>
      </c>
      <c r="K17" s="114">
        <v>1068</v>
      </c>
      <c r="L17" s="423">
        <v>1435</v>
      </c>
      <c r="M17" s="424">
        <v>2098</v>
      </c>
    </row>
    <row r="18" spans="1:13" ht="15" customHeight="1" x14ac:dyDescent="0.2">
      <c r="A18" s="422" t="s">
        <v>391</v>
      </c>
      <c r="B18" s="115">
        <v>30182</v>
      </c>
      <c r="C18" s="114">
        <v>16465</v>
      </c>
      <c r="D18" s="114">
        <v>13717</v>
      </c>
      <c r="E18" s="114">
        <v>23287</v>
      </c>
      <c r="F18" s="114">
        <v>6856</v>
      </c>
      <c r="G18" s="114">
        <v>2786</v>
      </c>
      <c r="H18" s="114">
        <v>10636</v>
      </c>
      <c r="I18" s="115">
        <v>4001</v>
      </c>
      <c r="J18" s="114">
        <v>2958</v>
      </c>
      <c r="K18" s="114">
        <v>1043</v>
      </c>
      <c r="L18" s="423">
        <v>2433</v>
      </c>
      <c r="M18" s="424">
        <v>2395</v>
      </c>
    </row>
    <row r="19" spans="1:13" ht="11.1" customHeight="1" x14ac:dyDescent="0.2">
      <c r="A19" s="422" t="s">
        <v>387</v>
      </c>
      <c r="B19" s="115">
        <v>30761</v>
      </c>
      <c r="C19" s="114">
        <v>16901</v>
      </c>
      <c r="D19" s="114">
        <v>13860</v>
      </c>
      <c r="E19" s="114">
        <v>23685</v>
      </c>
      <c r="F19" s="114">
        <v>7033</v>
      </c>
      <c r="G19" s="114">
        <v>2682</v>
      </c>
      <c r="H19" s="114">
        <v>10978</v>
      </c>
      <c r="I19" s="115">
        <v>4106</v>
      </c>
      <c r="J19" s="114">
        <v>2964</v>
      </c>
      <c r="K19" s="114">
        <v>1142</v>
      </c>
      <c r="L19" s="423">
        <v>1942</v>
      </c>
      <c r="M19" s="424">
        <v>1360</v>
      </c>
    </row>
    <row r="20" spans="1:13" ht="11.1" customHeight="1" x14ac:dyDescent="0.2">
      <c r="A20" s="422" t="s">
        <v>388</v>
      </c>
      <c r="B20" s="115">
        <v>31137</v>
      </c>
      <c r="C20" s="114">
        <v>17086</v>
      </c>
      <c r="D20" s="114">
        <v>14051</v>
      </c>
      <c r="E20" s="114">
        <v>23905</v>
      </c>
      <c r="F20" s="114">
        <v>7209</v>
      </c>
      <c r="G20" s="114">
        <v>2861</v>
      </c>
      <c r="H20" s="114">
        <v>11174</v>
      </c>
      <c r="I20" s="115">
        <v>4100</v>
      </c>
      <c r="J20" s="114">
        <v>2913</v>
      </c>
      <c r="K20" s="114">
        <v>1187</v>
      </c>
      <c r="L20" s="423">
        <v>2125</v>
      </c>
      <c r="M20" s="424">
        <v>1867</v>
      </c>
    </row>
    <row r="21" spans="1:13" s="110" customFormat="1" ht="11.1" customHeight="1" x14ac:dyDescent="0.2">
      <c r="A21" s="422" t="s">
        <v>389</v>
      </c>
      <c r="B21" s="115">
        <v>30505</v>
      </c>
      <c r="C21" s="114">
        <v>16581</v>
      </c>
      <c r="D21" s="114">
        <v>13924</v>
      </c>
      <c r="E21" s="114">
        <v>23473</v>
      </c>
      <c r="F21" s="114">
        <v>7024</v>
      </c>
      <c r="G21" s="114">
        <v>2657</v>
      </c>
      <c r="H21" s="114">
        <v>11101</v>
      </c>
      <c r="I21" s="115">
        <v>4125</v>
      </c>
      <c r="J21" s="114">
        <v>2918</v>
      </c>
      <c r="K21" s="114">
        <v>1207</v>
      </c>
      <c r="L21" s="423">
        <v>1218</v>
      </c>
      <c r="M21" s="424">
        <v>1895</v>
      </c>
    </row>
    <row r="22" spans="1:13" ht="15" customHeight="1" x14ac:dyDescent="0.2">
      <c r="A22" s="422" t="s">
        <v>392</v>
      </c>
      <c r="B22" s="115">
        <v>30104</v>
      </c>
      <c r="C22" s="114">
        <v>16322</v>
      </c>
      <c r="D22" s="114">
        <v>13782</v>
      </c>
      <c r="E22" s="114">
        <v>23175</v>
      </c>
      <c r="F22" s="114">
        <v>6886</v>
      </c>
      <c r="G22" s="114">
        <v>2523</v>
      </c>
      <c r="H22" s="114">
        <v>11075</v>
      </c>
      <c r="I22" s="115">
        <v>4115</v>
      </c>
      <c r="J22" s="114">
        <v>2975</v>
      </c>
      <c r="K22" s="114">
        <v>1140</v>
      </c>
      <c r="L22" s="423">
        <v>1514</v>
      </c>
      <c r="M22" s="424">
        <v>2003</v>
      </c>
    </row>
    <row r="23" spans="1:13" ht="11.1" customHeight="1" x14ac:dyDescent="0.2">
      <c r="A23" s="422" t="s">
        <v>387</v>
      </c>
      <c r="B23" s="115">
        <v>30485</v>
      </c>
      <c r="C23" s="114">
        <v>16667</v>
      </c>
      <c r="D23" s="114">
        <v>13818</v>
      </c>
      <c r="E23" s="114">
        <v>23443</v>
      </c>
      <c r="F23" s="114">
        <v>6974</v>
      </c>
      <c r="G23" s="114">
        <v>2407</v>
      </c>
      <c r="H23" s="114">
        <v>11421</v>
      </c>
      <c r="I23" s="115">
        <v>4226</v>
      </c>
      <c r="J23" s="114">
        <v>2977</v>
      </c>
      <c r="K23" s="114">
        <v>1249</v>
      </c>
      <c r="L23" s="423">
        <v>1781</v>
      </c>
      <c r="M23" s="424">
        <v>1445</v>
      </c>
    </row>
    <row r="24" spans="1:13" ht="11.1" customHeight="1" x14ac:dyDescent="0.2">
      <c r="A24" s="422" t="s">
        <v>388</v>
      </c>
      <c r="B24" s="115">
        <v>30950</v>
      </c>
      <c r="C24" s="114">
        <v>17005</v>
      </c>
      <c r="D24" s="114">
        <v>13945</v>
      </c>
      <c r="E24" s="114">
        <v>23387</v>
      </c>
      <c r="F24" s="114">
        <v>6937</v>
      </c>
      <c r="G24" s="114">
        <v>2579</v>
      </c>
      <c r="H24" s="114">
        <v>11604</v>
      </c>
      <c r="I24" s="115">
        <v>4199</v>
      </c>
      <c r="J24" s="114">
        <v>2956</v>
      </c>
      <c r="K24" s="114">
        <v>1243</v>
      </c>
      <c r="L24" s="423">
        <v>2142</v>
      </c>
      <c r="M24" s="424">
        <v>1833</v>
      </c>
    </row>
    <row r="25" spans="1:13" s="110" customFormat="1" ht="11.1" customHeight="1" x14ac:dyDescent="0.2">
      <c r="A25" s="422" t="s">
        <v>389</v>
      </c>
      <c r="B25" s="115">
        <v>30196</v>
      </c>
      <c r="C25" s="114">
        <v>16420</v>
      </c>
      <c r="D25" s="114">
        <v>13776</v>
      </c>
      <c r="E25" s="114">
        <v>22687</v>
      </c>
      <c r="F25" s="114">
        <v>6882</v>
      </c>
      <c r="G25" s="114">
        <v>2377</v>
      </c>
      <c r="H25" s="114">
        <v>11476</v>
      </c>
      <c r="I25" s="115">
        <v>4131</v>
      </c>
      <c r="J25" s="114">
        <v>2922</v>
      </c>
      <c r="K25" s="114">
        <v>1209</v>
      </c>
      <c r="L25" s="423">
        <v>1084</v>
      </c>
      <c r="M25" s="424">
        <v>1748</v>
      </c>
    </row>
    <row r="26" spans="1:13" ht="15" customHeight="1" x14ac:dyDescent="0.2">
      <c r="A26" s="422" t="s">
        <v>393</v>
      </c>
      <c r="B26" s="115">
        <v>30201</v>
      </c>
      <c r="C26" s="114">
        <v>16483</v>
      </c>
      <c r="D26" s="114">
        <v>13718</v>
      </c>
      <c r="E26" s="114">
        <v>22737</v>
      </c>
      <c r="F26" s="114">
        <v>6842</v>
      </c>
      <c r="G26" s="114">
        <v>2247</v>
      </c>
      <c r="H26" s="114">
        <v>11586</v>
      </c>
      <c r="I26" s="115">
        <v>4127</v>
      </c>
      <c r="J26" s="114">
        <v>2944</v>
      </c>
      <c r="K26" s="114">
        <v>1183</v>
      </c>
      <c r="L26" s="423">
        <v>2121</v>
      </c>
      <c r="M26" s="424">
        <v>2141</v>
      </c>
    </row>
    <row r="27" spans="1:13" ht="11.1" customHeight="1" x14ac:dyDescent="0.2">
      <c r="A27" s="422" t="s">
        <v>387</v>
      </c>
      <c r="B27" s="115">
        <v>30569</v>
      </c>
      <c r="C27" s="114">
        <v>16788</v>
      </c>
      <c r="D27" s="114">
        <v>13781</v>
      </c>
      <c r="E27" s="114">
        <v>23024</v>
      </c>
      <c r="F27" s="114">
        <v>6924</v>
      </c>
      <c r="G27" s="114">
        <v>2176</v>
      </c>
      <c r="H27" s="114">
        <v>11915</v>
      </c>
      <c r="I27" s="115">
        <v>4165</v>
      </c>
      <c r="J27" s="114">
        <v>2921</v>
      </c>
      <c r="K27" s="114">
        <v>1244</v>
      </c>
      <c r="L27" s="423">
        <v>1608</v>
      </c>
      <c r="M27" s="424">
        <v>1262</v>
      </c>
    </row>
    <row r="28" spans="1:13" ht="11.1" customHeight="1" x14ac:dyDescent="0.2">
      <c r="A28" s="422" t="s">
        <v>388</v>
      </c>
      <c r="B28" s="115">
        <v>30783</v>
      </c>
      <c r="C28" s="114">
        <v>16909</v>
      </c>
      <c r="D28" s="114">
        <v>13874</v>
      </c>
      <c r="E28" s="114">
        <v>23762</v>
      </c>
      <c r="F28" s="114">
        <v>6988</v>
      </c>
      <c r="G28" s="114">
        <v>2306</v>
      </c>
      <c r="H28" s="114">
        <v>11911</v>
      </c>
      <c r="I28" s="115">
        <v>4232</v>
      </c>
      <c r="J28" s="114">
        <v>2971</v>
      </c>
      <c r="K28" s="114">
        <v>1261</v>
      </c>
      <c r="L28" s="423">
        <v>1994</v>
      </c>
      <c r="M28" s="424">
        <v>1833</v>
      </c>
    </row>
    <row r="29" spans="1:13" s="110" customFormat="1" ht="11.1" customHeight="1" x14ac:dyDescent="0.2">
      <c r="A29" s="422" t="s">
        <v>389</v>
      </c>
      <c r="B29" s="115">
        <v>30178</v>
      </c>
      <c r="C29" s="114">
        <v>16368</v>
      </c>
      <c r="D29" s="114">
        <v>13810</v>
      </c>
      <c r="E29" s="114">
        <v>23222</v>
      </c>
      <c r="F29" s="114">
        <v>6940</v>
      </c>
      <c r="G29" s="114">
        <v>2131</v>
      </c>
      <c r="H29" s="114">
        <v>11762</v>
      </c>
      <c r="I29" s="115">
        <v>4132</v>
      </c>
      <c r="J29" s="114">
        <v>2892</v>
      </c>
      <c r="K29" s="114">
        <v>1240</v>
      </c>
      <c r="L29" s="423">
        <v>1068</v>
      </c>
      <c r="M29" s="424">
        <v>1714</v>
      </c>
    </row>
    <row r="30" spans="1:13" ht="15" customHeight="1" x14ac:dyDescent="0.2">
      <c r="A30" s="422" t="s">
        <v>394</v>
      </c>
      <c r="B30" s="115">
        <v>30029</v>
      </c>
      <c r="C30" s="114">
        <v>16215</v>
      </c>
      <c r="D30" s="114">
        <v>13814</v>
      </c>
      <c r="E30" s="114">
        <v>23059</v>
      </c>
      <c r="F30" s="114">
        <v>6954</v>
      </c>
      <c r="G30" s="114">
        <v>1978</v>
      </c>
      <c r="H30" s="114">
        <v>11735</v>
      </c>
      <c r="I30" s="115">
        <v>3919</v>
      </c>
      <c r="J30" s="114">
        <v>2769</v>
      </c>
      <c r="K30" s="114">
        <v>1150</v>
      </c>
      <c r="L30" s="423">
        <v>1926</v>
      </c>
      <c r="M30" s="424">
        <v>2075</v>
      </c>
    </row>
    <row r="31" spans="1:13" ht="11.1" customHeight="1" x14ac:dyDescent="0.2">
      <c r="A31" s="422" t="s">
        <v>387</v>
      </c>
      <c r="B31" s="115">
        <v>30352</v>
      </c>
      <c r="C31" s="114">
        <v>16453</v>
      </c>
      <c r="D31" s="114">
        <v>13899</v>
      </c>
      <c r="E31" s="114">
        <v>23230</v>
      </c>
      <c r="F31" s="114">
        <v>7108</v>
      </c>
      <c r="G31" s="114">
        <v>1896</v>
      </c>
      <c r="H31" s="114">
        <v>12034</v>
      </c>
      <c r="I31" s="115">
        <v>3987</v>
      </c>
      <c r="J31" s="114">
        <v>2764</v>
      </c>
      <c r="K31" s="114">
        <v>1223</v>
      </c>
      <c r="L31" s="423">
        <v>1743</v>
      </c>
      <c r="M31" s="424">
        <v>1438</v>
      </c>
    </row>
    <row r="32" spans="1:13" ht="11.1" customHeight="1" x14ac:dyDescent="0.2">
      <c r="A32" s="422" t="s">
        <v>388</v>
      </c>
      <c r="B32" s="115">
        <v>30589</v>
      </c>
      <c r="C32" s="114">
        <v>16590</v>
      </c>
      <c r="D32" s="114">
        <v>13999</v>
      </c>
      <c r="E32" s="114">
        <v>23272</v>
      </c>
      <c r="F32" s="114">
        <v>7314</v>
      </c>
      <c r="G32" s="114">
        <v>2079</v>
      </c>
      <c r="H32" s="114">
        <v>12033</v>
      </c>
      <c r="I32" s="115">
        <v>3954</v>
      </c>
      <c r="J32" s="114">
        <v>2734</v>
      </c>
      <c r="K32" s="114">
        <v>1220</v>
      </c>
      <c r="L32" s="423">
        <v>2246</v>
      </c>
      <c r="M32" s="424">
        <v>2090</v>
      </c>
    </row>
    <row r="33" spans="1:13" s="110" customFormat="1" ht="11.1" customHeight="1" x14ac:dyDescent="0.2">
      <c r="A33" s="422" t="s">
        <v>389</v>
      </c>
      <c r="B33" s="115">
        <v>30080</v>
      </c>
      <c r="C33" s="114">
        <v>16167</v>
      </c>
      <c r="D33" s="114">
        <v>13913</v>
      </c>
      <c r="E33" s="114">
        <v>22794</v>
      </c>
      <c r="F33" s="114">
        <v>7283</v>
      </c>
      <c r="G33" s="114">
        <v>1971</v>
      </c>
      <c r="H33" s="114">
        <v>11909</v>
      </c>
      <c r="I33" s="115">
        <v>3850</v>
      </c>
      <c r="J33" s="114">
        <v>2671</v>
      </c>
      <c r="K33" s="114">
        <v>1179</v>
      </c>
      <c r="L33" s="423">
        <v>1136</v>
      </c>
      <c r="M33" s="424">
        <v>1685</v>
      </c>
    </row>
    <row r="34" spans="1:13" ht="15" customHeight="1" x14ac:dyDescent="0.2">
      <c r="A34" s="422" t="s">
        <v>395</v>
      </c>
      <c r="B34" s="115">
        <v>29932</v>
      </c>
      <c r="C34" s="114">
        <v>16051</v>
      </c>
      <c r="D34" s="114">
        <v>13881</v>
      </c>
      <c r="E34" s="114">
        <v>22619</v>
      </c>
      <c r="F34" s="114">
        <v>7311</v>
      </c>
      <c r="G34" s="114">
        <v>1919</v>
      </c>
      <c r="H34" s="114">
        <v>11922</v>
      </c>
      <c r="I34" s="115">
        <v>3809</v>
      </c>
      <c r="J34" s="114">
        <v>2658</v>
      </c>
      <c r="K34" s="114">
        <v>1151</v>
      </c>
      <c r="L34" s="423">
        <v>1675</v>
      </c>
      <c r="M34" s="424">
        <v>1826</v>
      </c>
    </row>
    <row r="35" spans="1:13" ht="11.1" customHeight="1" x14ac:dyDescent="0.2">
      <c r="A35" s="422" t="s">
        <v>387</v>
      </c>
      <c r="B35" s="115">
        <v>30358</v>
      </c>
      <c r="C35" s="114">
        <v>16421</v>
      </c>
      <c r="D35" s="114">
        <v>13937</v>
      </c>
      <c r="E35" s="114">
        <v>22958</v>
      </c>
      <c r="F35" s="114">
        <v>7399</v>
      </c>
      <c r="G35" s="114">
        <v>1882</v>
      </c>
      <c r="H35" s="114">
        <v>12241</v>
      </c>
      <c r="I35" s="115">
        <v>3896</v>
      </c>
      <c r="J35" s="114">
        <v>2687</v>
      </c>
      <c r="K35" s="114">
        <v>1209</v>
      </c>
      <c r="L35" s="423">
        <v>1765</v>
      </c>
      <c r="M35" s="424">
        <v>1355</v>
      </c>
    </row>
    <row r="36" spans="1:13" ht="11.1" customHeight="1" x14ac:dyDescent="0.2">
      <c r="A36" s="422" t="s">
        <v>388</v>
      </c>
      <c r="B36" s="115">
        <v>30813</v>
      </c>
      <c r="C36" s="114">
        <v>16721</v>
      </c>
      <c r="D36" s="114">
        <v>14092</v>
      </c>
      <c r="E36" s="114">
        <v>23201</v>
      </c>
      <c r="F36" s="114">
        <v>7611</v>
      </c>
      <c r="G36" s="114">
        <v>2091</v>
      </c>
      <c r="H36" s="114">
        <v>12378</v>
      </c>
      <c r="I36" s="115">
        <v>3894</v>
      </c>
      <c r="J36" s="114">
        <v>2650</v>
      </c>
      <c r="K36" s="114">
        <v>1244</v>
      </c>
      <c r="L36" s="423">
        <v>2378</v>
      </c>
      <c r="M36" s="424">
        <v>1956</v>
      </c>
    </row>
    <row r="37" spans="1:13" s="110" customFormat="1" ht="11.1" customHeight="1" x14ac:dyDescent="0.2">
      <c r="A37" s="422" t="s">
        <v>389</v>
      </c>
      <c r="B37" s="115">
        <v>30276</v>
      </c>
      <c r="C37" s="114">
        <v>16315</v>
      </c>
      <c r="D37" s="114">
        <v>13961</v>
      </c>
      <c r="E37" s="114">
        <v>22711</v>
      </c>
      <c r="F37" s="114">
        <v>7564</v>
      </c>
      <c r="G37" s="114">
        <v>1998</v>
      </c>
      <c r="H37" s="114">
        <v>12216</v>
      </c>
      <c r="I37" s="115">
        <v>3804</v>
      </c>
      <c r="J37" s="114">
        <v>2597</v>
      </c>
      <c r="K37" s="114">
        <v>1207</v>
      </c>
      <c r="L37" s="423">
        <v>1201</v>
      </c>
      <c r="M37" s="424">
        <v>1727</v>
      </c>
    </row>
    <row r="38" spans="1:13" ht="15" customHeight="1" x14ac:dyDescent="0.2">
      <c r="A38" s="425" t="s">
        <v>396</v>
      </c>
      <c r="B38" s="115">
        <v>30193</v>
      </c>
      <c r="C38" s="114">
        <v>16281</v>
      </c>
      <c r="D38" s="114">
        <v>13912</v>
      </c>
      <c r="E38" s="114">
        <v>22619</v>
      </c>
      <c r="F38" s="114">
        <v>7574</v>
      </c>
      <c r="G38" s="114">
        <v>1963</v>
      </c>
      <c r="H38" s="114">
        <v>12240</v>
      </c>
      <c r="I38" s="115">
        <v>3799</v>
      </c>
      <c r="J38" s="114">
        <v>2607</v>
      </c>
      <c r="K38" s="114">
        <v>1192</v>
      </c>
      <c r="L38" s="423">
        <v>1882</v>
      </c>
      <c r="M38" s="424">
        <v>2013</v>
      </c>
    </row>
    <row r="39" spans="1:13" ht="11.1" customHeight="1" x14ac:dyDescent="0.2">
      <c r="A39" s="422" t="s">
        <v>387</v>
      </c>
      <c r="B39" s="115">
        <v>30327</v>
      </c>
      <c r="C39" s="114">
        <v>16491</v>
      </c>
      <c r="D39" s="114">
        <v>13836</v>
      </c>
      <c r="E39" s="114">
        <v>22722</v>
      </c>
      <c r="F39" s="114">
        <v>7605</v>
      </c>
      <c r="G39" s="114">
        <v>1917</v>
      </c>
      <c r="H39" s="114">
        <v>12399</v>
      </c>
      <c r="I39" s="115">
        <v>3932</v>
      </c>
      <c r="J39" s="114">
        <v>2669</v>
      </c>
      <c r="K39" s="114">
        <v>1263</v>
      </c>
      <c r="L39" s="423">
        <v>2135</v>
      </c>
      <c r="M39" s="424">
        <v>1859</v>
      </c>
    </row>
    <row r="40" spans="1:13" ht="11.1" customHeight="1" x14ac:dyDescent="0.2">
      <c r="A40" s="425" t="s">
        <v>388</v>
      </c>
      <c r="B40" s="115">
        <v>30555</v>
      </c>
      <c r="C40" s="114">
        <v>16627</v>
      </c>
      <c r="D40" s="114">
        <v>13928</v>
      </c>
      <c r="E40" s="114">
        <v>22804</v>
      </c>
      <c r="F40" s="114">
        <v>7751</v>
      </c>
      <c r="G40" s="114">
        <v>2160</v>
      </c>
      <c r="H40" s="114">
        <v>12407</v>
      </c>
      <c r="I40" s="115">
        <v>3963</v>
      </c>
      <c r="J40" s="114">
        <v>2638</v>
      </c>
      <c r="K40" s="114">
        <v>1325</v>
      </c>
      <c r="L40" s="423">
        <v>2199</v>
      </c>
      <c r="M40" s="424">
        <v>2062</v>
      </c>
    </row>
    <row r="41" spans="1:13" s="110" customFormat="1" ht="11.1" customHeight="1" x14ac:dyDescent="0.2">
      <c r="A41" s="422" t="s">
        <v>389</v>
      </c>
      <c r="B41" s="115">
        <v>30083</v>
      </c>
      <c r="C41" s="114">
        <v>16266</v>
      </c>
      <c r="D41" s="114">
        <v>13817</v>
      </c>
      <c r="E41" s="114">
        <v>22358</v>
      </c>
      <c r="F41" s="114">
        <v>7725</v>
      </c>
      <c r="G41" s="114">
        <v>2057</v>
      </c>
      <c r="H41" s="114">
        <v>12276</v>
      </c>
      <c r="I41" s="115">
        <v>3986</v>
      </c>
      <c r="J41" s="114">
        <v>2668</v>
      </c>
      <c r="K41" s="114">
        <v>1318</v>
      </c>
      <c r="L41" s="423">
        <v>1549</v>
      </c>
      <c r="M41" s="424">
        <v>2043</v>
      </c>
    </row>
    <row r="42" spans="1:13" ht="15" customHeight="1" x14ac:dyDescent="0.2">
      <c r="A42" s="422" t="s">
        <v>397</v>
      </c>
      <c r="B42" s="115">
        <v>29976</v>
      </c>
      <c r="C42" s="114">
        <v>16254</v>
      </c>
      <c r="D42" s="114">
        <v>13722</v>
      </c>
      <c r="E42" s="114">
        <v>22206</v>
      </c>
      <c r="F42" s="114">
        <v>7770</v>
      </c>
      <c r="G42" s="114">
        <v>2031</v>
      </c>
      <c r="H42" s="114">
        <v>12224</v>
      </c>
      <c r="I42" s="115">
        <v>3957</v>
      </c>
      <c r="J42" s="114">
        <v>2671</v>
      </c>
      <c r="K42" s="114">
        <v>1286</v>
      </c>
      <c r="L42" s="423">
        <v>1950</v>
      </c>
      <c r="M42" s="424">
        <v>2032</v>
      </c>
    </row>
    <row r="43" spans="1:13" ht="11.1" customHeight="1" x14ac:dyDescent="0.2">
      <c r="A43" s="422" t="s">
        <v>387</v>
      </c>
      <c r="B43" s="115">
        <v>30150</v>
      </c>
      <c r="C43" s="114">
        <v>16434</v>
      </c>
      <c r="D43" s="114">
        <v>13716</v>
      </c>
      <c r="E43" s="114">
        <v>22332</v>
      </c>
      <c r="F43" s="114">
        <v>7818</v>
      </c>
      <c r="G43" s="114">
        <v>1961</v>
      </c>
      <c r="H43" s="114">
        <v>12436</v>
      </c>
      <c r="I43" s="115">
        <v>4100</v>
      </c>
      <c r="J43" s="114">
        <v>2757</v>
      </c>
      <c r="K43" s="114">
        <v>1343</v>
      </c>
      <c r="L43" s="423">
        <v>1771</v>
      </c>
      <c r="M43" s="424">
        <v>1633</v>
      </c>
    </row>
    <row r="44" spans="1:13" ht="11.1" customHeight="1" x14ac:dyDescent="0.2">
      <c r="A44" s="422" t="s">
        <v>388</v>
      </c>
      <c r="B44" s="115">
        <v>30460</v>
      </c>
      <c r="C44" s="114">
        <v>16644</v>
      </c>
      <c r="D44" s="114">
        <v>13816</v>
      </c>
      <c r="E44" s="114">
        <v>22515</v>
      </c>
      <c r="F44" s="114">
        <v>7945</v>
      </c>
      <c r="G44" s="114">
        <v>2260</v>
      </c>
      <c r="H44" s="114">
        <v>12457</v>
      </c>
      <c r="I44" s="115">
        <v>4064</v>
      </c>
      <c r="J44" s="114">
        <v>2712</v>
      </c>
      <c r="K44" s="114">
        <v>1352</v>
      </c>
      <c r="L44" s="423">
        <v>2210</v>
      </c>
      <c r="M44" s="424">
        <v>2002</v>
      </c>
    </row>
    <row r="45" spans="1:13" s="110" customFormat="1" ht="11.1" customHeight="1" x14ac:dyDescent="0.2">
      <c r="A45" s="422" t="s">
        <v>389</v>
      </c>
      <c r="B45" s="115">
        <v>30124</v>
      </c>
      <c r="C45" s="114">
        <v>16371</v>
      </c>
      <c r="D45" s="114">
        <v>13753</v>
      </c>
      <c r="E45" s="114">
        <v>22221</v>
      </c>
      <c r="F45" s="114">
        <v>7903</v>
      </c>
      <c r="G45" s="114">
        <v>2165</v>
      </c>
      <c r="H45" s="114">
        <v>12302</v>
      </c>
      <c r="I45" s="115">
        <v>4015</v>
      </c>
      <c r="J45" s="114">
        <v>2696</v>
      </c>
      <c r="K45" s="114">
        <v>1319</v>
      </c>
      <c r="L45" s="423">
        <v>1361</v>
      </c>
      <c r="M45" s="424">
        <v>1747</v>
      </c>
    </row>
    <row r="46" spans="1:13" ht="15" customHeight="1" x14ac:dyDescent="0.2">
      <c r="A46" s="422" t="s">
        <v>398</v>
      </c>
      <c r="B46" s="115">
        <v>30035</v>
      </c>
      <c r="C46" s="114">
        <v>16365</v>
      </c>
      <c r="D46" s="114">
        <v>13670</v>
      </c>
      <c r="E46" s="114">
        <v>22185</v>
      </c>
      <c r="F46" s="114">
        <v>7850</v>
      </c>
      <c r="G46" s="114">
        <v>2163</v>
      </c>
      <c r="H46" s="114">
        <v>12303</v>
      </c>
      <c r="I46" s="115">
        <v>4013</v>
      </c>
      <c r="J46" s="114">
        <v>2664</v>
      </c>
      <c r="K46" s="114">
        <v>1349</v>
      </c>
      <c r="L46" s="423">
        <v>2015</v>
      </c>
      <c r="M46" s="424">
        <v>2165</v>
      </c>
    </row>
    <row r="47" spans="1:13" ht="11.1" customHeight="1" x14ac:dyDescent="0.2">
      <c r="A47" s="422" t="s">
        <v>387</v>
      </c>
      <c r="B47" s="115">
        <v>30109</v>
      </c>
      <c r="C47" s="114">
        <v>16417</v>
      </c>
      <c r="D47" s="114">
        <v>13692</v>
      </c>
      <c r="E47" s="114">
        <v>22162</v>
      </c>
      <c r="F47" s="114">
        <v>7947</v>
      </c>
      <c r="G47" s="114">
        <v>2099</v>
      </c>
      <c r="H47" s="114">
        <v>12448</v>
      </c>
      <c r="I47" s="115">
        <v>4089</v>
      </c>
      <c r="J47" s="114">
        <v>2706</v>
      </c>
      <c r="K47" s="114">
        <v>1383</v>
      </c>
      <c r="L47" s="423">
        <v>1529</v>
      </c>
      <c r="M47" s="424">
        <v>1467</v>
      </c>
    </row>
    <row r="48" spans="1:13" ht="11.1" customHeight="1" x14ac:dyDescent="0.2">
      <c r="A48" s="422" t="s">
        <v>388</v>
      </c>
      <c r="B48" s="115">
        <v>30375</v>
      </c>
      <c r="C48" s="114">
        <v>16625</v>
      </c>
      <c r="D48" s="114">
        <v>13750</v>
      </c>
      <c r="E48" s="114">
        <v>22361</v>
      </c>
      <c r="F48" s="114">
        <v>8014</v>
      </c>
      <c r="G48" s="114">
        <v>2374</v>
      </c>
      <c r="H48" s="114">
        <v>12546</v>
      </c>
      <c r="I48" s="115">
        <v>4044</v>
      </c>
      <c r="J48" s="114">
        <v>2626</v>
      </c>
      <c r="K48" s="114">
        <v>1418</v>
      </c>
      <c r="L48" s="423">
        <v>2374</v>
      </c>
      <c r="M48" s="424">
        <v>2185</v>
      </c>
    </row>
    <row r="49" spans="1:17" s="110" customFormat="1" ht="11.1" customHeight="1" x14ac:dyDescent="0.2">
      <c r="A49" s="422" t="s">
        <v>389</v>
      </c>
      <c r="B49" s="115">
        <v>29980</v>
      </c>
      <c r="C49" s="114">
        <v>16358</v>
      </c>
      <c r="D49" s="114">
        <v>13622</v>
      </c>
      <c r="E49" s="114">
        <v>21983</v>
      </c>
      <c r="F49" s="114">
        <v>7997</v>
      </c>
      <c r="G49" s="114">
        <v>2318</v>
      </c>
      <c r="H49" s="114">
        <v>12414</v>
      </c>
      <c r="I49" s="115">
        <v>4034</v>
      </c>
      <c r="J49" s="114">
        <v>2590</v>
      </c>
      <c r="K49" s="114">
        <v>1444</v>
      </c>
      <c r="L49" s="423">
        <v>1401</v>
      </c>
      <c r="M49" s="424">
        <v>1828</v>
      </c>
    </row>
    <row r="50" spans="1:17" ht="15" customHeight="1" x14ac:dyDescent="0.2">
      <c r="A50" s="422" t="s">
        <v>399</v>
      </c>
      <c r="B50" s="143">
        <v>29898</v>
      </c>
      <c r="C50" s="144">
        <v>16306</v>
      </c>
      <c r="D50" s="144">
        <v>13592</v>
      </c>
      <c r="E50" s="144">
        <v>21919</v>
      </c>
      <c r="F50" s="144">
        <v>7979</v>
      </c>
      <c r="G50" s="144">
        <v>2338</v>
      </c>
      <c r="H50" s="144">
        <v>12329</v>
      </c>
      <c r="I50" s="143">
        <v>3773</v>
      </c>
      <c r="J50" s="144">
        <v>2417</v>
      </c>
      <c r="K50" s="144">
        <v>1356</v>
      </c>
      <c r="L50" s="426">
        <v>2054</v>
      </c>
      <c r="M50" s="427">
        <v>2284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-0.45613450973863828</v>
      </c>
      <c r="C6" s="480">
        <f>'Tabelle 3.3'!J11</f>
        <v>-5.9805631696984802</v>
      </c>
      <c r="D6" s="481">
        <f t="shared" ref="D6:E9" si="0">IF(OR(AND(B6&gt;=-50,B6&lt;=50),ISNUMBER(B6)=FALSE),B6,"")</f>
        <v>-0.45613450973863828</v>
      </c>
      <c r="E6" s="481">
        <f t="shared" si="0"/>
        <v>-5.9805631696984802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-0.45613450973863828</v>
      </c>
      <c r="C14" s="480">
        <f>'Tabelle 3.3'!J11</f>
        <v>-5.9805631696984802</v>
      </c>
      <c r="D14" s="481">
        <f>IF(OR(AND(B14&gt;=-50,B14&lt;=50),ISNUMBER(B14)=FALSE),B14,"")</f>
        <v>-0.45613450973863828</v>
      </c>
      <c r="E14" s="481">
        <f>IF(OR(AND(C14&gt;=-50,C14&lt;=50),ISNUMBER(C14)=FALSE),C14,"")</f>
        <v>-5.9805631696984802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1.0316875460574797</v>
      </c>
      <c r="C15" s="480">
        <f>'Tabelle 3.3'!J12</f>
        <v>-1.9138755980861244</v>
      </c>
      <c r="D15" s="481">
        <f t="shared" ref="D15:E45" si="3">IF(OR(AND(B15&gt;=-50,B15&lt;=50),ISNUMBER(B15)=FALSE),B15,"")</f>
        <v>1.0316875460574797</v>
      </c>
      <c r="E15" s="481">
        <f t="shared" si="3"/>
        <v>-1.9138755980861244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2.7522935779816513</v>
      </c>
      <c r="C16" s="480">
        <f>'Tabelle 3.3'!J13</f>
        <v>9.0909090909090917</v>
      </c>
      <c r="D16" s="481">
        <f t="shared" si="3"/>
        <v>2.7522935779816513</v>
      </c>
      <c r="E16" s="481">
        <f t="shared" si="3"/>
        <v>9.0909090909090917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-1.8233821952091527</v>
      </c>
      <c r="C17" s="480">
        <f>'Tabelle 3.3'!J14</f>
        <v>-9.4758064516129039</v>
      </c>
      <c r="D17" s="481">
        <f t="shared" si="3"/>
        <v>-1.8233821952091527</v>
      </c>
      <c r="E17" s="481">
        <f t="shared" si="3"/>
        <v>-9.4758064516129039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-0.66828675577156749</v>
      </c>
      <c r="C18" s="480">
        <f>'Tabelle 3.3'!J15</f>
        <v>-20.14388489208633</v>
      </c>
      <c r="D18" s="481">
        <f t="shared" si="3"/>
        <v>-0.66828675577156749</v>
      </c>
      <c r="E18" s="481">
        <f t="shared" si="3"/>
        <v>-20.14388489208633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-3.537304330148404</v>
      </c>
      <c r="C19" s="480">
        <f>'Tabelle 3.3'!J16</f>
        <v>-6.8085106382978724</v>
      </c>
      <c r="D19" s="481">
        <f t="shared" si="3"/>
        <v>-3.537304330148404</v>
      </c>
      <c r="E19" s="481">
        <f t="shared" si="3"/>
        <v>-6.8085106382978724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-0.41098853558295478</v>
      </c>
      <c r="C20" s="480">
        <f>'Tabelle 3.3'!J17</f>
        <v>-2.459016393442623</v>
      </c>
      <c r="D20" s="481">
        <f t="shared" si="3"/>
        <v>-0.41098853558295478</v>
      </c>
      <c r="E20" s="481">
        <f t="shared" si="3"/>
        <v>-2.459016393442623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3.4569983136593594</v>
      </c>
      <c r="C21" s="480">
        <f>'Tabelle 3.3'!J18</f>
        <v>8.2758620689655178</v>
      </c>
      <c r="D21" s="481">
        <f t="shared" si="3"/>
        <v>3.4569983136593594</v>
      </c>
      <c r="E21" s="481">
        <f t="shared" si="3"/>
        <v>8.2758620689655178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0.7897334649555775</v>
      </c>
      <c r="C22" s="480">
        <f>'Tabelle 3.3'!J19</f>
        <v>2.622950819672131</v>
      </c>
      <c r="D22" s="481">
        <f t="shared" si="3"/>
        <v>0.7897334649555775</v>
      </c>
      <c r="E22" s="481">
        <f t="shared" si="3"/>
        <v>2.622950819672131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-2.4603174603174605</v>
      </c>
      <c r="C23" s="480">
        <f>'Tabelle 3.3'!J20</f>
        <v>-21.54963680387409</v>
      </c>
      <c r="D23" s="481">
        <f t="shared" si="3"/>
        <v>-2.4603174603174605</v>
      </c>
      <c r="E23" s="481">
        <f t="shared" si="3"/>
        <v>-21.54963680387409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-3.4795763993948561</v>
      </c>
      <c r="C24" s="480">
        <f>'Tabelle 3.3'!J21</f>
        <v>-15.525114155251142</v>
      </c>
      <c r="D24" s="481">
        <f t="shared" si="3"/>
        <v>-3.4795763993948561</v>
      </c>
      <c r="E24" s="481">
        <f t="shared" si="3"/>
        <v>-15.525114155251142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-21.568627450980394</v>
      </c>
      <c r="C25" s="480">
        <f>'Tabelle 3.3'!J22</f>
        <v>22.222222222222221</v>
      </c>
      <c r="D25" s="481">
        <f t="shared" si="3"/>
        <v>-21.568627450980394</v>
      </c>
      <c r="E25" s="481">
        <f t="shared" si="3"/>
        <v>22.222222222222221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-1.5584415584415585</v>
      </c>
      <c r="C26" s="480">
        <f>'Tabelle 3.3'!J23</f>
        <v>3.8461538461538463</v>
      </c>
      <c r="D26" s="481">
        <f t="shared" si="3"/>
        <v>-1.5584415584415585</v>
      </c>
      <c r="E26" s="481">
        <f t="shared" si="3"/>
        <v>3.8461538461538463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-3.8507821901323704</v>
      </c>
      <c r="C27" s="480">
        <f>'Tabelle 3.3'!J24</f>
        <v>4</v>
      </c>
      <c r="D27" s="481">
        <f t="shared" si="3"/>
        <v>-3.8507821901323704</v>
      </c>
      <c r="E27" s="481">
        <f t="shared" si="3"/>
        <v>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-4.4025157232704402</v>
      </c>
      <c r="C28" s="480">
        <f>'Tabelle 3.3'!J25</f>
        <v>-7.9617834394904454</v>
      </c>
      <c r="D28" s="481">
        <f t="shared" si="3"/>
        <v>-4.4025157232704402</v>
      </c>
      <c r="E28" s="481">
        <f t="shared" si="3"/>
        <v>-7.9617834394904454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-4.4817927170868348</v>
      </c>
      <c r="C29" s="480">
        <f>'Tabelle 3.3'!J26</f>
        <v>-34.615384615384613</v>
      </c>
      <c r="D29" s="481">
        <f t="shared" si="3"/>
        <v>-4.4817927170868348</v>
      </c>
      <c r="E29" s="481">
        <f t="shared" si="3"/>
        <v>-34.615384615384613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0.47074646940147946</v>
      </c>
      <c r="C30" s="480">
        <f>'Tabelle 3.3'!J27</f>
        <v>-15.957446808510639</v>
      </c>
      <c r="D30" s="481">
        <f t="shared" si="3"/>
        <v>0.47074646940147946</v>
      </c>
      <c r="E30" s="481">
        <f t="shared" si="3"/>
        <v>-15.957446808510639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4.3352601156069364</v>
      </c>
      <c r="C31" s="480">
        <f>'Tabelle 3.3'!J28</f>
        <v>11.764705882352942</v>
      </c>
      <c r="D31" s="481">
        <f t="shared" si="3"/>
        <v>4.3352601156069364</v>
      </c>
      <c r="E31" s="481">
        <f t="shared" si="3"/>
        <v>11.764705882352942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-1.7004578155657293</v>
      </c>
      <c r="C32" s="480">
        <f>'Tabelle 3.3'!J29</f>
        <v>-3.8626609442060085</v>
      </c>
      <c r="D32" s="481">
        <f t="shared" si="3"/>
        <v>-1.7004578155657293</v>
      </c>
      <c r="E32" s="481">
        <f t="shared" si="3"/>
        <v>-3.8626609442060085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2.2973416475221531</v>
      </c>
      <c r="C33" s="480">
        <f>'Tabelle 3.3'!J30</f>
        <v>-2.4539877300613497</v>
      </c>
      <c r="D33" s="481">
        <f t="shared" si="3"/>
        <v>2.2973416475221531</v>
      </c>
      <c r="E33" s="481">
        <f t="shared" si="3"/>
        <v>-2.4539877300613497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1.6768292682926829</v>
      </c>
      <c r="C34" s="480">
        <f>'Tabelle 3.3'!J31</f>
        <v>-6.6147859922178984</v>
      </c>
      <c r="D34" s="481">
        <f t="shared" si="3"/>
        <v>1.6768292682926829</v>
      </c>
      <c r="E34" s="481">
        <f t="shared" si="3"/>
        <v>-6.6147859922178984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1.0316875460574797</v>
      </c>
      <c r="C37" s="480">
        <f>'Tabelle 3.3'!J34</f>
        <v>-1.9138755980861244</v>
      </c>
      <c r="D37" s="481">
        <f t="shared" si="3"/>
        <v>1.0316875460574797</v>
      </c>
      <c r="E37" s="481">
        <f t="shared" si="3"/>
        <v>-1.9138755980861244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-0.78593883966847666</v>
      </c>
      <c r="C38" s="480">
        <f>'Tabelle 3.3'!J35</f>
        <v>-2.5990099009900991</v>
      </c>
      <c r="D38" s="481">
        <f t="shared" si="3"/>
        <v>-0.78593883966847666</v>
      </c>
      <c r="E38" s="481">
        <f t="shared" si="3"/>
        <v>-2.5990099009900991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-0.28606456885982834</v>
      </c>
      <c r="C39" s="480">
        <f>'Tabelle 3.3'!J36</f>
        <v>-7.1762349799732981</v>
      </c>
      <c r="D39" s="481">
        <f t="shared" si="3"/>
        <v>-0.28606456885982834</v>
      </c>
      <c r="E39" s="481">
        <f t="shared" si="3"/>
        <v>-7.1762349799732981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-0.28606456885982834</v>
      </c>
      <c r="C45" s="480">
        <f>'Tabelle 3.3'!J36</f>
        <v>-7.1762349799732981</v>
      </c>
      <c r="D45" s="481">
        <f t="shared" si="3"/>
        <v>-0.28606456885982834</v>
      </c>
      <c r="E45" s="481">
        <f t="shared" si="3"/>
        <v>-7.1762349799732981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30201</v>
      </c>
      <c r="C51" s="487">
        <v>2944</v>
      </c>
      <c r="D51" s="487">
        <v>1183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30569</v>
      </c>
      <c r="C52" s="487">
        <v>2921</v>
      </c>
      <c r="D52" s="487">
        <v>1244</v>
      </c>
      <c r="E52" s="488">
        <f t="shared" ref="E52:G70" si="11">IF($A$51=37802,IF(COUNTBLANK(B$51:B$70)&gt;0,#N/A,B52/B$51*100),IF(COUNTBLANK(B$51:B$75)&gt;0,#N/A,B52/B$51*100))</f>
        <v>101.21850269858615</v>
      </c>
      <c r="F52" s="488">
        <f t="shared" si="11"/>
        <v>99.21875</v>
      </c>
      <c r="G52" s="488">
        <f t="shared" si="11"/>
        <v>105.15638207945901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30783</v>
      </c>
      <c r="C53" s="487">
        <v>2971</v>
      </c>
      <c r="D53" s="487">
        <v>1261</v>
      </c>
      <c r="E53" s="488">
        <f t="shared" si="11"/>
        <v>101.92708850700308</v>
      </c>
      <c r="F53" s="488">
        <f t="shared" si="11"/>
        <v>100.91711956521738</v>
      </c>
      <c r="G53" s="488">
        <f t="shared" si="11"/>
        <v>106.5934065934066</v>
      </c>
      <c r="H53" s="489">
        <f>IF(ISERROR(L53)=TRUE,IF(MONTH(A53)=MONTH(MAX(A$51:A$75)),A53,""),"")</f>
        <v>41883</v>
      </c>
      <c r="I53" s="488">
        <f t="shared" si="12"/>
        <v>101.92708850700308</v>
      </c>
      <c r="J53" s="488">
        <f t="shared" si="10"/>
        <v>100.91711956521738</v>
      </c>
      <c r="K53" s="488">
        <f t="shared" si="10"/>
        <v>106.5934065934066</v>
      </c>
      <c r="L53" s="488" t="e">
        <f t="shared" si="13"/>
        <v>#N/A</v>
      </c>
    </row>
    <row r="54" spans="1:14" ht="15" customHeight="1" x14ac:dyDescent="0.2">
      <c r="A54" s="490" t="s">
        <v>462</v>
      </c>
      <c r="B54" s="487">
        <v>30178</v>
      </c>
      <c r="C54" s="487">
        <v>2892</v>
      </c>
      <c r="D54" s="487">
        <v>1240</v>
      </c>
      <c r="E54" s="488">
        <f t="shared" si="11"/>
        <v>99.92384358133836</v>
      </c>
      <c r="F54" s="488">
        <f t="shared" si="11"/>
        <v>98.233695652173907</v>
      </c>
      <c r="G54" s="488">
        <f t="shared" si="11"/>
        <v>104.8182586644125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30029</v>
      </c>
      <c r="C55" s="487">
        <v>2769</v>
      </c>
      <c r="D55" s="487">
        <v>1150</v>
      </c>
      <c r="E55" s="488">
        <f t="shared" si="11"/>
        <v>99.430482434356477</v>
      </c>
      <c r="F55" s="488">
        <f t="shared" si="11"/>
        <v>94.05570652173914</v>
      </c>
      <c r="G55" s="488">
        <f t="shared" si="11"/>
        <v>97.210481825866452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30352</v>
      </c>
      <c r="C56" s="487">
        <v>2764</v>
      </c>
      <c r="D56" s="487">
        <v>1223</v>
      </c>
      <c r="E56" s="488">
        <f t="shared" si="11"/>
        <v>100.49998344425681</v>
      </c>
      <c r="F56" s="488">
        <f t="shared" si="11"/>
        <v>93.885869565217391</v>
      </c>
      <c r="G56" s="488">
        <f t="shared" si="11"/>
        <v>103.38123415046492</v>
      </c>
      <c r="H56" s="489" t="str">
        <f t="shared" si="14"/>
        <v/>
      </c>
      <c r="I56" s="488" t="str">
        <f t="shared" si="12"/>
        <v/>
      </c>
      <c r="J56" s="488" t="str">
        <f t="shared" si="10"/>
        <v/>
      </c>
      <c r="K56" s="488" t="str">
        <f t="shared" si="10"/>
        <v/>
      </c>
      <c r="L56" s="488" t="e">
        <f t="shared" si="13"/>
        <v>#N/A</v>
      </c>
    </row>
    <row r="57" spans="1:14" ht="15" customHeight="1" x14ac:dyDescent="0.2">
      <c r="A57" s="490">
        <v>42248</v>
      </c>
      <c r="B57" s="487">
        <v>30589</v>
      </c>
      <c r="C57" s="487">
        <v>2734</v>
      </c>
      <c r="D57" s="487">
        <v>1220</v>
      </c>
      <c r="E57" s="488">
        <f t="shared" si="11"/>
        <v>101.28472567133539</v>
      </c>
      <c r="F57" s="488">
        <f t="shared" si="11"/>
        <v>92.866847826086953</v>
      </c>
      <c r="G57" s="488">
        <f t="shared" si="11"/>
        <v>103.12764158918004</v>
      </c>
      <c r="H57" s="489">
        <f t="shared" si="14"/>
        <v>42248</v>
      </c>
      <c r="I57" s="488">
        <f t="shared" si="12"/>
        <v>101.28472567133539</v>
      </c>
      <c r="J57" s="488">
        <f t="shared" si="10"/>
        <v>92.866847826086953</v>
      </c>
      <c r="K57" s="488">
        <f t="shared" si="10"/>
        <v>103.12764158918004</v>
      </c>
      <c r="L57" s="488" t="e">
        <f t="shared" si="13"/>
        <v>#N/A</v>
      </c>
    </row>
    <row r="58" spans="1:14" ht="15" customHeight="1" x14ac:dyDescent="0.2">
      <c r="A58" s="490" t="s">
        <v>465</v>
      </c>
      <c r="B58" s="487">
        <v>30080</v>
      </c>
      <c r="C58" s="487">
        <v>2671</v>
      </c>
      <c r="D58" s="487">
        <v>1179</v>
      </c>
      <c r="E58" s="488">
        <f t="shared" si="11"/>
        <v>99.599351014867054</v>
      </c>
      <c r="F58" s="488">
        <f t="shared" si="11"/>
        <v>90.726902173913047</v>
      </c>
      <c r="G58" s="488">
        <f t="shared" si="11"/>
        <v>99.661876584953518</v>
      </c>
      <c r="H58" s="489" t="str">
        <f t="shared" si="14"/>
        <v/>
      </c>
      <c r="I58" s="488" t="str">
        <f t="shared" si="12"/>
        <v/>
      </c>
      <c r="J58" s="488" t="str">
        <f t="shared" si="10"/>
        <v/>
      </c>
      <c r="K58" s="488" t="str">
        <f t="shared" si="10"/>
        <v/>
      </c>
      <c r="L58" s="488" t="e">
        <f t="shared" si="13"/>
        <v>#N/A</v>
      </c>
    </row>
    <row r="59" spans="1:14" ht="15" customHeight="1" x14ac:dyDescent="0.2">
      <c r="A59" s="490" t="s">
        <v>466</v>
      </c>
      <c r="B59" s="487">
        <v>29932</v>
      </c>
      <c r="C59" s="487">
        <v>2658</v>
      </c>
      <c r="D59" s="487">
        <v>1151</v>
      </c>
      <c r="E59" s="488">
        <f t="shared" si="11"/>
        <v>99.109301016522636</v>
      </c>
      <c r="F59" s="488">
        <f t="shared" si="11"/>
        <v>90.285326086956516</v>
      </c>
      <c r="G59" s="488">
        <f t="shared" si="11"/>
        <v>97.295012679628073</v>
      </c>
      <c r="H59" s="489" t="str">
        <f t="shared" si="14"/>
        <v/>
      </c>
      <c r="I59" s="488" t="str">
        <f t="shared" si="12"/>
        <v/>
      </c>
      <c r="J59" s="488" t="str">
        <f t="shared" si="10"/>
        <v/>
      </c>
      <c r="K59" s="488" t="str">
        <f t="shared" si="10"/>
        <v/>
      </c>
      <c r="L59" s="488" t="e">
        <f t="shared" si="13"/>
        <v>#N/A</v>
      </c>
    </row>
    <row r="60" spans="1:14" ht="15" customHeight="1" x14ac:dyDescent="0.2">
      <c r="A60" s="490" t="s">
        <v>467</v>
      </c>
      <c r="B60" s="487">
        <v>30358</v>
      </c>
      <c r="C60" s="487">
        <v>2687</v>
      </c>
      <c r="D60" s="487">
        <v>1209</v>
      </c>
      <c r="E60" s="488">
        <f t="shared" si="11"/>
        <v>100.51985033608159</v>
      </c>
      <c r="F60" s="488">
        <f t="shared" si="11"/>
        <v>91.270380434782609</v>
      </c>
      <c r="G60" s="488">
        <f t="shared" si="11"/>
        <v>102.19780219780219</v>
      </c>
      <c r="H60" s="489" t="str">
        <f t="shared" si="14"/>
        <v/>
      </c>
      <c r="I60" s="488" t="str">
        <f t="shared" si="12"/>
        <v/>
      </c>
      <c r="J60" s="488" t="str">
        <f t="shared" si="10"/>
        <v/>
      </c>
      <c r="K60" s="488" t="str">
        <f t="shared" si="10"/>
        <v/>
      </c>
      <c r="L60" s="488" t="e">
        <f t="shared" si="13"/>
        <v>#N/A</v>
      </c>
    </row>
    <row r="61" spans="1:14" ht="15" customHeight="1" x14ac:dyDescent="0.2">
      <c r="A61" s="490">
        <v>42614</v>
      </c>
      <c r="B61" s="487">
        <v>30813</v>
      </c>
      <c r="C61" s="487">
        <v>2650</v>
      </c>
      <c r="D61" s="487">
        <v>1244</v>
      </c>
      <c r="E61" s="488">
        <f t="shared" si="11"/>
        <v>102.02642296612694</v>
      </c>
      <c r="F61" s="488">
        <f t="shared" si="11"/>
        <v>90.013586956521735</v>
      </c>
      <c r="G61" s="488">
        <f t="shared" si="11"/>
        <v>105.15638207945901</v>
      </c>
      <c r="H61" s="489">
        <f t="shared" si="14"/>
        <v>42614</v>
      </c>
      <c r="I61" s="488">
        <f t="shared" si="12"/>
        <v>102.02642296612694</v>
      </c>
      <c r="J61" s="488">
        <f t="shared" si="10"/>
        <v>90.013586956521735</v>
      </c>
      <c r="K61" s="488">
        <f t="shared" si="10"/>
        <v>105.15638207945901</v>
      </c>
      <c r="L61" s="488" t="e">
        <f t="shared" si="13"/>
        <v>#N/A</v>
      </c>
    </row>
    <row r="62" spans="1:14" ht="15" customHeight="1" x14ac:dyDescent="0.2">
      <c r="A62" s="490" t="s">
        <v>468</v>
      </c>
      <c r="B62" s="487">
        <v>30276</v>
      </c>
      <c r="C62" s="487">
        <v>2597</v>
      </c>
      <c r="D62" s="487">
        <v>1207</v>
      </c>
      <c r="E62" s="488">
        <f t="shared" si="11"/>
        <v>100.24833614780968</v>
      </c>
      <c r="F62" s="488">
        <f t="shared" si="11"/>
        <v>88.213315217391312</v>
      </c>
      <c r="G62" s="488">
        <f t="shared" si="11"/>
        <v>102.02874049027895</v>
      </c>
      <c r="H62" s="489" t="str">
        <f t="shared" si="14"/>
        <v/>
      </c>
      <c r="I62" s="488" t="str">
        <f t="shared" si="12"/>
        <v/>
      </c>
      <c r="J62" s="488" t="str">
        <f t="shared" si="10"/>
        <v/>
      </c>
      <c r="K62" s="488" t="str">
        <f t="shared" si="10"/>
        <v/>
      </c>
      <c r="L62" s="488" t="e">
        <f t="shared" si="13"/>
        <v>#N/A</v>
      </c>
    </row>
    <row r="63" spans="1:14" ht="15" customHeight="1" x14ac:dyDescent="0.2">
      <c r="A63" s="490" t="s">
        <v>469</v>
      </c>
      <c r="B63" s="487">
        <v>30193</v>
      </c>
      <c r="C63" s="487">
        <v>2607</v>
      </c>
      <c r="D63" s="487">
        <v>1192</v>
      </c>
      <c r="E63" s="488">
        <f t="shared" si="11"/>
        <v>99.973510810900308</v>
      </c>
      <c r="F63" s="488">
        <f t="shared" si="11"/>
        <v>88.552989130434781</v>
      </c>
      <c r="G63" s="488">
        <f t="shared" si="11"/>
        <v>100.76077768385461</v>
      </c>
      <c r="H63" s="489" t="str">
        <f t="shared" si="14"/>
        <v/>
      </c>
      <c r="I63" s="488" t="str">
        <f t="shared" si="12"/>
        <v/>
      </c>
      <c r="J63" s="488" t="str">
        <f t="shared" si="10"/>
        <v/>
      </c>
      <c r="K63" s="488" t="str">
        <f t="shared" si="10"/>
        <v/>
      </c>
      <c r="L63" s="488" t="e">
        <f t="shared" si="13"/>
        <v>#N/A</v>
      </c>
    </row>
    <row r="64" spans="1:14" ht="15" customHeight="1" x14ac:dyDescent="0.2">
      <c r="A64" s="490" t="s">
        <v>470</v>
      </c>
      <c r="B64" s="487">
        <v>30327</v>
      </c>
      <c r="C64" s="487">
        <v>2669</v>
      </c>
      <c r="D64" s="487">
        <v>1263</v>
      </c>
      <c r="E64" s="488">
        <f t="shared" si="11"/>
        <v>100.41720472832026</v>
      </c>
      <c r="F64" s="488">
        <f t="shared" si="11"/>
        <v>90.658967391304344</v>
      </c>
      <c r="G64" s="488">
        <f t="shared" si="11"/>
        <v>106.76246830092984</v>
      </c>
      <c r="H64" s="489" t="str">
        <f t="shared" si="14"/>
        <v/>
      </c>
      <c r="I64" s="488" t="str">
        <f t="shared" si="12"/>
        <v/>
      </c>
      <c r="J64" s="488" t="str">
        <f t="shared" si="10"/>
        <v/>
      </c>
      <c r="K64" s="488" t="str">
        <f t="shared" si="10"/>
        <v/>
      </c>
      <c r="L64" s="488" t="e">
        <f t="shared" si="13"/>
        <v>#N/A</v>
      </c>
    </row>
    <row r="65" spans="1:12" ht="15" customHeight="1" x14ac:dyDescent="0.2">
      <c r="A65" s="490">
        <v>42979</v>
      </c>
      <c r="B65" s="487">
        <v>30555</v>
      </c>
      <c r="C65" s="487">
        <v>2638</v>
      </c>
      <c r="D65" s="487">
        <v>1325</v>
      </c>
      <c r="E65" s="488">
        <f t="shared" si="11"/>
        <v>101.17214661766167</v>
      </c>
      <c r="F65" s="488">
        <f t="shared" si="11"/>
        <v>89.605978260869563</v>
      </c>
      <c r="G65" s="488">
        <f t="shared" si="11"/>
        <v>112.00338123415045</v>
      </c>
      <c r="H65" s="489">
        <f t="shared" si="14"/>
        <v>42979</v>
      </c>
      <c r="I65" s="488">
        <f t="shared" si="12"/>
        <v>101.17214661766167</v>
      </c>
      <c r="J65" s="488">
        <f t="shared" si="10"/>
        <v>89.605978260869563</v>
      </c>
      <c r="K65" s="488">
        <f t="shared" si="10"/>
        <v>112.00338123415045</v>
      </c>
      <c r="L65" s="488" t="e">
        <f t="shared" si="13"/>
        <v>#N/A</v>
      </c>
    </row>
    <row r="66" spans="1:12" ht="15" customHeight="1" x14ac:dyDescent="0.2">
      <c r="A66" s="490" t="s">
        <v>471</v>
      </c>
      <c r="B66" s="487">
        <v>30083</v>
      </c>
      <c r="C66" s="487">
        <v>2668</v>
      </c>
      <c r="D66" s="487">
        <v>1318</v>
      </c>
      <c r="E66" s="488">
        <f t="shared" si="11"/>
        <v>99.609284460779449</v>
      </c>
      <c r="F66" s="488">
        <f t="shared" si="11"/>
        <v>90.625</v>
      </c>
      <c r="G66" s="488">
        <f t="shared" si="11"/>
        <v>111.41166525781911</v>
      </c>
      <c r="H66" s="489" t="str">
        <f t="shared" si="14"/>
        <v/>
      </c>
      <c r="I66" s="488" t="str">
        <f t="shared" si="12"/>
        <v/>
      </c>
      <c r="J66" s="488" t="str">
        <f t="shared" si="10"/>
        <v/>
      </c>
      <c r="K66" s="488" t="str">
        <f t="shared" si="10"/>
        <v/>
      </c>
      <c r="L66" s="488" t="e">
        <f t="shared" si="13"/>
        <v>#N/A</v>
      </c>
    </row>
    <row r="67" spans="1:12" ht="15" customHeight="1" x14ac:dyDescent="0.2">
      <c r="A67" s="490" t="s">
        <v>472</v>
      </c>
      <c r="B67" s="487">
        <v>29976</v>
      </c>
      <c r="C67" s="487">
        <v>2671</v>
      </c>
      <c r="D67" s="487">
        <v>1286</v>
      </c>
      <c r="E67" s="488">
        <f t="shared" si="11"/>
        <v>99.254991556570971</v>
      </c>
      <c r="F67" s="488">
        <f t="shared" si="11"/>
        <v>90.726902173913047</v>
      </c>
      <c r="G67" s="488">
        <f t="shared" si="11"/>
        <v>108.70667793744717</v>
      </c>
      <c r="H67" s="489" t="str">
        <f t="shared" si="14"/>
        <v/>
      </c>
      <c r="I67" s="488" t="str">
        <f t="shared" si="12"/>
        <v/>
      </c>
      <c r="J67" s="488" t="str">
        <f t="shared" si="12"/>
        <v/>
      </c>
      <c r="K67" s="488" t="str">
        <f t="shared" si="12"/>
        <v/>
      </c>
      <c r="L67" s="488" t="e">
        <f t="shared" si="13"/>
        <v>#N/A</v>
      </c>
    </row>
    <row r="68" spans="1:12" ht="15" customHeight="1" x14ac:dyDescent="0.2">
      <c r="A68" s="490" t="s">
        <v>473</v>
      </c>
      <c r="B68" s="487">
        <v>30150</v>
      </c>
      <c r="C68" s="487">
        <v>2757</v>
      </c>
      <c r="D68" s="487">
        <v>1343</v>
      </c>
      <c r="E68" s="488">
        <f t="shared" si="11"/>
        <v>99.831131419489409</v>
      </c>
      <c r="F68" s="488">
        <f t="shared" si="11"/>
        <v>93.648097826086953</v>
      </c>
      <c r="G68" s="488">
        <f t="shared" si="11"/>
        <v>113.52493660185968</v>
      </c>
      <c r="H68" s="489" t="str">
        <f t="shared" si="14"/>
        <v/>
      </c>
      <c r="I68" s="488" t="str">
        <f t="shared" si="12"/>
        <v/>
      </c>
      <c r="J68" s="488" t="str">
        <f t="shared" si="12"/>
        <v/>
      </c>
      <c r="K68" s="488" t="str">
        <f t="shared" si="12"/>
        <v/>
      </c>
      <c r="L68" s="488" t="e">
        <f t="shared" si="13"/>
        <v>#N/A</v>
      </c>
    </row>
    <row r="69" spans="1:12" ht="15" customHeight="1" x14ac:dyDescent="0.2">
      <c r="A69" s="490">
        <v>43344</v>
      </c>
      <c r="B69" s="487">
        <v>30460</v>
      </c>
      <c r="C69" s="487">
        <v>2712</v>
      </c>
      <c r="D69" s="487">
        <v>1352</v>
      </c>
      <c r="E69" s="488">
        <f t="shared" si="11"/>
        <v>100.85758749710274</v>
      </c>
      <c r="F69" s="488">
        <f t="shared" si="11"/>
        <v>92.119565217391312</v>
      </c>
      <c r="G69" s="488">
        <f t="shared" si="11"/>
        <v>114.28571428571428</v>
      </c>
      <c r="H69" s="489">
        <f t="shared" si="14"/>
        <v>43344</v>
      </c>
      <c r="I69" s="488">
        <f t="shared" si="12"/>
        <v>100.85758749710274</v>
      </c>
      <c r="J69" s="488">
        <f t="shared" si="12"/>
        <v>92.119565217391312</v>
      </c>
      <c r="K69" s="488">
        <f t="shared" si="12"/>
        <v>114.28571428571428</v>
      </c>
      <c r="L69" s="488" t="e">
        <f t="shared" si="13"/>
        <v>#N/A</v>
      </c>
    </row>
    <row r="70" spans="1:12" ht="15" customHeight="1" x14ac:dyDescent="0.2">
      <c r="A70" s="490" t="s">
        <v>474</v>
      </c>
      <c r="B70" s="487">
        <v>30124</v>
      </c>
      <c r="C70" s="487">
        <v>2696</v>
      </c>
      <c r="D70" s="487">
        <v>1319</v>
      </c>
      <c r="E70" s="488">
        <f t="shared" si="11"/>
        <v>99.745041554915403</v>
      </c>
      <c r="F70" s="488">
        <f t="shared" si="11"/>
        <v>91.576086956521735</v>
      </c>
      <c r="G70" s="488">
        <f t="shared" si="11"/>
        <v>111.49619611158073</v>
      </c>
      <c r="H70" s="489" t="str">
        <f t="shared" si="14"/>
        <v/>
      </c>
      <c r="I70" s="488" t="str">
        <f t="shared" si="12"/>
        <v/>
      </c>
      <c r="J70" s="488" t="str">
        <f t="shared" si="12"/>
        <v/>
      </c>
      <c r="K70" s="488" t="str">
        <f t="shared" si="12"/>
        <v/>
      </c>
      <c r="L70" s="488" t="e">
        <f t="shared" si="13"/>
        <v>#N/A</v>
      </c>
    </row>
    <row r="71" spans="1:12" ht="15" customHeight="1" x14ac:dyDescent="0.2">
      <c r="A71" s="490" t="s">
        <v>475</v>
      </c>
      <c r="B71" s="487">
        <v>30035</v>
      </c>
      <c r="C71" s="487">
        <v>2664</v>
      </c>
      <c r="D71" s="487">
        <v>1349</v>
      </c>
      <c r="E71" s="491">
        <f t="shared" ref="E71:G75" si="15">IF($A$51=37802,IF(COUNTBLANK(B$51:B$70)&gt;0,#N/A,IF(ISBLANK(B71)=FALSE,B71/B$51*100,#N/A)),IF(COUNTBLANK(B$51:B$75)&gt;0,#N/A,B71/B$51*100))</f>
        <v>99.450349326181254</v>
      </c>
      <c r="F71" s="491">
        <f t="shared" si="15"/>
        <v>90.489130434782609</v>
      </c>
      <c r="G71" s="491">
        <f t="shared" si="15"/>
        <v>114.03212172442943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30109</v>
      </c>
      <c r="C72" s="487">
        <v>2706</v>
      </c>
      <c r="D72" s="487">
        <v>1383</v>
      </c>
      <c r="E72" s="491">
        <f t="shared" si="15"/>
        <v>99.69537432535347</v>
      </c>
      <c r="F72" s="491">
        <f t="shared" si="15"/>
        <v>91.915760869565219</v>
      </c>
      <c r="G72" s="491">
        <f t="shared" si="15"/>
        <v>116.90617075232458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30375</v>
      </c>
      <c r="C73" s="487">
        <v>2626</v>
      </c>
      <c r="D73" s="487">
        <v>1418</v>
      </c>
      <c r="E73" s="491">
        <f t="shared" si="15"/>
        <v>100.57613986291844</v>
      </c>
      <c r="F73" s="491">
        <f t="shared" si="15"/>
        <v>89.198369565217391</v>
      </c>
      <c r="G73" s="491">
        <f t="shared" si="15"/>
        <v>119.86475063398142</v>
      </c>
      <c r="H73" s="492">
        <f>IF(A$51=37802,IF(ISERROR(L73)=TRUE,IF(ISBLANK(A73)=FALSE,IF(MONTH(A73)=MONTH(MAX(A$51:A$75)),A73,""),""),""),IF(ISERROR(L73)=TRUE,IF(MONTH(A73)=MONTH(MAX(A$51:A$75)),A73,""),""))</f>
        <v>43709</v>
      </c>
      <c r="I73" s="488">
        <f t="shared" si="12"/>
        <v>100.57613986291844</v>
      </c>
      <c r="J73" s="488">
        <f t="shared" si="12"/>
        <v>89.198369565217391</v>
      </c>
      <c r="K73" s="488">
        <f t="shared" si="12"/>
        <v>119.86475063398142</v>
      </c>
      <c r="L73" s="488" t="e">
        <f t="shared" si="13"/>
        <v>#N/A</v>
      </c>
    </row>
    <row r="74" spans="1:12" ht="15" customHeight="1" x14ac:dyDescent="0.2">
      <c r="A74" s="490" t="s">
        <v>477</v>
      </c>
      <c r="B74" s="487">
        <v>29980</v>
      </c>
      <c r="C74" s="487">
        <v>2590</v>
      </c>
      <c r="D74" s="487">
        <v>1444</v>
      </c>
      <c r="E74" s="491">
        <f t="shared" si="15"/>
        <v>99.268236151120831</v>
      </c>
      <c r="F74" s="491">
        <f t="shared" si="15"/>
        <v>87.97554347826086</v>
      </c>
      <c r="G74" s="491">
        <f t="shared" si="15"/>
        <v>122.06255283178361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29898</v>
      </c>
      <c r="C75" s="493">
        <v>2417</v>
      </c>
      <c r="D75" s="493">
        <v>1356</v>
      </c>
      <c r="E75" s="491">
        <f t="shared" si="15"/>
        <v>98.996721962848909</v>
      </c>
      <c r="F75" s="491">
        <f t="shared" si="15"/>
        <v>82.099184782608688</v>
      </c>
      <c r="G75" s="491">
        <f t="shared" si="15"/>
        <v>114.62383770076076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100.57613986291844</v>
      </c>
      <c r="J77" s="488">
        <f>IF(J75&lt;&gt;"",J75,IF(J74&lt;&gt;"",J74,IF(J73&lt;&gt;"",J73,IF(J72&lt;&gt;"",J72,IF(J71&lt;&gt;"",J71,IF(J70&lt;&gt;"",J70,""))))))</f>
        <v>89.198369565217391</v>
      </c>
      <c r="K77" s="488">
        <f>IF(K75&lt;&gt;"",K75,IF(K74&lt;&gt;"",K74,IF(K73&lt;&gt;"",K73,IF(K72&lt;&gt;"",K72,IF(K71&lt;&gt;"",K71,IF(K70&lt;&gt;"",K70,""))))))</f>
        <v>119.86475063398142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+0,6%</v>
      </c>
      <c r="J79" s="488" t="str">
        <f>"GeB - ausschließlich: "&amp;IF(J77&gt;100,"+","")&amp;TEXT(J77-100,"0,0")&amp;"%"</f>
        <v>GeB - ausschließlich: -10,8%</v>
      </c>
      <c r="K79" s="488" t="str">
        <f>"GeB - im Nebenjob: "&amp;IF(K77&gt;100,"+","")&amp;TEXT(K77-100,"0,0")&amp;"%"</f>
        <v>GeB - im Nebenjob: +19,9%</v>
      </c>
    </row>
    <row r="81" spans="9:9" ht="15" customHeight="1" x14ac:dyDescent="0.2">
      <c r="I81" s="488" t="str">
        <f>IF(ISERROR(HLOOKUP(1,I$78:K$79,2,FALSE)),"",HLOOKUP(1,I$78:K$79,2,FALSE))</f>
        <v>GeB - im Nebenjob: +19,9%</v>
      </c>
    </row>
    <row r="82" spans="9:9" ht="15" customHeight="1" x14ac:dyDescent="0.2">
      <c r="I82" s="488" t="str">
        <f>IF(ISERROR(HLOOKUP(2,I$78:K$79,2,FALSE)),"",HLOOKUP(2,I$78:K$79,2,FALSE))</f>
        <v>SvB: +0,6%</v>
      </c>
    </row>
    <row r="83" spans="9:9" ht="15" customHeight="1" x14ac:dyDescent="0.2">
      <c r="I83" s="488" t="str">
        <f>IF(ISERROR(HLOOKUP(3,I$78:K$79,2,FALSE)),"",HLOOKUP(3,I$78:K$79,2,FALSE))</f>
        <v>GeB - ausschließlich: -10,8%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29898</v>
      </c>
      <c r="E12" s="114">
        <v>29980</v>
      </c>
      <c r="F12" s="114">
        <v>30375</v>
      </c>
      <c r="G12" s="114">
        <v>30109</v>
      </c>
      <c r="H12" s="114">
        <v>30035</v>
      </c>
      <c r="I12" s="115">
        <v>-137</v>
      </c>
      <c r="J12" s="116">
        <v>-0.45613450973863828</v>
      </c>
      <c r="N12" s="117"/>
    </row>
    <row r="13" spans="1:15" s="110" customFormat="1" ht="13.5" customHeight="1" x14ac:dyDescent="0.2">
      <c r="A13" s="118" t="s">
        <v>105</v>
      </c>
      <c r="B13" s="119" t="s">
        <v>106</v>
      </c>
      <c r="C13" s="113">
        <v>54.538765134791625</v>
      </c>
      <c r="D13" s="114">
        <v>16306</v>
      </c>
      <c r="E13" s="114">
        <v>16358</v>
      </c>
      <c r="F13" s="114">
        <v>16625</v>
      </c>
      <c r="G13" s="114">
        <v>16417</v>
      </c>
      <c r="H13" s="114">
        <v>16365</v>
      </c>
      <c r="I13" s="115">
        <v>-59</v>
      </c>
      <c r="J13" s="116">
        <v>-0.36052551176290865</v>
      </c>
    </row>
    <row r="14" spans="1:15" s="110" customFormat="1" ht="13.5" customHeight="1" x14ac:dyDescent="0.2">
      <c r="A14" s="120"/>
      <c r="B14" s="119" t="s">
        <v>107</v>
      </c>
      <c r="C14" s="113">
        <v>45.461234865208375</v>
      </c>
      <c r="D14" s="114">
        <v>13592</v>
      </c>
      <c r="E14" s="114">
        <v>13622</v>
      </c>
      <c r="F14" s="114">
        <v>13750</v>
      </c>
      <c r="G14" s="114">
        <v>13692</v>
      </c>
      <c r="H14" s="114">
        <v>13670</v>
      </c>
      <c r="I14" s="115">
        <v>-78</v>
      </c>
      <c r="J14" s="116">
        <v>-0.57059253840526702</v>
      </c>
    </row>
    <row r="15" spans="1:15" s="110" customFormat="1" ht="13.5" customHeight="1" x14ac:dyDescent="0.2">
      <c r="A15" s="118" t="s">
        <v>105</v>
      </c>
      <c r="B15" s="121" t="s">
        <v>108</v>
      </c>
      <c r="C15" s="113">
        <v>7.8199210649541779</v>
      </c>
      <c r="D15" s="114">
        <v>2338</v>
      </c>
      <c r="E15" s="114">
        <v>2318</v>
      </c>
      <c r="F15" s="114">
        <v>2374</v>
      </c>
      <c r="G15" s="114">
        <v>2099</v>
      </c>
      <c r="H15" s="114">
        <v>2163</v>
      </c>
      <c r="I15" s="115">
        <v>175</v>
      </c>
      <c r="J15" s="116">
        <v>8.090614886731391</v>
      </c>
    </row>
    <row r="16" spans="1:15" s="110" customFormat="1" ht="13.5" customHeight="1" x14ac:dyDescent="0.2">
      <c r="A16" s="118"/>
      <c r="B16" s="121" t="s">
        <v>109</v>
      </c>
      <c r="C16" s="113">
        <v>64.231721185363568</v>
      </c>
      <c r="D16" s="114">
        <v>19204</v>
      </c>
      <c r="E16" s="114">
        <v>19261</v>
      </c>
      <c r="F16" s="114">
        <v>19525</v>
      </c>
      <c r="G16" s="114">
        <v>19649</v>
      </c>
      <c r="H16" s="114">
        <v>19668</v>
      </c>
      <c r="I16" s="115">
        <v>-464</v>
      </c>
      <c r="J16" s="116">
        <v>-2.3591620907057149</v>
      </c>
    </row>
    <row r="17" spans="1:10" s="110" customFormat="1" ht="13.5" customHeight="1" x14ac:dyDescent="0.2">
      <c r="A17" s="118"/>
      <c r="B17" s="121" t="s">
        <v>110</v>
      </c>
      <c r="C17" s="113">
        <v>27.031908488862133</v>
      </c>
      <c r="D17" s="114">
        <v>8082</v>
      </c>
      <c r="E17" s="114">
        <v>8121</v>
      </c>
      <c r="F17" s="114">
        <v>8204</v>
      </c>
      <c r="G17" s="114">
        <v>8098</v>
      </c>
      <c r="H17" s="114">
        <v>7961</v>
      </c>
      <c r="I17" s="115">
        <v>121</v>
      </c>
      <c r="J17" s="116">
        <v>1.5199095591006155</v>
      </c>
    </row>
    <row r="18" spans="1:10" s="110" customFormat="1" ht="13.5" customHeight="1" x14ac:dyDescent="0.2">
      <c r="A18" s="120"/>
      <c r="B18" s="121" t="s">
        <v>111</v>
      </c>
      <c r="C18" s="113">
        <v>0.91644926082012179</v>
      </c>
      <c r="D18" s="114">
        <v>274</v>
      </c>
      <c r="E18" s="114">
        <v>280</v>
      </c>
      <c r="F18" s="114">
        <v>272</v>
      </c>
      <c r="G18" s="114">
        <v>263</v>
      </c>
      <c r="H18" s="114">
        <v>243</v>
      </c>
      <c r="I18" s="115">
        <v>31</v>
      </c>
      <c r="J18" s="116">
        <v>12.757201646090534</v>
      </c>
    </row>
    <row r="19" spans="1:10" s="110" customFormat="1" ht="13.5" customHeight="1" x14ac:dyDescent="0.2">
      <c r="A19" s="120"/>
      <c r="B19" s="121" t="s">
        <v>112</v>
      </c>
      <c r="C19" s="113">
        <v>0.25754231052244297</v>
      </c>
      <c r="D19" s="114">
        <v>77</v>
      </c>
      <c r="E19" s="114">
        <v>78</v>
      </c>
      <c r="F19" s="114">
        <v>71</v>
      </c>
      <c r="G19" s="114">
        <v>78</v>
      </c>
      <c r="H19" s="114">
        <v>66</v>
      </c>
      <c r="I19" s="115">
        <v>11</v>
      </c>
      <c r="J19" s="116">
        <v>16.666666666666668</v>
      </c>
    </row>
    <row r="20" spans="1:10" s="110" customFormat="1" ht="13.5" customHeight="1" x14ac:dyDescent="0.2">
      <c r="A20" s="118" t="s">
        <v>113</v>
      </c>
      <c r="B20" s="122" t="s">
        <v>114</v>
      </c>
      <c r="C20" s="113">
        <v>73.312596160278275</v>
      </c>
      <c r="D20" s="114">
        <v>21919</v>
      </c>
      <c r="E20" s="114">
        <v>21983</v>
      </c>
      <c r="F20" s="114">
        <v>22361</v>
      </c>
      <c r="G20" s="114">
        <v>22162</v>
      </c>
      <c r="H20" s="114">
        <v>22185</v>
      </c>
      <c r="I20" s="115">
        <v>-266</v>
      </c>
      <c r="J20" s="116">
        <v>-1.199008338967771</v>
      </c>
    </row>
    <row r="21" spans="1:10" s="110" customFormat="1" ht="13.5" customHeight="1" x14ac:dyDescent="0.2">
      <c r="A21" s="120"/>
      <c r="B21" s="122" t="s">
        <v>115</v>
      </c>
      <c r="C21" s="113">
        <v>26.687403839721721</v>
      </c>
      <c r="D21" s="114">
        <v>7979</v>
      </c>
      <c r="E21" s="114">
        <v>7997</v>
      </c>
      <c r="F21" s="114">
        <v>8014</v>
      </c>
      <c r="G21" s="114">
        <v>7947</v>
      </c>
      <c r="H21" s="114">
        <v>7850</v>
      </c>
      <c r="I21" s="115">
        <v>129</v>
      </c>
      <c r="J21" s="116">
        <v>1.6433121019108281</v>
      </c>
    </row>
    <row r="22" spans="1:10" s="110" customFormat="1" ht="13.5" customHeight="1" x14ac:dyDescent="0.2">
      <c r="A22" s="118" t="s">
        <v>113</v>
      </c>
      <c r="B22" s="122" t="s">
        <v>116</v>
      </c>
      <c r="C22" s="113">
        <v>94.140076259281557</v>
      </c>
      <c r="D22" s="114">
        <v>28146</v>
      </c>
      <c r="E22" s="114">
        <v>28321</v>
      </c>
      <c r="F22" s="114">
        <v>28756</v>
      </c>
      <c r="G22" s="114">
        <v>28563</v>
      </c>
      <c r="H22" s="114">
        <v>28508</v>
      </c>
      <c r="I22" s="115">
        <v>-362</v>
      </c>
      <c r="J22" s="116">
        <v>-1.2698189981759507</v>
      </c>
    </row>
    <row r="23" spans="1:10" s="110" customFormat="1" ht="13.5" customHeight="1" x14ac:dyDescent="0.2">
      <c r="A23" s="123"/>
      <c r="B23" s="124" t="s">
        <v>117</v>
      </c>
      <c r="C23" s="125">
        <v>5.8532343300555221</v>
      </c>
      <c r="D23" s="114">
        <v>1750</v>
      </c>
      <c r="E23" s="114">
        <v>1657</v>
      </c>
      <c r="F23" s="114">
        <v>1616</v>
      </c>
      <c r="G23" s="114">
        <v>1542</v>
      </c>
      <c r="H23" s="114">
        <v>1523</v>
      </c>
      <c r="I23" s="115">
        <v>227</v>
      </c>
      <c r="J23" s="116">
        <v>14.904793171372292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3773</v>
      </c>
      <c r="E26" s="114">
        <v>4034</v>
      </c>
      <c r="F26" s="114">
        <v>4044</v>
      </c>
      <c r="G26" s="114">
        <v>4089</v>
      </c>
      <c r="H26" s="140">
        <v>4013</v>
      </c>
      <c r="I26" s="115">
        <v>-240</v>
      </c>
      <c r="J26" s="116">
        <v>-5.9805631696984802</v>
      </c>
    </row>
    <row r="27" spans="1:10" s="110" customFormat="1" ht="13.5" customHeight="1" x14ac:dyDescent="0.2">
      <c r="A27" s="118" t="s">
        <v>105</v>
      </c>
      <c r="B27" s="119" t="s">
        <v>106</v>
      </c>
      <c r="C27" s="113">
        <v>46.064139941690961</v>
      </c>
      <c r="D27" s="115">
        <v>1738</v>
      </c>
      <c r="E27" s="114">
        <v>1834</v>
      </c>
      <c r="F27" s="114">
        <v>1827</v>
      </c>
      <c r="G27" s="114">
        <v>1834</v>
      </c>
      <c r="H27" s="140">
        <v>1827</v>
      </c>
      <c r="I27" s="115">
        <v>-89</v>
      </c>
      <c r="J27" s="116">
        <v>-4.8713738368910784</v>
      </c>
    </row>
    <row r="28" spans="1:10" s="110" customFormat="1" ht="13.5" customHeight="1" x14ac:dyDescent="0.2">
      <c r="A28" s="120"/>
      <c r="B28" s="119" t="s">
        <v>107</v>
      </c>
      <c r="C28" s="113">
        <v>53.935860058309039</v>
      </c>
      <c r="D28" s="115">
        <v>2035</v>
      </c>
      <c r="E28" s="114">
        <v>2200</v>
      </c>
      <c r="F28" s="114">
        <v>2217</v>
      </c>
      <c r="G28" s="114">
        <v>2255</v>
      </c>
      <c r="H28" s="140">
        <v>2186</v>
      </c>
      <c r="I28" s="115">
        <v>-151</v>
      </c>
      <c r="J28" s="116">
        <v>-6.9075937785910337</v>
      </c>
    </row>
    <row r="29" spans="1:10" s="110" customFormat="1" ht="13.5" customHeight="1" x14ac:dyDescent="0.2">
      <c r="A29" s="118" t="s">
        <v>105</v>
      </c>
      <c r="B29" s="121" t="s">
        <v>108</v>
      </c>
      <c r="C29" s="113">
        <v>9.461966604823747</v>
      </c>
      <c r="D29" s="115">
        <v>357</v>
      </c>
      <c r="E29" s="114">
        <v>343</v>
      </c>
      <c r="F29" s="114">
        <v>358</v>
      </c>
      <c r="G29" s="114">
        <v>384</v>
      </c>
      <c r="H29" s="140">
        <v>335</v>
      </c>
      <c r="I29" s="115">
        <v>22</v>
      </c>
      <c r="J29" s="116">
        <v>6.5671641791044779</v>
      </c>
    </row>
    <row r="30" spans="1:10" s="110" customFormat="1" ht="13.5" customHeight="1" x14ac:dyDescent="0.2">
      <c r="A30" s="118"/>
      <c r="B30" s="121" t="s">
        <v>109</v>
      </c>
      <c r="C30" s="113">
        <v>35.568513119533527</v>
      </c>
      <c r="D30" s="115">
        <v>1342</v>
      </c>
      <c r="E30" s="114">
        <v>1465</v>
      </c>
      <c r="F30" s="114">
        <v>1437</v>
      </c>
      <c r="G30" s="114">
        <v>1427</v>
      </c>
      <c r="H30" s="140">
        <v>1456</v>
      </c>
      <c r="I30" s="115">
        <v>-114</v>
      </c>
      <c r="J30" s="116">
        <v>-7.8296703296703294</v>
      </c>
    </row>
    <row r="31" spans="1:10" s="110" customFormat="1" ht="13.5" customHeight="1" x14ac:dyDescent="0.2">
      <c r="A31" s="118"/>
      <c r="B31" s="121" t="s">
        <v>110</v>
      </c>
      <c r="C31" s="113">
        <v>25.47044791942751</v>
      </c>
      <c r="D31" s="115">
        <v>961</v>
      </c>
      <c r="E31" s="114">
        <v>1018</v>
      </c>
      <c r="F31" s="114">
        <v>1036</v>
      </c>
      <c r="G31" s="114">
        <v>1079</v>
      </c>
      <c r="H31" s="140">
        <v>1065</v>
      </c>
      <c r="I31" s="115">
        <v>-104</v>
      </c>
      <c r="J31" s="116">
        <v>-9.7652582159624419</v>
      </c>
    </row>
    <row r="32" spans="1:10" s="110" customFormat="1" ht="13.5" customHeight="1" x14ac:dyDescent="0.2">
      <c r="A32" s="120"/>
      <c r="B32" s="121" t="s">
        <v>111</v>
      </c>
      <c r="C32" s="113">
        <v>29.499072356215212</v>
      </c>
      <c r="D32" s="115">
        <v>1113</v>
      </c>
      <c r="E32" s="114">
        <v>1208</v>
      </c>
      <c r="F32" s="114">
        <v>1213</v>
      </c>
      <c r="G32" s="114">
        <v>1199</v>
      </c>
      <c r="H32" s="140">
        <v>1157</v>
      </c>
      <c r="I32" s="115">
        <v>-44</v>
      </c>
      <c r="J32" s="116">
        <v>-3.8029386343993083</v>
      </c>
    </row>
    <row r="33" spans="1:10" s="110" customFormat="1" ht="13.5" customHeight="1" x14ac:dyDescent="0.2">
      <c r="A33" s="120"/>
      <c r="B33" s="121" t="s">
        <v>112</v>
      </c>
      <c r="C33" s="113">
        <v>4.0816326530612246</v>
      </c>
      <c r="D33" s="115">
        <v>154</v>
      </c>
      <c r="E33" s="114">
        <v>154</v>
      </c>
      <c r="F33" s="114">
        <v>149</v>
      </c>
      <c r="G33" s="114">
        <v>122</v>
      </c>
      <c r="H33" s="140">
        <v>133</v>
      </c>
      <c r="I33" s="115">
        <v>21</v>
      </c>
      <c r="J33" s="116">
        <v>15.789473684210526</v>
      </c>
    </row>
    <row r="34" spans="1:10" s="110" customFormat="1" ht="13.5" customHeight="1" x14ac:dyDescent="0.2">
      <c r="A34" s="118" t="s">
        <v>113</v>
      </c>
      <c r="B34" s="122" t="s">
        <v>116</v>
      </c>
      <c r="C34" s="113">
        <v>96.952027564272456</v>
      </c>
      <c r="D34" s="115">
        <v>3658</v>
      </c>
      <c r="E34" s="114">
        <v>3904</v>
      </c>
      <c r="F34" s="114">
        <v>3934</v>
      </c>
      <c r="G34" s="114">
        <v>3982</v>
      </c>
      <c r="H34" s="140">
        <v>3902</v>
      </c>
      <c r="I34" s="115">
        <v>-244</v>
      </c>
      <c r="J34" s="116">
        <v>-6.253203485392107</v>
      </c>
    </row>
    <row r="35" spans="1:10" s="110" customFormat="1" ht="13.5" customHeight="1" x14ac:dyDescent="0.2">
      <c r="A35" s="118"/>
      <c r="B35" s="119" t="s">
        <v>117</v>
      </c>
      <c r="C35" s="113">
        <v>3.0479724357275377</v>
      </c>
      <c r="D35" s="115">
        <v>115</v>
      </c>
      <c r="E35" s="114">
        <v>129</v>
      </c>
      <c r="F35" s="114">
        <v>109</v>
      </c>
      <c r="G35" s="114">
        <v>106</v>
      </c>
      <c r="H35" s="140">
        <v>110</v>
      </c>
      <c r="I35" s="115">
        <v>5</v>
      </c>
      <c r="J35" s="116">
        <v>4.5454545454545459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2417</v>
      </c>
      <c r="E37" s="114">
        <v>2590</v>
      </c>
      <c r="F37" s="114">
        <v>2626</v>
      </c>
      <c r="G37" s="114">
        <v>2706</v>
      </c>
      <c r="H37" s="140">
        <v>2664</v>
      </c>
      <c r="I37" s="115">
        <v>-247</v>
      </c>
      <c r="J37" s="116">
        <v>-9.2717717717717711</v>
      </c>
    </row>
    <row r="38" spans="1:10" s="110" customFormat="1" ht="13.5" customHeight="1" x14ac:dyDescent="0.2">
      <c r="A38" s="118" t="s">
        <v>105</v>
      </c>
      <c r="B38" s="119" t="s">
        <v>106</v>
      </c>
      <c r="C38" s="113">
        <v>48.531237070748865</v>
      </c>
      <c r="D38" s="115">
        <v>1173</v>
      </c>
      <c r="E38" s="114">
        <v>1260</v>
      </c>
      <c r="F38" s="114">
        <v>1270</v>
      </c>
      <c r="G38" s="114">
        <v>1297</v>
      </c>
      <c r="H38" s="140">
        <v>1294</v>
      </c>
      <c r="I38" s="115">
        <v>-121</v>
      </c>
      <c r="J38" s="116">
        <v>-9.3508500772797536</v>
      </c>
    </row>
    <row r="39" spans="1:10" s="110" customFormat="1" ht="13.5" customHeight="1" x14ac:dyDescent="0.2">
      <c r="A39" s="120"/>
      <c r="B39" s="119" t="s">
        <v>107</v>
      </c>
      <c r="C39" s="113">
        <v>51.468762929251135</v>
      </c>
      <c r="D39" s="115">
        <v>1244</v>
      </c>
      <c r="E39" s="114">
        <v>1330</v>
      </c>
      <c r="F39" s="114">
        <v>1356</v>
      </c>
      <c r="G39" s="114">
        <v>1409</v>
      </c>
      <c r="H39" s="140">
        <v>1370</v>
      </c>
      <c r="I39" s="115">
        <v>-126</v>
      </c>
      <c r="J39" s="116">
        <v>-9.1970802919708028</v>
      </c>
    </row>
    <row r="40" spans="1:10" s="110" customFormat="1" ht="13.5" customHeight="1" x14ac:dyDescent="0.2">
      <c r="A40" s="118" t="s">
        <v>105</v>
      </c>
      <c r="B40" s="121" t="s">
        <v>108</v>
      </c>
      <c r="C40" s="113">
        <v>10.053785684733141</v>
      </c>
      <c r="D40" s="115">
        <v>243</v>
      </c>
      <c r="E40" s="114">
        <v>231</v>
      </c>
      <c r="F40" s="114">
        <v>251</v>
      </c>
      <c r="G40" s="114">
        <v>287</v>
      </c>
      <c r="H40" s="140">
        <v>234</v>
      </c>
      <c r="I40" s="115">
        <v>9</v>
      </c>
      <c r="J40" s="116">
        <v>3.8461538461538463</v>
      </c>
    </row>
    <row r="41" spans="1:10" s="110" customFormat="1" ht="13.5" customHeight="1" x14ac:dyDescent="0.2">
      <c r="A41" s="118"/>
      <c r="B41" s="121" t="s">
        <v>109</v>
      </c>
      <c r="C41" s="113">
        <v>18.121638394704178</v>
      </c>
      <c r="D41" s="115">
        <v>438</v>
      </c>
      <c r="E41" s="114">
        <v>488</v>
      </c>
      <c r="F41" s="114">
        <v>472</v>
      </c>
      <c r="G41" s="114">
        <v>485</v>
      </c>
      <c r="H41" s="140">
        <v>535</v>
      </c>
      <c r="I41" s="115">
        <v>-97</v>
      </c>
      <c r="J41" s="116">
        <v>-18.130841121495326</v>
      </c>
    </row>
    <row r="42" spans="1:10" s="110" customFormat="1" ht="13.5" customHeight="1" x14ac:dyDescent="0.2">
      <c r="A42" s="118"/>
      <c r="B42" s="121" t="s">
        <v>110</v>
      </c>
      <c r="C42" s="113">
        <v>26.768721555647495</v>
      </c>
      <c r="D42" s="115">
        <v>647</v>
      </c>
      <c r="E42" s="114">
        <v>686</v>
      </c>
      <c r="F42" s="114">
        <v>709</v>
      </c>
      <c r="G42" s="114">
        <v>751</v>
      </c>
      <c r="H42" s="140">
        <v>755</v>
      </c>
      <c r="I42" s="115">
        <v>-108</v>
      </c>
      <c r="J42" s="116">
        <v>-14.304635761589404</v>
      </c>
    </row>
    <row r="43" spans="1:10" s="110" customFormat="1" ht="13.5" customHeight="1" x14ac:dyDescent="0.2">
      <c r="A43" s="120"/>
      <c r="B43" s="121" t="s">
        <v>111</v>
      </c>
      <c r="C43" s="113">
        <v>45.055854364915184</v>
      </c>
      <c r="D43" s="115">
        <v>1089</v>
      </c>
      <c r="E43" s="114">
        <v>1185</v>
      </c>
      <c r="F43" s="114">
        <v>1194</v>
      </c>
      <c r="G43" s="114">
        <v>1183</v>
      </c>
      <c r="H43" s="140">
        <v>1140</v>
      </c>
      <c r="I43" s="115">
        <v>-51</v>
      </c>
      <c r="J43" s="116">
        <v>-4.4736842105263159</v>
      </c>
    </row>
    <row r="44" spans="1:10" s="110" customFormat="1" ht="13.5" customHeight="1" x14ac:dyDescent="0.2">
      <c r="A44" s="120"/>
      <c r="B44" s="121" t="s">
        <v>112</v>
      </c>
      <c r="C44" s="113">
        <v>6.0819197352089365</v>
      </c>
      <c r="D44" s="115">
        <v>147</v>
      </c>
      <c r="E44" s="114">
        <v>145</v>
      </c>
      <c r="F44" s="114">
        <v>144</v>
      </c>
      <c r="G44" s="114" t="s">
        <v>513</v>
      </c>
      <c r="H44" s="140">
        <v>133</v>
      </c>
      <c r="I44" s="115">
        <v>14</v>
      </c>
      <c r="J44" s="116">
        <v>10.526315789473685</v>
      </c>
    </row>
    <row r="45" spans="1:10" s="110" customFormat="1" ht="13.5" customHeight="1" x14ac:dyDescent="0.2">
      <c r="A45" s="118" t="s">
        <v>113</v>
      </c>
      <c r="B45" s="122" t="s">
        <v>116</v>
      </c>
      <c r="C45" s="113">
        <v>97.600330988829128</v>
      </c>
      <c r="D45" s="115">
        <v>2359</v>
      </c>
      <c r="E45" s="114">
        <v>2516</v>
      </c>
      <c r="F45" s="114">
        <v>2567</v>
      </c>
      <c r="G45" s="114">
        <v>2646</v>
      </c>
      <c r="H45" s="140">
        <v>2602</v>
      </c>
      <c r="I45" s="115">
        <v>-243</v>
      </c>
      <c r="J45" s="116">
        <v>-9.3389700230591846</v>
      </c>
    </row>
    <row r="46" spans="1:10" s="110" customFormat="1" ht="13.5" customHeight="1" x14ac:dyDescent="0.2">
      <c r="A46" s="118"/>
      <c r="B46" s="119" t="s">
        <v>117</v>
      </c>
      <c r="C46" s="113">
        <v>2.3996690111708729</v>
      </c>
      <c r="D46" s="115">
        <v>58</v>
      </c>
      <c r="E46" s="114">
        <v>73</v>
      </c>
      <c r="F46" s="114">
        <v>58</v>
      </c>
      <c r="G46" s="114">
        <v>59</v>
      </c>
      <c r="H46" s="140">
        <v>61</v>
      </c>
      <c r="I46" s="115">
        <v>-3</v>
      </c>
      <c r="J46" s="116">
        <v>-4.918032786885246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1356</v>
      </c>
      <c r="E48" s="114">
        <v>1444</v>
      </c>
      <c r="F48" s="114">
        <v>1418</v>
      </c>
      <c r="G48" s="114">
        <v>1383</v>
      </c>
      <c r="H48" s="140">
        <v>1349</v>
      </c>
      <c r="I48" s="115">
        <v>7</v>
      </c>
      <c r="J48" s="116">
        <v>0.51890289103039289</v>
      </c>
    </row>
    <row r="49" spans="1:12" s="110" customFormat="1" ht="13.5" customHeight="1" x14ac:dyDescent="0.2">
      <c r="A49" s="118" t="s">
        <v>105</v>
      </c>
      <c r="B49" s="119" t="s">
        <v>106</v>
      </c>
      <c r="C49" s="113">
        <v>41.666666666666664</v>
      </c>
      <c r="D49" s="115">
        <v>565</v>
      </c>
      <c r="E49" s="114">
        <v>574</v>
      </c>
      <c r="F49" s="114">
        <v>557</v>
      </c>
      <c r="G49" s="114">
        <v>537</v>
      </c>
      <c r="H49" s="140">
        <v>533</v>
      </c>
      <c r="I49" s="115">
        <v>32</v>
      </c>
      <c r="J49" s="116">
        <v>6.0037523452157595</v>
      </c>
    </row>
    <row r="50" spans="1:12" s="110" customFormat="1" ht="13.5" customHeight="1" x14ac:dyDescent="0.2">
      <c r="A50" s="120"/>
      <c r="B50" s="119" t="s">
        <v>107</v>
      </c>
      <c r="C50" s="113">
        <v>58.333333333333336</v>
      </c>
      <c r="D50" s="115">
        <v>791</v>
      </c>
      <c r="E50" s="114">
        <v>870</v>
      </c>
      <c r="F50" s="114">
        <v>861</v>
      </c>
      <c r="G50" s="114">
        <v>846</v>
      </c>
      <c r="H50" s="140">
        <v>816</v>
      </c>
      <c r="I50" s="115">
        <v>-25</v>
      </c>
      <c r="J50" s="116">
        <v>-3.0637254901960786</v>
      </c>
    </row>
    <row r="51" spans="1:12" s="110" customFormat="1" ht="13.5" customHeight="1" x14ac:dyDescent="0.2">
      <c r="A51" s="118" t="s">
        <v>105</v>
      </c>
      <c r="B51" s="121" t="s">
        <v>108</v>
      </c>
      <c r="C51" s="113">
        <v>8.4070796460176993</v>
      </c>
      <c r="D51" s="115">
        <v>114</v>
      </c>
      <c r="E51" s="114">
        <v>112</v>
      </c>
      <c r="F51" s="114">
        <v>107</v>
      </c>
      <c r="G51" s="114">
        <v>97</v>
      </c>
      <c r="H51" s="140">
        <v>101</v>
      </c>
      <c r="I51" s="115">
        <v>13</v>
      </c>
      <c r="J51" s="116">
        <v>12.871287128712872</v>
      </c>
    </row>
    <row r="52" spans="1:12" s="110" customFormat="1" ht="13.5" customHeight="1" x14ac:dyDescent="0.2">
      <c r="A52" s="118"/>
      <c r="B52" s="121" t="s">
        <v>109</v>
      </c>
      <c r="C52" s="113">
        <v>66.666666666666671</v>
      </c>
      <c r="D52" s="115">
        <v>904</v>
      </c>
      <c r="E52" s="114">
        <v>977</v>
      </c>
      <c r="F52" s="114">
        <v>965</v>
      </c>
      <c r="G52" s="114">
        <v>942</v>
      </c>
      <c r="H52" s="140">
        <v>921</v>
      </c>
      <c r="I52" s="115">
        <v>-17</v>
      </c>
      <c r="J52" s="116">
        <v>-1.8458197611292073</v>
      </c>
    </row>
    <row r="53" spans="1:12" s="110" customFormat="1" ht="13.5" customHeight="1" x14ac:dyDescent="0.2">
      <c r="A53" s="118"/>
      <c r="B53" s="121" t="s">
        <v>110</v>
      </c>
      <c r="C53" s="113">
        <v>23.156342182890857</v>
      </c>
      <c r="D53" s="115">
        <v>314</v>
      </c>
      <c r="E53" s="114">
        <v>332</v>
      </c>
      <c r="F53" s="114">
        <v>327</v>
      </c>
      <c r="G53" s="114">
        <v>328</v>
      </c>
      <c r="H53" s="140">
        <v>310</v>
      </c>
      <c r="I53" s="115">
        <v>4</v>
      </c>
      <c r="J53" s="116">
        <v>1.2903225806451613</v>
      </c>
    </row>
    <row r="54" spans="1:12" s="110" customFormat="1" ht="13.5" customHeight="1" x14ac:dyDescent="0.2">
      <c r="A54" s="120"/>
      <c r="B54" s="121" t="s">
        <v>111</v>
      </c>
      <c r="C54" s="113">
        <v>1.7699115044247788</v>
      </c>
      <c r="D54" s="115">
        <v>24</v>
      </c>
      <c r="E54" s="114">
        <v>23</v>
      </c>
      <c r="F54" s="114">
        <v>19</v>
      </c>
      <c r="G54" s="114">
        <v>16</v>
      </c>
      <c r="H54" s="140">
        <v>17</v>
      </c>
      <c r="I54" s="115">
        <v>7</v>
      </c>
      <c r="J54" s="116">
        <v>41.176470588235297</v>
      </c>
    </row>
    <row r="55" spans="1:12" s="110" customFormat="1" ht="13.5" customHeight="1" x14ac:dyDescent="0.2">
      <c r="A55" s="120"/>
      <c r="B55" s="121" t="s">
        <v>112</v>
      </c>
      <c r="C55" s="113">
        <v>0.51622418879056042</v>
      </c>
      <c r="D55" s="115">
        <v>7</v>
      </c>
      <c r="E55" s="114">
        <v>9</v>
      </c>
      <c r="F55" s="114">
        <v>5</v>
      </c>
      <c r="G55" s="114" t="s">
        <v>513</v>
      </c>
      <c r="H55" s="140">
        <v>0</v>
      </c>
      <c r="I55" s="115">
        <v>7</v>
      </c>
      <c r="J55" s="116" t="s">
        <v>514</v>
      </c>
    </row>
    <row r="56" spans="1:12" s="110" customFormat="1" ht="13.5" customHeight="1" x14ac:dyDescent="0.2">
      <c r="A56" s="118" t="s">
        <v>113</v>
      </c>
      <c r="B56" s="122" t="s">
        <v>116</v>
      </c>
      <c r="C56" s="113">
        <v>95.796460176991147</v>
      </c>
      <c r="D56" s="115">
        <v>1299</v>
      </c>
      <c r="E56" s="114">
        <v>1388</v>
      </c>
      <c r="F56" s="114">
        <v>1367</v>
      </c>
      <c r="G56" s="114">
        <v>1336</v>
      </c>
      <c r="H56" s="140">
        <v>1300</v>
      </c>
      <c r="I56" s="115">
        <v>-1</v>
      </c>
      <c r="J56" s="116">
        <v>-7.6923076923076927E-2</v>
      </c>
    </row>
    <row r="57" spans="1:12" s="110" customFormat="1" ht="13.5" customHeight="1" x14ac:dyDescent="0.2">
      <c r="A57" s="142"/>
      <c r="B57" s="124" t="s">
        <v>117</v>
      </c>
      <c r="C57" s="125">
        <v>4.2035398230088497</v>
      </c>
      <c r="D57" s="143">
        <v>57</v>
      </c>
      <c r="E57" s="144">
        <v>56</v>
      </c>
      <c r="F57" s="144">
        <v>51</v>
      </c>
      <c r="G57" s="144">
        <v>47</v>
      </c>
      <c r="H57" s="145">
        <v>49</v>
      </c>
      <c r="I57" s="143">
        <v>8</v>
      </c>
      <c r="J57" s="146">
        <v>16.326530612244898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29898</v>
      </c>
      <c r="E12" s="236">
        <v>29980</v>
      </c>
      <c r="F12" s="114">
        <v>30375</v>
      </c>
      <c r="G12" s="114">
        <v>30109</v>
      </c>
      <c r="H12" s="140">
        <v>30035</v>
      </c>
      <c r="I12" s="115">
        <v>-137</v>
      </c>
      <c r="J12" s="116">
        <v>-0.45613450973863828</v>
      </c>
    </row>
    <row r="13" spans="1:15" s="110" customFormat="1" ht="12" customHeight="1" x14ac:dyDescent="0.2">
      <c r="A13" s="118" t="s">
        <v>105</v>
      </c>
      <c r="B13" s="119" t="s">
        <v>106</v>
      </c>
      <c r="C13" s="113">
        <v>54.538765134791625</v>
      </c>
      <c r="D13" s="115">
        <v>16306</v>
      </c>
      <c r="E13" s="114">
        <v>16358</v>
      </c>
      <c r="F13" s="114">
        <v>16625</v>
      </c>
      <c r="G13" s="114">
        <v>16417</v>
      </c>
      <c r="H13" s="140">
        <v>16365</v>
      </c>
      <c r="I13" s="115">
        <v>-59</v>
      </c>
      <c r="J13" s="116">
        <v>-0.36052551176290865</v>
      </c>
    </row>
    <row r="14" spans="1:15" s="110" customFormat="1" ht="12" customHeight="1" x14ac:dyDescent="0.2">
      <c r="A14" s="118"/>
      <c r="B14" s="119" t="s">
        <v>107</v>
      </c>
      <c r="C14" s="113">
        <v>45.461234865208375</v>
      </c>
      <c r="D14" s="115">
        <v>13592</v>
      </c>
      <c r="E14" s="114">
        <v>13622</v>
      </c>
      <c r="F14" s="114">
        <v>13750</v>
      </c>
      <c r="G14" s="114">
        <v>13692</v>
      </c>
      <c r="H14" s="140">
        <v>13670</v>
      </c>
      <c r="I14" s="115">
        <v>-78</v>
      </c>
      <c r="J14" s="116">
        <v>-0.57059253840526702</v>
      </c>
    </row>
    <row r="15" spans="1:15" s="110" customFormat="1" ht="12" customHeight="1" x14ac:dyDescent="0.2">
      <c r="A15" s="118" t="s">
        <v>105</v>
      </c>
      <c r="B15" s="121" t="s">
        <v>108</v>
      </c>
      <c r="C15" s="113">
        <v>7.8199210649541779</v>
      </c>
      <c r="D15" s="115">
        <v>2338</v>
      </c>
      <c r="E15" s="114">
        <v>2318</v>
      </c>
      <c r="F15" s="114">
        <v>2374</v>
      </c>
      <c r="G15" s="114">
        <v>2099</v>
      </c>
      <c r="H15" s="140">
        <v>2163</v>
      </c>
      <c r="I15" s="115">
        <v>175</v>
      </c>
      <c r="J15" s="116">
        <v>8.090614886731391</v>
      </c>
    </row>
    <row r="16" spans="1:15" s="110" customFormat="1" ht="12" customHeight="1" x14ac:dyDescent="0.2">
      <c r="A16" s="118"/>
      <c r="B16" s="121" t="s">
        <v>109</v>
      </c>
      <c r="C16" s="113">
        <v>64.231721185363568</v>
      </c>
      <c r="D16" s="115">
        <v>19204</v>
      </c>
      <c r="E16" s="114">
        <v>19261</v>
      </c>
      <c r="F16" s="114">
        <v>19525</v>
      </c>
      <c r="G16" s="114">
        <v>19649</v>
      </c>
      <c r="H16" s="140">
        <v>19668</v>
      </c>
      <c r="I16" s="115">
        <v>-464</v>
      </c>
      <c r="J16" s="116">
        <v>-2.3591620907057149</v>
      </c>
    </row>
    <row r="17" spans="1:10" s="110" customFormat="1" ht="12" customHeight="1" x14ac:dyDescent="0.2">
      <c r="A17" s="118"/>
      <c r="B17" s="121" t="s">
        <v>110</v>
      </c>
      <c r="C17" s="113">
        <v>27.031908488862133</v>
      </c>
      <c r="D17" s="115">
        <v>8082</v>
      </c>
      <c r="E17" s="114">
        <v>8121</v>
      </c>
      <c r="F17" s="114">
        <v>8204</v>
      </c>
      <c r="G17" s="114">
        <v>8098</v>
      </c>
      <c r="H17" s="140">
        <v>7961</v>
      </c>
      <c r="I17" s="115">
        <v>121</v>
      </c>
      <c r="J17" s="116">
        <v>1.5199095591006155</v>
      </c>
    </row>
    <row r="18" spans="1:10" s="110" customFormat="1" ht="12" customHeight="1" x14ac:dyDescent="0.2">
      <c r="A18" s="120"/>
      <c r="B18" s="121" t="s">
        <v>111</v>
      </c>
      <c r="C18" s="113">
        <v>0.91644926082012179</v>
      </c>
      <c r="D18" s="115">
        <v>274</v>
      </c>
      <c r="E18" s="114">
        <v>280</v>
      </c>
      <c r="F18" s="114">
        <v>272</v>
      </c>
      <c r="G18" s="114">
        <v>263</v>
      </c>
      <c r="H18" s="140">
        <v>243</v>
      </c>
      <c r="I18" s="115">
        <v>31</v>
      </c>
      <c r="J18" s="116">
        <v>12.757201646090534</v>
      </c>
    </row>
    <row r="19" spans="1:10" s="110" customFormat="1" ht="12" customHeight="1" x14ac:dyDescent="0.2">
      <c r="A19" s="120"/>
      <c r="B19" s="121" t="s">
        <v>112</v>
      </c>
      <c r="C19" s="113">
        <v>0.25754231052244297</v>
      </c>
      <c r="D19" s="115">
        <v>77</v>
      </c>
      <c r="E19" s="114">
        <v>78</v>
      </c>
      <c r="F19" s="114">
        <v>71</v>
      </c>
      <c r="G19" s="114">
        <v>78</v>
      </c>
      <c r="H19" s="140">
        <v>66</v>
      </c>
      <c r="I19" s="115">
        <v>11</v>
      </c>
      <c r="J19" s="116">
        <v>16.666666666666668</v>
      </c>
    </row>
    <row r="20" spans="1:10" s="110" customFormat="1" ht="12" customHeight="1" x14ac:dyDescent="0.2">
      <c r="A20" s="118" t="s">
        <v>113</v>
      </c>
      <c r="B20" s="119" t="s">
        <v>181</v>
      </c>
      <c r="C20" s="113">
        <v>73.312596160278275</v>
      </c>
      <c r="D20" s="115">
        <v>21919</v>
      </c>
      <c r="E20" s="114">
        <v>21983</v>
      </c>
      <c r="F20" s="114">
        <v>22361</v>
      </c>
      <c r="G20" s="114">
        <v>22162</v>
      </c>
      <c r="H20" s="140">
        <v>22185</v>
      </c>
      <c r="I20" s="115">
        <v>-266</v>
      </c>
      <c r="J20" s="116">
        <v>-1.199008338967771</v>
      </c>
    </row>
    <row r="21" spans="1:10" s="110" customFormat="1" ht="12" customHeight="1" x14ac:dyDescent="0.2">
      <c r="A21" s="118"/>
      <c r="B21" s="119" t="s">
        <v>182</v>
      </c>
      <c r="C21" s="113">
        <v>26.687403839721721</v>
      </c>
      <c r="D21" s="115">
        <v>7979</v>
      </c>
      <c r="E21" s="114">
        <v>7997</v>
      </c>
      <c r="F21" s="114">
        <v>8014</v>
      </c>
      <c r="G21" s="114">
        <v>7947</v>
      </c>
      <c r="H21" s="140">
        <v>7850</v>
      </c>
      <c r="I21" s="115">
        <v>129</v>
      </c>
      <c r="J21" s="116">
        <v>1.6433121019108281</v>
      </c>
    </row>
    <row r="22" spans="1:10" s="110" customFormat="1" ht="12" customHeight="1" x14ac:dyDescent="0.2">
      <c r="A22" s="118" t="s">
        <v>113</v>
      </c>
      <c r="B22" s="119" t="s">
        <v>116</v>
      </c>
      <c r="C22" s="113">
        <v>94.140076259281557</v>
      </c>
      <c r="D22" s="115">
        <v>28146</v>
      </c>
      <c r="E22" s="114">
        <v>28321</v>
      </c>
      <c r="F22" s="114">
        <v>28756</v>
      </c>
      <c r="G22" s="114">
        <v>28563</v>
      </c>
      <c r="H22" s="140">
        <v>28508</v>
      </c>
      <c r="I22" s="115">
        <v>-362</v>
      </c>
      <c r="J22" s="116">
        <v>-1.2698189981759507</v>
      </c>
    </row>
    <row r="23" spans="1:10" s="110" customFormat="1" ht="12" customHeight="1" x14ac:dyDescent="0.2">
      <c r="A23" s="118"/>
      <c r="B23" s="119" t="s">
        <v>117</v>
      </c>
      <c r="C23" s="113">
        <v>5.8532343300555221</v>
      </c>
      <c r="D23" s="115">
        <v>1750</v>
      </c>
      <c r="E23" s="114">
        <v>1657</v>
      </c>
      <c r="F23" s="114">
        <v>1616</v>
      </c>
      <c r="G23" s="114">
        <v>1542</v>
      </c>
      <c r="H23" s="140">
        <v>1523</v>
      </c>
      <c r="I23" s="115">
        <v>227</v>
      </c>
      <c r="J23" s="116">
        <v>14.904793171372292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33683</v>
      </c>
      <c r="E64" s="236">
        <v>33794</v>
      </c>
      <c r="F64" s="236">
        <v>34392</v>
      </c>
      <c r="G64" s="236">
        <v>33979</v>
      </c>
      <c r="H64" s="140">
        <v>33745</v>
      </c>
      <c r="I64" s="115">
        <v>-62</v>
      </c>
      <c r="J64" s="116">
        <v>-0.18373092309971847</v>
      </c>
    </row>
    <row r="65" spans="1:12" s="110" customFormat="1" ht="12" customHeight="1" x14ac:dyDescent="0.2">
      <c r="A65" s="118" t="s">
        <v>105</v>
      </c>
      <c r="B65" s="119" t="s">
        <v>106</v>
      </c>
      <c r="C65" s="113">
        <v>52.931745984621323</v>
      </c>
      <c r="D65" s="235">
        <v>17829</v>
      </c>
      <c r="E65" s="236">
        <v>17850</v>
      </c>
      <c r="F65" s="236">
        <v>18272</v>
      </c>
      <c r="G65" s="236">
        <v>17997</v>
      </c>
      <c r="H65" s="140">
        <v>17842</v>
      </c>
      <c r="I65" s="115">
        <v>-13</v>
      </c>
      <c r="J65" s="116">
        <v>-7.2861786795202332E-2</v>
      </c>
    </row>
    <row r="66" spans="1:12" s="110" customFormat="1" ht="12" customHeight="1" x14ac:dyDescent="0.2">
      <c r="A66" s="118"/>
      <c r="B66" s="119" t="s">
        <v>107</v>
      </c>
      <c r="C66" s="113">
        <v>47.068254015378677</v>
      </c>
      <c r="D66" s="235">
        <v>15854</v>
      </c>
      <c r="E66" s="236">
        <v>15944</v>
      </c>
      <c r="F66" s="236">
        <v>16120</v>
      </c>
      <c r="G66" s="236">
        <v>15982</v>
      </c>
      <c r="H66" s="140">
        <v>15903</v>
      </c>
      <c r="I66" s="115">
        <v>-49</v>
      </c>
      <c r="J66" s="116">
        <v>-0.30811796516380557</v>
      </c>
    </row>
    <row r="67" spans="1:12" s="110" customFormat="1" ht="12" customHeight="1" x14ac:dyDescent="0.2">
      <c r="A67" s="118" t="s">
        <v>105</v>
      </c>
      <c r="B67" s="121" t="s">
        <v>108</v>
      </c>
      <c r="C67" s="113">
        <v>8.256390464032302</v>
      </c>
      <c r="D67" s="235">
        <v>2781</v>
      </c>
      <c r="E67" s="236">
        <v>2826</v>
      </c>
      <c r="F67" s="236">
        <v>2902</v>
      </c>
      <c r="G67" s="236">
        <v>2538</v>
      </c>
      <c r="H67" s="140">
        <v>2602</v>
      </c>
      <c r="I67" s="115">
        <v>179</v>
      </c>
      <c r="J67" s="116">
        <v>6.8793235972328981</v>
      </c>
    </row>
    <row r="68" spans="1:12" s="110" customFormat="1" ht="12" customHeight="1" x14ac:dyDescent="0.2">
      <c r="A68" s="118"/>
      <c r="B68" s="121" t="s">
        <v>109</v>
      </c>
      <c r="C68" s="113">
        <v>64.436065671110057</v>
      </c>
      <c r="D68" s="235">
        <v>21704</v>
      </c>
      <c r="E68" s="236">
        <v>21777</v>
      </c>
      <c r="F68" s="236">
        <v>22205</v>
      </c>
      <c r="G68" s="236">
        <v>22281</v>
      </c>
      <c r="H68" s="140">
        <v>22217</v>
      </c>
      <c r="I68" s="115">
        <v>-513</v>
      </c>
      <c r="J68" s="116">
        <v>-2.309042625016879</v>
      </c>
    </row>
    <row r="69" spans="1:12" s="110" customFormat="1" ht="12" customHeight="1" x14ac:dyDescent="0.2">
      <c r="A69" s="118"/>
      <c r="B69" s="121" t="s">
        <v>110</v>
      </c>
      <c r="C69" s="113">
        <v>26.407980286791556</v>
      </c>
      <c r="D69" s="235">
        <v>8895</v>
      </c>
      <c r="E69" s="236">
        <v>8893</v>
      </c>
      <c r="F69" s="236">
        <v>8998</v>
      </c>
      <c r="G69" s="236">
        <v>8888</v>
      </c>
      <c r="H69" s="140">
        <v>8674</v>
      </c>
      <c r="I69" s="115">
        <v>221</v>
      </c>
      <c r="J69" s="116">
        <v>2.547844131888402</v>
      </c>
    </row>
    <row r="70" spans="1:12" s="110" customFormat="1" ht="12" customHeight="1" x14ac:dyDescent="0.2">
      <c r="A70" s="120"/>
      <c r="B70" s="121" t="s">
        <v>111</v>
      </c>
      <c r="C70" s="113">
        <v>0.89956357806608678</v>
      </c>
      <c r="D70" s="235">
        <v>303</v>
      </c>
      <c r="E70" s="236">
        <v>298</v>
      </c>
      <c r="F70" s="236">
        <v>287</v>
      </c>
      <c r="G70" s="236">
        <v>272</v>
      </c>
      <c r="H70" s="140">
        <v>252</v>
      </c>
      <c r="I70" s="115">
        <v>51</v>
      </c>
      <c r="J70" s="116">
        <v>20.238095238095237</v>
      </c>
    </row>
    <row r="71" spans="1:12" s="110" customFormat="1" ht="12" customHeight="1" x14ac:dyDescent="0.2">
      <c r="A71" s="120"/>
      <c r="B71" s="121" t="s">
        <v>112</v>
      </c>
      <c r="C71" s="113">
        <v>0.25532167562271768</v>
      </c>
      <c r="D71" s="235">
        <v>86</v>
      </c>
      <c r="E71" s="236">
        <v>89</v>
      </c>
      <c r="F71" s="236">
        <v>83</v>
      </c>
      <c r="G71" s="236">
        <v>80</v>
      </c>
      <c r="H71" s="140">
        <v>68</v>
      </c>
      <c r="I71" s="115">
        <v>18</v>
      </c>
      <c r="J71" s="116">
        <v>26.470588235294116</v>
      </c>
    </row>
    <row r="72" spans="1:12" s="110" customFormat="1" ht="12" customHeight="1" x14ac:dyDescent="0.2">
      <c r="A72" s="118" t="s">
        <v>113</v>
      </c>
      <c r="B72" s="119" t="s">
        <v>181</v>
      </c>
      <c r="C72" s="113">
        <v>73.345604607665592</v>
      </c>
      <c r="D72" s="235">
        <v>24705</v>
      </c>
      <c r="E72" s="236">
        <v>24824</v>
      </c>
      <c r="F72" s="236">
        <v>25348</v>
      </c>
      <c r="G72" s="236">
        <v>25024</v>
      </c>
      <c r="H72" s="140">
        <v>24935</v>
      </c>
      <c r="I72" s="115">
        <v>-230</v>
      </c>
      <c r="J72" s="116">
        <v>-0.92239823541207133</v>
      </c>
    </row>
    <row r="73" spans="1:12" s="110" customFormat="1" ht="12" customHeight="1" x14ac:dyDescent="0.2">
      <c r="A73" s="118"/>
      <c r="B73" s="119" t="s">
        <v>182</v>
      </c>
      <c r="C73" s="113">
        <v>26.654395392334411</v>
      </c>
      <c r="D73" s="115">
        <v>8978</v>
      </c>
      <c r="E73" s="114">
        <v>8970</v>
      </c>
      <c r="F73" s="114">
        <v>9044</v>
      </c>
      <c r="G73" s="114">
        <v>8955</v>
      </c>
      <c r="H73" s="140">
        <v>8810</v>
      </c>
      <c r="I73" s="115">
        <v>168</v>
      </c>
      <c r="J73" s="116">
        <v>1.9069239500567536</v>
      </c>
    </row>
    <row r="74" spans="1:12" s="110" customFormat="1" ht="12" customHeight="1" x14ac:dyDescent="0.2">
      <c r="A74" s="118" t="s">
        <v>113</v>
      </c>
      <c r="B74" s="119" t="s">
        <v>116</v>
      </c>
      <c r="C74" s="113">
        <v>96.15829943888609</v>
      </c>
      <c r="D74" s="115">
        <v>32389</v>
      </c>
      <c r="E74" s="114">
        <v>32552</v>
      </c>
      <c r="F74" s="114">
        <v>33120</v>
      </c>
      <c r="G74" s="114">
        <v>32819</v>
      </c>
      <c r="H74" s="140">
        <v>32606</v>
      </c>
      <c r="I74" s="115">
        <v>-217</v>
      </c>
      <c r="J74" s="116">
        <v>-0.66552168312580506</v>
      </c>
    </row>
    <row r="75" spans="1:12" s="110" customFormat="1" ht="12" customHeight="1" x14ac:dyDescent="0.2">
      <c r="A75" s="142"/>
      <c r="B75" s="124" t="s">
        <v>117</v>
      </c>
      <c r="C75" s="125">
        <v>3.8357628477273402</v>
      </c>
      <c r="D75" s="143">
        <v>1292</v>
      </c>
      <c r="E75" s="144">
        <v>1240</v>
      </c>
      <c r="F75" s="144">
        <v>1269</v>
      </c>
      <c r="G75" s="144">
        <v>1157</v>
      </c>
      <c r="H75" s="145">
        <v>1135</v>
      </c>
      <c r="I75" s="143">
        <v>157</v>
      </c>
      <c r="J75" s="146">
        <v>13.832599118942731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29898</v>
      </c>
      <c r="G11" s="114">
        <v>29980</v>
      </c>
      <c r="H11" s="114">
        <v>30375</v>
      </c>
      <c r="I11" s="114">
        <v>30109</v>
      </c>
      <c r="J11" s="140">
        <v>30035</v>
      </c>
      <c r="K11" s="114">
        <v>-137</v>
      </c>
      <c r="L11" s="116">
        <v>-0.45613450973863828</v>
      </c>
    </row>
    <row r="12" spans="1:17" s="110" customFormat="1" ht="24.95" customHeight="1" x14ac:dyDescent="0.2">
      <c r="A12" s="604" t="s">
        <v>185</v>
      </c>
      <c r="B12" s="605"/>
      <c r="C12" s="605"/>
      <c r="D12" s="606"/>
      <c r="E12" s="113">
        <v>54.538765134791625</v>
      </c>
      <c r="F12" s="115">
        <v>16306</v>
      </c>
      <c r="G12" s="114">
        <v>16358</v>
      </c>
      <c r="H12" s="114">
        <v>16625</v>
      </c>
      <c r="I12" s="114">
        <v>16417</v>
      </c>
      <c r="J12" s="140">
        <v>16365</v>
      </c>
      <c r="K12" s="114">
        <v>-59</v>
      </c>
      <c r="L12" s="116">
        <v>-0.36052551176290865</v>
      </c>
    </row>
    <row r="13" spans="1:17" s="110" customFormat="1" ht="15" customHeight="1" x14ac:dyDescent="0.2">
      <c r="A13" s="120"/>
      <c r="B13" s="612" t="s">
        <v>107</v>
      </c>
      <c r="C13" s="612"/>
      <c r="E13" s="113">
        <v>45.461234865208375</v>
      </c>
      <c r="F13" s="115">
        <v>13592</v>
      </c>
      <c r="G13" s="114">
        <v>13622</v>
      </c>
      <c r="H13" s="114">
        <v>13750</v>
      </c>
      <c r="I13" s="114">
        <v>13692</v>
      </c>
      <c r="J13" s="140">
        <v>13670</v>
      </c>
      <c r="K13" s="114">
        <v>-78</v>
      </c>
      <c r="L13" s="116">
        <v>-0.57059253840526702</v>
      </c>
    </row>
    <row r="14" spans="1:17" s="110" customFormat="1" ht="24.95" customHeight="1" x14ac:dyDescent="0.2">
      <c r="A14" s="604" t="s">
        <v>186</v>
      </c>
      <c r="B14" s="605"/>
      <c r="C14" s="605"/>
      <c r="D14" s="606"/>
      <c r="E14" s="113">
        <v>7.8199210649541779</v>
      </c>
      <c r="F14" s="115">
        <v>2338</v>
      </c>
      <c r="G14" s="114">
        <v>2318</v>
      </c>
      <c r="H14" s="114">
        <v>2374</v>
      </c>
      <c r="I14" s="114">
        <v>2099</v>
      </c>
      <c r="J14" s="140">
        <v>2163</v>
      </c>
      <c r="K14" s="114">
        <v>175</v>
      </c>
      <c r="L14" s="116">
        <v>8.090614886731391</v>
      </c>
    </row>
    <row r="15" spans="1:17" s="110" customFormat="1" ht="15" customHeight="1" x14ac:dyDescent="0.2">
      <c r="A15" s="120"/>
      <c r="B15" s="119"/>
      <c r="C15" s="258" t="s">
        <v>106</v>
      </c>
      <c r="E15" s="113">
        <v>65.739948674080409</v>
      </c>
      <c r="F15" s="115">
        <v>1537</v>
      </c>
      <c r="G15" s="114">
        <v>1562</v>
      </c>
      <c r="H15" s="114">
        <v>1608</v>
      </c>
      <c r="I15" s="114">
        <v>1394</v>
      </c>
      <c r="J15" s="140">
        <v>1448</v>
      </c>
      <c r="K15" s="114">
        <v>89</v>
      </c>
      <c r="L15" s="116">
        <v>6.1464088397790055</v>
      </c>
    </row>
    <row r="16" spans="1:17" s="110" customFormat="1" ht="15" customHeight="1" x14ac:dyDescent="0.2">
      <c r="A16" s="120"/>
      <c r="B16" s="119"/>
      <c r="C16" s="258" t="s">
        <v>107</v>
      </c>
      <c r="E16" s="113">
        <v>34.260051325919591</v>
      </c>
      <c r="F16" s="115">
        <v>801</v>
      </c>
      <c r="G16" s="114">
        <v>756</v>
      </c>
      <c r="H16" s="114">
        <v>766</v>
      </c>
      <c r="I16" s="114">
        <v>705</v>
      </c>
      <c r="J16" s="140">
        <v>715</v>
      </c>
      <c r="K16" s="114">
        <v>86</v>
      </c>
      <c r="L16" s="116">
        <v>12.027972027972028</v>
      </c>
    </row>
    <row r="17" spans="1:12" s="110" customFormat="1" ht="15" customHeight="1" x14ac:dyDescent="0.2">
      <c r="A17" s="120"/>
      <c r="B17" s="121" t="s">
        <v>109</v>
      </c>
      <c r="C17" s="258"/>
      <c r="E17" s="113">
        <v>64.231721185363568</v>
      </c>
      <c r="F17" s="115">
        <v>19204</v>
      </c>
      <c r="G17" s="114">
        <v>19261</v>
      </c>
      <c r="H17" s="114">
        <v>19525</v>
      </c>
      <c r="I17" s="114">
        <v>19649</v>
      </c>
      <c r="J17" s="140">
        <v>19668</v>
      </c>
      <c r="K17" s="114">
        <v>-464</v>
      </c>
      <c r="L17" s="116">
        <v>-2.3591620907057149</v>
      </c>
    </row>
    <row r="18" spans="1:12" s="110" customFormat="1" ht="15" customHeight="1" x14ac:dyDescent="0.2">
      <c r="A18" s="120"/>
      <c r="B18" s="119"/>
      <c r="C18" s="258" t="s">
        <v>106</v>
      </c>
      <c r="E18" s="113">
        <v>54.733388877317225</v>
      </c>
      <c r="F18" s="115">
        <v>10511</v>
      </c>
      <c r="G18" s="114">
        <v>10515</v>
      </c>
      <c r="H18" s="114">
        <v>10686</v>
      </c>
      <c r="I18" s="114">
        <v>10751</v>
      </c>
      <c r="J18" s="140">
        <v>10743</v>
      </c>
      <c r="K18" s="114">
        <v>-232</v>
      </c>
      <c r="L18" s="116">
        <v>-2.1595457507213998</v>
      </c>
    </row>
    <row r="19" spans="1:12" s="110" customFormat="1" ht="15" customHeight="1" x14ac:dyDescent="0.2">
      <c r="A19" s="120"/>
      <c r="B19" s="119"/>
      <c r="C19" s="258" t="s">
        <v>107</v>
      </c>
      <c r="E19" s="113">
        <v>45.266611122682775</v>
      </c>
      <c r="F19" s="115">
        <v>8693</v>
      </c>
      <c r="G19" s="114">
        <v>8746</v>
      </c>
      <c r="H19" s="114">
        <v>8839</v>
      </c>
      <c r="I19" s="114">
        <v>8898</v>
      </c>
      <c r="J19" s="140">
        <v>8925</v>
      </c>
      <c r="K19" s="114">
        <v>-232</v>
      </c>
      <c r="L19" s="116">
        <v>-2.5994397759103642</v>
      </c>
    </row>
    <row r="20" spans="1:12" s="110" customFormat="1" ht="15" customHeight="1" x14ac:dyDescent="0.2">
      <c r="A20" s="120"/>
      <c r="B20" s="121" t="s">
        <v>110</v>
      </c>
      <c r="C20" s="258"/>
      <c r="E20" s="113">
        <v>27.031908488862133</v>
      </c>
      <c r="F20" s="115">
        <v>8082</v>
      </c>
      <c r="G20" s="114">
        <v>8121</v>
      </c>
      <c r="H20" s="114">
        <v>8204</v>
      </c>
      <c r="I20" s="114">
        <v>8098</v>
      </c>
      <c r="J20" s="140">
        <v>7961</v>
      </c>
      <c r="K20" s="114">
        <v>121</v>
      </c>
      <c r="L20" s="116">
        <v>1.5199095591006155</v>
      </c>
    </row>
    <row r="21" spans="1:12" s="110" customFormat="1" ht="15" customHeight="1" x14ac:dyDescent="0.2">
      <c r="A21" s="120"/>
      <c r="B21" s="119"/>
      <c r="C21" s="258" t="s">
        <v>106</v>
      </c>
      <c r="E21" s="113">
        <v>50.346448898787429</v>
      </c>
      <c r="F21" s="115">
        <v>4069</v>
      </c>
      <c r="G21" s="114">
        <v>4084</v>
      </c>
      <c r="H21" s="114">
        <v>4142</v>
      </c>
      <c r="I21" s="114">
        <v>4088</v>
      </c>
      <c r="J21" s="140">
        <v>4006</v>
      </c>
      <c r="K21" s="114">
        <v>63</v>
      </c>
      <c r="L21" s="116">
        <v>1.5726410384423366</v>
      </c>
    </row>
    <row r="22" spans="1:12" s="110" customFormat="1" ht="15" customHeight="1" x14ac:dyDescent="0.2">
      <c r="A22" s="120"/>
      <c r="B22" s="119"/>
      <c r="C22" s="258" t="s">
        <v>107</v>
      </c>
      <c r="E22" s="113">
        <v>49.653551101212571</v>
      </c>
      <c r="F22" s="115">
        <v>4013</v>
      </c>
      <c r="G22" s="114">
        <v>4037</v>
      </c>
      <c r="H22" s="114">
        <v>4062</v>
      </c>
      <c r="I22" s="114">
        <v>4010</v>
      </c>
      <c r="J22" s="140">
        <v>3955</v>
      </c>
      <c r="K22" s="114">
        <v>58</v>
      </c>
      <c r="L22" s="116">
        <v>1.4664981036662452</v>
      </c>
    </row>
    <row r="23" spans="1:12" s="110" customFormat="1" ht="15" customHeight="1" x14ac:dyDescent="0.2">
      <c r="A23" s="120"/>
      <c r="B23" s="121" t="s">
        <v>111</v>
      </c>
      <c r="C23" s="258"/>
      <c r="E23" s="113">
        <v>0.91644926082012179</v>
      </c>
      <c r="F23" s="115">
        <v>274</v>
      </c>
      <c r="G23" s="114">
        <v>280</v>
      </c>
      <c r="H23" s="114">
        <v>272</v>
      </c>
      <c r="I23" s="114">
        <v>263</v>
      </c>
      <c r="J23" s="140">
        <v>243</v>
      </c>
      <c r="K23" s="114">
        <v>31</v>
      </c>
      <c r="L23" s="116">
        <v>12.757201646090534</v>
      </c>
    </row>
    <row r="24" spans="1:12" s="110" customFormat="1" ht="15" customHeight="1" x14ac:dyDescent="0.2">
      <c r="A24" s="120"/>
      <c r="B24" s="119"/>
      <c r="C24" s="258" t="s">
        <v>106</v>
      </c>
      <c r="E24" s="113">
        <v>68.978102189781026</v>
      </c>
      <c r="F24" s="115">
        <v>189</v>
      </c>
      <c r="G24" s="114">
        <v>197</v>
      </c>
      <c r="H24" s="114">
        <v>189</v>
      </c>
      <c r="I24" s="114">
        <v>184</v>
      </c>
      <c r="J24" s="140">
        <v>168</v>
      </c>
      <c r="K24" s="114">
        <v>21</v>
      </c>
      <c r="L24" s="116">
        <v>12.5</v>
      </c>
    </row>
    <row r="25" spans="1:12" s="110" customFormat="1" ht="15" customHeight="1" x14ac:dyDescent="0.2">
      <c r="A25" s="120"/>
      <c r="B25" s="119"/>
      <c r="C25" s="258" t="s">
        <v>107</v>
      </c>
      <c r="E25" s="113">
        <v>31.021897810218977</v>
      </c>
      <c r="F25" s="115">
        <v>85</v>
      </c>
      <c r="G25" s="114">
        <v>83</v>
      </c>
      <c r="H25" s="114">
        <v>83</v>
      </c>
      <c r="I25" s="114">
        <v>79</v>
      </c>
      <c r="J25" s="140">
        <v>75</v>
      </c>
      <c r="K25" s="114">
        <v>10</v>
      </c>
      <c r="L25" s="116">
        <v>13.333333333333334</v>
      </c>
    </row>
    <row r="26" spans="1:12" s="110" customFormat="1" ht="15" customHeight="1" x14ac:dyDescent="0.2">
      <c r="A26" s="120"/>
      <c r="C26" s="121" t="s">
        <v>187</v>
      </c>
      <c r="D26" s="110" t="s">
        <v>188</v>
      </c>
      <c r="E26" s="113">
        <v>0.25754231052244297</v>
      </c>
      <c r="F26" s="115">
        <v>77</v>
      </c>
      <c r="G26" s="114">
        <v>78</v>
      </c>
      <c r="H26" s="114">
        <v>71</v>
      </c>
      <c r="I26" s="114">
        <v>78</v>
      </c>
      <c r="J26" s="140">
        <v>66</v>
      </c>
      <c r="K26" s="114">
        <v>11</v>
      </c>
      <c r="L26" s="116">
        <v>16.666666666666668</v>
      </c>
    </row>
    <row r="27" spans="1:12" s="110" customFormat="1" ht="15" customHeight="1" x14ac:dyDescent="0.2">
      <c r="A27" s="120"/>
      <c r="B27" s="119"/>
      <c r="D27" s="259" t="s">
        <v>106</v>
      </c>
      <c r="E27" s="113">
        <v>58.441558441558442</v>
      </c>
      <c r="F27" s="115">
        <v>45</v>
      </c>
      <c r="G27" s="114">
        <v>48</v>
      </c>
      <c r="H27" s="114">
        <v>42</v>
      </c>
      <c r="I27" s="114">
        <v>49</v>
      </c>
      <c r="J27" s="140">
        <v>40</v>
      </c>
      <c r="K27" s="114">
        <v>5</v>
      </c>
      <c r="L27" s="116">
        <v>12.5</v>
      </c>
    </row>
    <row r="28" spans="1:12" s="110" customFormat="1" ht="15" customHeight="1" x14ac:dyDescent="0.2">
      <c r="A28" s="120"/>
      <c r="B28" s="119"/>
      <c r="D28" s="259" t="s">
        <v>107</v>
      </c>
      <c r="E28" s="113">
        <v>41.558441558441558</v>
      </c>
      <c r="F28" s="115">
        <v>32</v>
      </c>
      <c r="G28" s="114">
        <v>30</v>
      </c>
      <c r="H28" s="114">
        <v>29</v>
      </c>
      <c r="I28" s="114">
        <v>29</v>
      </c>
      <c r="J28" s="140">
        <v>26</v>
      </c>
      <c r="K28" s="114">
        <v>6</v>
      </c>
      <c r="L28" s="116">
        <v>23.076923076923077</v>
      </c>
    </row>
    <row r="29" spans="1:12" s="110" customFormat="1" ht="24.95" customHeight="1" x14ac:dyDescent="0.2">
      <c r="A29" s="604" t="s">
        <v>189</v>
      </c>
      <c r="B29" s="605"/>
      <c r="C29" s="605"/>
      <c r="D29" s="606"/>
      <c r="E29" s="113">
        <v>94.140076259281557</v>
      </c>
      <c r="F29" s="115">
        <v>28146</v>
      </c>
      <c r="G29" s="114">
        <v>28321</v>
      </c>
      <c r="H29" s="114">
        <v>28756</v>
      </c>
      <c r="I29" s="114">
        <v>28563</v>
      </c>
      <c r="J29" s="140">
        <v>28508</v>
      </c>
      <c r="K29" s="114">
        <v>-362</v>
      </c>
      <c r="L29" s="116">
        <v>-1.2698189981759507</v>
      </c>
    </row>
    <row r="30" spans="1:12" s="110" customFormat="1" ht="15" customHeight="1" x14ac:dyDescent="0.2">
      <c r="A30" s="120"/>
      <c r="B30" s="119"/>
      <c r="C30" s="258" t="s">
        <v>106</v>
      </c>
      <c r="E30" s="113">
        <v>53.449868542599305</v>
      </c>
      <c r="F30" s="115">
        <v>15044</v>
      </c>
      <c r="G30" s="114">
        <v>15152</v>
      </c>
      <c r="H30" s="114">
        <v>15453</v>
      </c>
      <c r="I30" s="114">
        <v>15299</v>
      </c>
      <c r="J30" s="140">
        <v>15271</v>
      </c>
      <c r="K30" s="114">
        <v>-227</v>
      </c>
      <c r="L30" s="116">
        <v>-1.4864776373518434</v>
      </c>
    </row>
    <row r="31" spans="1:12" s="110" customFormat="1" ht="15" customHeight="1" x14ac:dyDescent="0.2">
      <c r="A31" s="120"/>
      <c r="B31" s="119"/>
      <c r="C31" s="258" t="s">
        <v>107</v>
      </c>
      <c r="E31" s="113">
        <v>46.550131457400695</v>
      </c>
      <c r="F31" s="115">
        <v>13102</v>
      </c>
      <c r="G31" s="114">
        <v>13169</v>
      </c>
      <c r="H31" s="114">
        <v>13303</v>
      </c>
      <c r="I31" s="114">
        <v>13264</v>
      </c>
      <c r="J31" s="140">
        <v>13237</v>
      </c>
      <c r="K31" s="114">
        <v>-135</v>
      </c>
      <c r="L31" s="116">
        <v>-1.0198685502757423</v>
      </c>
    </row>
    <row r="32" spans="1:12" s="110" customFormat="1" ht="15" customHeight="1" x14ac:dyDescent="0.2">
      <c r="A32" s="120"/>
      <c r="B32" s="119" t="s">
        <v>117</v>
      </c>
      <c r="C32" s="258"/>
      <c r="E32" s="113">
        <v>5.8532343300555221</v>
      </c>
      <c r="F32" s="115">
        <v>1750</v>
      </c>
      <c r="G32" s="114">
        <v>1657</v>
      </c>
      <c r="H32" s="114">
        <v>1616</v>
      </c>
      <c r="I32" s="114">
        <v>1542</v>
      </c>
      <c r="J32" s="140">
        <v>1523</v>
      </c>
      <c r="K32" s="114">
        <v>227</v>
      </c>
      <c r="L32" s="116">
        <v>14.904793171372292</v>
      </c>
    </row>
    <row r="33" spans="1:12" s="110" customFormat="1" ht="15" customHeight="1" x14ac:dyDescent="0.2">
      <c r="A33" s="120"/>
      <c r="B33" s="119"/>
      <c r="C33" s="258" t="s">
        <v>106</v>
      </c>
      <c r="E33" s="113">
        <v>72.057142857142864</v>
      </c>
      <c r="F33" s="115">
        <v>1261</v>
      </c>
      <c r="G33" s="114">
        <v>1205</v>
      </c>
      <c r="H33" s="114">
        <v>1170</v>
      </c>
      <c r="I33" s="114">
        <v>1115</v>
      </c>
      <c r="J33" s="140">
        <v>1091</v>
      </c>
      <c r="K33" s="114">
        <v>170</v>
      </c>
      <c r="L33" s="116">
        <v>15.582034830430798</v>
      </c>
    </row>
    <row r="34" spans="1:12" s="110" customFormat="1" ht="15" customHeight="1" x14ac:dyDescent="0.2">
      <c r="A34" s="120"/>
      <c r="B34" s="119"/>
      <c r="C34" s="258" t="s">
        <v>107</v>
      </c>
      <c r="E34" s="113">
        <v>27.942857142857143</v>
      </c>
      <c r="F34" s="115">
        <v>489</v>
      </c>
      <c r="G34" s="114">
        <v>452</v>
      </c>
      <c r="H34" s="114">
        <v>446</v>
      </c>
      <c r="I34" s="114">
        <v>427</v>
      </c>
      <c r="J34" s="140">
        <v>432</v>
      </c>
      <c r="K34" s="114">
        <v>57</v>
      </c>
      <c r="L34" s="116">
        <v>13.194444444444445</v>
      </c>
    </row>
    <row r="35" spans="1:12" s="110" customFormat="1" ht="24.95" customHeight="1" x14ac:dyDescent="0.2">
      <c r="A35" s="604" t="s">
        <v>190</v>
      </c>
      <c r="B35" s="605"/>
      <c r="C35" s="605"/>
      <c r="D35" s="606"/>
      <c r="E35" s="113">
        <v>73.312596160278275</v>
      </c>
      <c r="F35" s="115">
        <v>21919</v>
      </c>
      <c r="G35" s="114">
        <v>21983</v>
      </c>
      <c r="H35" s="114">
        <v>22361</v>
      </c>
      <c r="I35" s="114">
        <v>22162</v>
      </c>
      <c r="J35" s="140">
        <v>22185</v>
      </c>
      <c r="K35" s="114">
        <v>-266</v>
      </c>
      <c r="L35" s="116">
        <v>-1.199008338967771</v>
      </c>
    </row>
    <row r="36" spans="1:12" s="110" customFormat="1" ht="15" customHeight="1" x14ac:dyDescent="0.2">
      <c r="A36" s="120"/>
      <c r="B36" s="119"/>
      <c r="C36" s="258" t="s">
        <v>106</v>
      </c>
      <c r="E36" s="113">
        <v>67.982115972443992</v>
      </c>
      <c r="F36" s="115">
        <v>14901</v>
      </c>
      <c r="G36" s="114">
        <v>14977</v>
      </c>
      <c r="H36" s="114">
        <v>15254</v>
      </c>
      <c r="I36" s="114">
        <v>15080</v>
      </c>
      <c r="J36" s="140">
        <v>15042</v>
      </c>
      <c r="K36" s="114">
        <v>-141</v>
      </c>
      <c r="L36" s="116">
        <v>-0.93737534902273634</v>
      </c>
    </row>
    <row r="37" spans="1:12" s="110" customFormat="1" ht="15" customHeight="1" x14ac:dyDescent="0.2">
      <c r="A37" s="120"/>
      <c r="B37" s="119"/>
      <c r="C37" s="258" t="s">
        <v>107</v>
      </c>
      <c r="E37" s="113">
        <v>32.017884027556001</v>
      </c>
      <c r="F37" s="115">
        <v>7018</v>
      </c>
      <c r="G37" s="114">
        <v>7006</v>
      </c>
      <c r="H37" s="114">
        <v>7107</v>
      </c>
      <c r="I37" s="114">
        <v>7082</v>
      </c>
      <c r="J37" s="140">
        <v>7143</v>
      </c>
      <c r="K37" s="114">
        <v>-125</v>
      </c>
      <c r="L37" s="116">
        <v>-1.7499650006999861</v>
      </c>
    </row>
    <row r="38" spans="1:12" s="110" customFormat="1" ht="15" customHeight="1" x14ac:dyDescent="0.2">
      <c r="A38" s="120"/>
      <c r="B38" s="119" t="s">
        <v>182</v>
      </c>
      <c r="C38" s="258"/>
      <c r="E38" s="113">
        <v>26.687403839721721</v>
      </c>
      <c r="F38" s="115">
        <v>7979</v>
      </c>
      <c r="G38" s="114">
        <v>7997</v>
      </c>
      <c r="H38" s="114">
        <v>8014</v>
      </c>
      <c r="I38" s="114">
        <v>7947</v>
      </c>
      <c r="J38" s="140">
        <v>7850</v>
      </c>
      <c r="K38" s="114">
        <v>129</v>
      </c>
      <c r="L38" s="116">
        <v>1.6433121019108281</v>
      </c>
    </row>
    <row r="39" spans="1:12" s="110" customFormat="1" ht="15" customHeight="1" x14ac:dyDescent="0.2">
      <c r="A39" s="120"/>
      <c r="B39" s="119"/>
      <c r="C39" s="258" t="s">
        <v>106</v>
      </c>
      <c r="E39" s="113">
        <v>17.608722897606217</v>
      </c>
      <c r="F39" s="115">
        <v>1405</v>
      </c>
      <c r="G39" s="114">
        <v>1381</v>
      </c>
      <c r="H39" s="114">
        <v>1371</v>
      </c>
      <c r="I39" s="114">
        <v>1337</v>
      </c>
      <c r="J39" s="140">
        <v>1323</v>
      </c>
      <c r="K39" s="114">
        <v>82</v>
      </c>
      <c r="L39" s="116">
        <v>6.1980347694633409</v>
      </c>
    </row>
    <row r="40" spans="1:12" s="110" customFormat="1" ht="15" customHeight="1" x14ac:dyDescent="0.2">
      <c r="A40" s="120"/>
      <c r="B40" s="119"/>
      <c r="C40" s="258" t="s">
        <v>107</v>
      </c>
      <c r="E40" s="113">
        <v>82.391277102393786</v>
      </c>
      <c r="F40" s="115">
        <v>6574</v>
      </c>
      <c r="G40" s="114">
        <v>6616</v>
      </c>
      <c r="H40" s="114">
        <v>6643</v>
      </c>
      <c r="I40" s="114">
        <v>6610</v>
      </c>
      <c r="J40" s="140">
        <v>6527</v>
      </c>
      <c r="K40" s="114">
        <v>47</v>
      </c>
      <c r="L40" s="116">
        <v>0.7200857974567183</v>
      </c>
    </row>
    <row r="41" spans="1:12" s="110" customFormat="1" ht="24.75" customHeight="1" x14ac:dyDescent="0.2">
      <c r="A41" s="604" t="s">
        <v>519</v>
      </c>
      <c r="B41" s="605"/>
      <c r="C41" s="605"/>
      <c r="D41" s="606"/>
      <c r="E41" s="113">
        <v>3.327981804802997</v>
      </c>
      <c r="F41" s="115">
        <v>995</v>
      </c>
      <c r="G41" s="114">
        <v>1089</v>
      </c>
      <c r="H41" s="114">
        <v>1134</v>
      </c>
      <c r="I41" s="114">
        <v>911</v>
      </c>
      <c r="J41" s="140">
        <v>956</v>
      </c>
      <c r="K41" s="114">
        <v>39</v>
      </c>
      <c r="L41" s="116">
        <v>4.0794979079497908</v>
      </c>
    </row>
    <row r="42" spans="1:12" s="110" customFormat="1" ht="15" customHeight="1" x14ac:dyDescent="0.2">
      <c r="A42" s="120"/>
      <c r="B42" s="119"/>
      <c r="C42" s="258" t="s">
        <v>106</v>
      </c>
      <c r="E42" s="113">
        <v>69.547738693467338</v>
      </c>
      <c r="F42" s="115">
        <v>692</v>
      </c>
      <c r="G42" s="114">
        <v>768</v>
      </c>
      <c r="H42" s="114">
        <v>799</v>
      </c>
      <c r="I42" s="114">
        <v>626</v>
      </c>
      <c r="J42" s="140">
        <v>653</v>
      </c>
      <c r="K42" s="114">
        <v>39</v>
      </c>
      <c r="L42" s="116">
        <v>5.9724349157733538</v>
      </c>
    </row>
    <row r="43" spans="1:12" s="110" customFormat="1" ht="15" customHeight="1" x14ac:dyDescent="0.2">
      <c r="A43" s="123"/>
      <c r="B43" s="124"/>
      <c r="C43" s="260" t="s">
        <v>107</v>
      </c>
      <c r="D43" s="261"/>
      <c r="E43" s="125">
        <v>30.452261306532662</v>
      </c>
      <c r="F43" s="143">
        <v>303</v>
      </c>
      <c r="G43" s="144">
        <v>321</v>
      </c>
      <c r="H43" s="144">
        <v>335</v>
      </c>
      <c r="I43" s="144">
        <v>285</v>
      </c>
      <c r="J43" s="145">
        <v>303</v>
      </c>
      <c r="K43" s="144">
        <v>0</v>
      </c>
      <c r="L43" s="146">
        <v>0</v>
      </c>
    </row>
    <row r="44" spans="1:12" s="110" customFormat="1" ht="45.75" customHeight="1" x14ac:dyDescent="0.2">
      <c r="A44" s="604" t="s">
        <v>191</v>
      </c>
      <c r="B44" s="605"/>
      <c r="C44" s="605"/>
      <c r="D44" s="606"/>
      <c r="E44" s="113">
        <v>2.1974714027694162</v>
      </c>
      <c r="F44" s="115">
        <v>657</v>
      </c>
      <c r="G44" s="114">
        <v>660</v>
      </c>
      <c r="H44" s="114">
        <v>658</v>
      </c>
      <c r="I44" s="114">
        <v>654</v>
      </c>
      <c r="J44" s="140">
        <v>655</v>
      </c>
      <c r="K44" s="114">
        <v>2</v>
      </c>
      <c r="L44" s="116">
        <v>0.30534351145038169</v>
      </c>
    </row>
    <row r="45" spans="1:12" s="110" customFormat="1" ht="15" customHeight="1" x14ac:dyDescent="0.2">
      <c r="A45" s="120"/>
      <c r="B45" s="119"/>
      <c r="C45" s="258" t="s">
        <v>106</v>
      </c>
      <c r="E45" s="113">
        <v>61.339421613394215</v>
      </c>
      <c r="F45" s="115">
        <v>403</v>
      </c>
      <c r="G45" s="114">
        <v>404</v>
      </c>
      <c r="H45" s="114">
        <v>401</v>
      </c>
      <c r="I45" s="114">
        <v>394</v>
      </c>
      <c r="J45" s="140">
        <v>394</v>
      </c>
      <c r="K45" s="114">
        <v>9</v>
      </c>
      <c r="L45" s="116">
        <v>2.2842639593908629</v>
      </c>
    </row>
    <row r="46" spans="1:12" s="110" customFormat="1" ht="15" customHeight="1" x14ac:dyDescent="0.2">
      <c r="A46" s="123"/>
      <c r="B46" s="124"/>
      <c r="C46" s="260" t="s">
        <v>107</v>
      </c>
      <c r="D46" s="261"/>
      <c r="E46" s="125">
        <v>38.660578386605785</v>
      </c>
      <c r="F46" s="143">
        <v>254</v>
      </c>
      <c r="G46" s="144">
        <v>256</v>
      </c>
      <c r="H46" s="144">
        <v>257</v>
      </c>
      <c r="I46" s="144">
        <v>260</v>
      </c>
      <c r="J46" s="145">
        <v>261</v>
      </c>
      <c r="K46" s="144">
        <v>-7</v>
      </c>
      <c r="L46" s="146">
        <v>-2.6819923371647509</v>
      </c>
    </row>
    <row r="47" spans="1:12" s="110" customFormat="1" ht="39" customHeight="1" x14ac:dyDescent="0.2">
      <c r="A47" s="604" t="s">
        <v>520</v>
      </c>
      <c r="B47" s="607"/>
      <c r="C47" s="607"/>
      <c r="D47" s="608"/>
      <c r="E47" s="113">
        <v>0.190648203893237</v>
      </c>
      <c r="F47" s="115">
        <v>57</v>
      </c>
      <c r="G47" s="114">
        <v>55</v>
      </c>
      <c r="H47" s="114">
        <v>46</v>
      </c>
      <c r="I47" s="114">
        <v>59</v>
      </c>
      <c r="J47" s="140">
        <v>56</v>
      </c>
      <c r="K47" s="114">
        <v>1</v>
      </c>
      <c r="L47" s="116">
        <v>1.7857142857142858</v>
      </c>
    </row>
    <row r="48" spans="1:12" s="110" customFormat="1" ht="15" customHeight="1" x14ac:dyDescent="0.2">
      <c r="A48" s="120"/>
      <c r="B48" s="119"/>
      <c r="C48" s="258" t="s">
        <v>106</v>
      </c>
      <c r="E48" s="113">
        <v>35.087719298245617</v>
      </c>
      <c r="F48" s="115">
        <v>20</v>
      </c>
      <c r="G48" s="114">
        <v>21</v>
      </c>
      <c r="H48" s="114">
        <v>17</v>
      </c>
      <c r="I48" s="114">
        <v>19</v>
      </c>
      <c r="J48" s="140">
        <v>19</v>
      </c>
      <c r="K48" s="114">
        <v>1</v>
      </c>
      <c r="L48" s="116">
        <v>5.2631578947368425</v>
      </c>
    </row>
    <row r="49" spans="1:12" s="110" customFormat="1" ht="15" customHeight="1" x14ac:dyDescent="0.2">
      <c r="A49" s="123"/>
      <c r="B49" s="124"/>
      <c r="C49" s="260" t="s">
        <v>107</v>
      </c>
      <c r="D49" s="261"/>
      <c r="E49" s="125">
        <v>64.912280701754383</v>
      </c>
      <c r="F49" s="143">
        <v>37</v>
      </c>
      <c r="G49" s="144">
        <v>34</v>
      </c>
      <c r="H49" s="144">
        <v>29</v>
      </c>
      <c r="I49" s="144">
        <v>40</v>
      </c>
      <c r="J49" s="145">
        <v>37</v>
      </c>
      <c r="K49" s="144">
        <v>0</v>
      </c>
      <c r="L49" s="146">
        <v>0</v>
      </c>
    </row>
    <row r="50" spans="1:12" s="110" customFormat="1" ht="24.95" customHeight="1" x14ac:dyDescent="0.2">
      <c r="A50" s="609" t="s">
        <v>192</v>
      </c>
      <c r="B50" s="610"/>
      <c r="C50" s="610"/>
      <c r="D50" s="611"/>
      <c r="E50" s="262">
        <v>7.1610141146564992</v>
      </c>
      <c r="F50" s="263">
        <v>2141</v>
      </c>
      <c r="G50" s="264">
        <v>2187</v>
      </c>
      <c r="H50" s="264">
        <v>2187</v>
      </c>
      <c r="I50" s="264">
        <v>1949</v>
      </c>
      <c r="J50" s="265">
        <v>1947</v>
      </c>
      <c r="K50" s="263">
        <v>194</v>
      </c>
      <c r="L50" s="266">
        <v>9.964047252182846</v>
      </c>
    </row>
    <row r="51" spans="1:12" s="110" customFormat="1" ht="15" customHeight="1" x14ac:dyDescent="0.2">
      <c r="A51" s="120"/>
      <c r="B51" s="119"/>
      <c r="C51" s="258" t="s">
        <v>106</v>
      </c>
      <c r="E51" s="113">
        <v>66.557683325548808</v>
      </c>
      <c r="F51" s="115">
        <v>1425</v>
      </c>
      <c r="G51" s="114">
        <v>1475</v>
      </c>
      <c r="H51" s="114">
        <v>1480</v>
      </c>
      <c r="I51" s="114">
        <v>1300</v>
      </c>
      <c r="J51" s="140">
        <v>1298</v>
      </c>
      <c r="K51" s="114">
        <v>127</v>
      </c>
      <c r="L51" s="116">
        <v>9.7842835130970727</v>
      </c>
    </row>
    <row r="52" spans="1:12" s="110" customFormat="1" ht="15" customHeight="1" x14ac:dyDescent="0.2">
      <c r="A52" s="120"/>
      <c r="B52" s="119"/>
      <c r="C52" s="258" t="s">
        <v>107</v>
      </c>
      <c r="E52" s="113">
        <v>33.442316674451192</v>
      </c>
      <c r="F52" s="115">
        <v>716</v>
      </c>
      <c r="G52" s="114">
        <v>712</v>
      </c>
      <c r="H52" s="114">
        <v>707</v>
      </c>
      <c r="I52" s="114">
        <v>649</v>
      </c>
      <c r="J52" s="140">
        <v>649</v>
      </c>
      <c r="K52" s="114">
        <v>67</v>
      </c>
      <c r="L52" s="116">
        <v>10.323574730354391</v>
      </c>
    </row>
    <row r="53" spans="1:12" s="110" customFormat="1" ht="15" customHeight="1" x14ac:dyDescent="0.2">
      <c r="A53" s="120"/>
      <c r="B53" s="119"/>
      <c r="C53" s="258" t="s">
        <v>187</v>
      </c>
      <c r="D53" s="110" t="s">
        <v>193</v>
      </c>
      <c r="E53" s="113">
        <v>36.057916861279779</v>
      </c>
      <c r="F53" s="115">
        <v>772</v>
      </c>
      <c r="G53" s="114">
        <v>875</v>
      </c>
      <c r="H53" s="114">
        <v>923</v>
      </c>
      <c r="I53" s="114">
        <v>663</v>
      </c>
      <c r="J53" s="140">
        <v>726</v>
      </c>
      <c r="K53" s="114">
        <v>46</v>
      </c>
      <c r="L53" s="116">
        <v>6.3360881542699721</v>
      </c>
    </row>
    <row r="54" spans="1:12" s="110" customFormat="1" ht="15" customHeight="1" x14ac:dyDescent="0.2">
      <c r="A54" s="120"/>
      <c r="B54" s="119"/>
      <c r="D54" s="267" t="s">
        <v>194</v>
      </c>
      <c r="E54" s="113">
        <v>72.020725388601036</v>
      </c>
      <c r="F54" s="115">
        <v>556</v>
      </c>
      <c r="G54" s="114">
        <v>632</v>
      </c>
      <c r="H54" s="114">
        <v>671</v>
      </c>
      <c r="I54" s="114">
        <v>483</v>
      </c>
      <c r="J54" s="140">
        <v>524</v>
      </c>
      <c r="K54" s="114">
        <v>32</v>
      </c>
      <c r="L54" s="116">
        <v>6.106870229007634</v>
      </c>
    </row>
    <row r="55" spans="1:12" s="110" customFormat="1" ht="15" customHeight="1" x14ac:dyDescent="0.2">
      <c r="A55" s="120"/>
      <c r="B55" s="119"/>
      <c r="D55" s="267" t="s">
        <v>195</v>
      </c>
      <c r="E55" s="113">
        <v>27.979274611398964</v>
      </c>
      <c r="F55" s="115">
        <v>216</v>
      </c>
      <c r="G55" s="114">
        <v>243</v>
      </c>
      <c r="H55" s="114">
        <v>252</v>
      </c>
      <c r="I55" s="114">
        <v>180</v>
      </c>
      <c r="J55" s="140">
        <v>202</v>
      </c>
      <c r="K55" s="114">
        <v>14</v>
      </c>
      <c r="L55" s="116">
        <v>6.9306930693069306</v>
      </c>
    </row>
    <row r="56" spans="1:12" s="110" customFormat="1" ht="15" customHeight="1" x14ac:dyDescent="0.2">
      <c r="A56" s="120"/>
      <c r="B56" s="119" t="s">
        <v>196</v>
      </c>
      <c r="C56" s="258"/>
      <c r="E56" s="113">
        <v>79.96855976988428</v>
      </c>
      <c r="F56" s="115">
        <v>23909</v>
      </c>
      <c r="G56" s="114">
        <v>23973</v>
      </c>
      <c r="H56" s="114">
        <v>24360</v>
      </c>
      <c r="I56" s="114">
        <v>24358</v>
      </c>
      <c r="J56" s="140">
        <v>24258</v>
      </c>
      <c r="K56" s="114">
        <v>-349</v>
      </c>
      <c r="L56" s="116">
        <v>-1.4387006348421139</v>
      </c>
    </row>
    <row r="57" spans="1:12" s="110" customFormat="1" ht="15" customHeight="1" x14ac:dyDescent="0.2">
      <c r="A57" s="120"/>
      <c r="B57" s="119"/>
      <c r="C57" s="258" t="s">
        <v>106</v>
      </c>
      <c r="E57" s="113">
        <v>53.962942824877658</v>
      </c>
      <c r="F57" s="115">
        <v>12902</v>
      </c>
      <c r="G57" s="114">
        <v>12921</v>
      </c>
      <c r="H57" s="114">
        <v>13187</v>
      </c>
      <c r="I57" s="114">
        <v>13181</v>
      </c>
      <c r="J57" s="140">
        <v>13126</v>
      </c>
      <c r="K57" s="114">
        <v>-224</v>
      </c>
      <c r="L57" s="116">
        <v>-1.7065366448270607</v>
      </c>
    </row>
    <row r="58" spans="1:12" s="110" customFormat="1" ht="15" customHeight="1" x14ac:dyDescent="0.2">
      <c r="A58" s="120"/>
      <c r="B58" s="119"/>
      <c r="C58" s="258" t="s">
        <v>107</v>
      </c>
      <c r="E58" s="113">
        <v>46.037057175122342</v>
      </c>
      <c r="F58" s="115">
        <v>11007</v>
      </c>
      <c r="G58" s="114">
        <v>11052</v>
      </c>
      <c r="H58" s="114">
        <v>11173</v>
      </c>
      <c r="I58" s="114">
        <v>11177</v>
      </c>
      <c r="J58" s="140">
        <v>11132</v>
      </c>
      <c r="K58" s="114">
        <v>-125</v>
      </c>
      <c r="L58" s="116">
        <v>-1.1228889687387711</v>
      </c>
    </row>
    <row r="59" spans="1:12" s="110" customFormat="1" ht="15" customHeight="1" x14ac:dyDescent="0.2">
      <c r="A59" s="120"/>
      <c r="B59" s="119"/>
      <c r="C59" s="258" t="s">
        <v>105</v>
      </c>
      <c r="D59" s="110" t="s">
        <v>197</v>
      </c>
      <c r="E59" s="113">
        <v>90.514032372746669</v>
      </c>
      <c r="F59" s="115">
        <v>21641</v>
      </c>
      <c r="G59" s="114">
        <v>21680</v>
      </c>
      <c r="H59" s="114">
        <v>22041</v>
      </c>
      <c r="I59" s="114">
        <v>22021</v>
      </c>
      <c r="J59" s="140">
        <v>21943</v>
      </c>
      <c r="K59" s="114">
        <v>-302</v>
      </c>
      <c r="L59" s="116">
        <v>-1.3762931230916466</v>
      </c>
    </row>
    <row r="60" spans="1:12" s="110" customFormat="1" ht="15" customHeight="1" x14ac:dyDescent="0.2">
      <c r="A60" s="120"/>
      <c r="B60" s="119"/>
      <c r="C60" s="258"/>
      <c r="D60" s="267" t="s">
        <v>198</v>
      </c>
      <c r="E60" s="113">
        <v>54.202670856245092</v>
      </c>
      <c r="F60" s="115">
        <v>11730</v>
      </c>
      <c r="G60" s="114">
        <v>11737</v>
      </c>
      <c r="H60" s="114">
        <v>11998</v>
      </c>
      <c r="I60" s="114">
        <v>11985</v>
      </c>
      <c r="J60" s="140">
        <v>11941</v>
      </c>
      <c r="K60" s="114">
        <v>-211</v>
      </c>
      <c r="L60" s="116">
        <v>-1.767021187505234</v>
      </c>
    </row>
    <row r="61" spans="1:12" s="110" customFormat="1" ht="15" customHeight="1" x14ac:dyDescent="0.2">
      <c r="A61" s="120"/>
      <c r="B61" s="119"/>
      <c r="C61" s="258"/>
      <c r="D61" s="267" t="s">
        <v>199</v>
      </c>
      <c r="E61" s="113">
        <v>45.797329143754908</v>
      </c>
      <c r="F61" s="115">
        <v>9911</v>
      </c>
      <c r="G61" s="114">
        <v>9943</v>
      </c>
      <c r="H61" s="114">
        <v>10043</v>
      </c>
      <c r="I61" s="114">
        <v>10036</v>
      </c>
      <c r="J61" s="140">
        <v>10002</v>
      </c>
      <c r="K61" s="114">
        <v>-91</v>
      </c>
      <c r="L61" s="116">
        <v>-0.90981803639272141</v>
      </c>
    </row>
    <row r="62" spans="1:12" s="110" customFormat="1" ht="15" customHeight="1" x14ac:dyDescent="0.2">
      <c r="A62" s="120"/>
      <c r="B62" s="119"/>
      <c r="C62" s="258"/>
      <c r="D62" s="258" t="s">
        <v>200</v>
      </c>
      <c r="E62" s="113">
        <v>9.485967627253336</v>
      </c>
      <c r="F62" s="115">
        <v>2268</v>
      </c>
      <c r="G62" s="114">
        <v>2293</v>
      </c>
      <c r="H62" s="114">
        <v>2319</v>
      </c>
      <c r="I62" s="114">
        <v>2337</v>
      </c>
      <c r="J62" s="140">
        <v>2315</v>
      </c>
      <c r="K62" s="114">
        <v>-47</v>
      </c>
      <c r="L62" s="116">
        <v>-2.0302375809935205</v>
      </c>
    </row>
    <row r="63" spans="1:12" s="110" customFormat="1" ht="15" customHeight="1" x14ac:dyDescent="0.2">
      <c r="A63" s="120"/>
      <c r="B63" s="119"/>
      <c r="C63" s="258"/>
      <c r="D63" s="267" t="s">
        <v>198</v>
      </c>
      <c r="E63" s="113">
        <v>51.675485008818342</v>
      </c>
      <c r="F63" s="115">
        <v>1172</v>
      </c>
      <c r="G63" s="114">
        <v>1184</v>
      </c>
      <c r="H63" s="114">
        <v>1189</v>
      </c>
      <c r="I63" s="114">
        <v>1196</v>
      </c>
      <c r="J63" s="140">
        <v>1185</v>
      </c>
      <c r="K63" s="114">
        <v>-13</v>
      </c>
      <c r="L63" s="116">
        <v>-1.0970464135021096</v>
      </c>
    </row>
    <row r="64" spans="1:12" s="110" customFormat="1" ht="15" customHeight="1" x14ac:dyDescent="0.2">
      <c r="A64" s="120"/>
      <c r="B64" s="119"/>
      <c r="C64" s="258"/>
      <c r="D64" s="267" t="s">
        <v>199</v>
      </c>
      <c r="E64" s="113">
        <v>48.324514991181658</v>
      </c>
      <c r="F64" s="115">
        <v>1096</v>
      </c>
      <c r="G64" s="114">
        <v>1109</v>
      </c>
      <c r="H64" s="114">
        <v>1130</v>
      </c>
      <c r="I64" s="114">
        <v>1141</v>
      </c>
      <c r="J64" s="140">
        <v>1130</v>
      </c>
      <c r="K64" s="114">
        <v>-34</v>
      </c>
      <c r="L64" s="116">
        <v>-3.0088495575221237</v>
      </c>
    </row>
    <row r="65" spans="1:12" s="110" customFormat="1" ht="15" customHeight="1" x14ac:dyDescent="0.2">
      <c r="A65" s="120"/>
      <c r="B65" s="119" t="s">
        <v>201</v>
      </c>
      <c r="C65" s="258"/>
      <c r="E65" s="113">
        <v>7.8935045822463037</v>
      </c>
      <c r="F65" s="115">
        <v>2360</v>
      </c>
      <c r="G65" s="114">
        <v>2382</v>
      </c>
      <c r="H65" s="114">
        <v>2372</v>
      </c>
      <c r="I65" s="114">
        <v>2353</v>
      </c>
      <c r="J65" s="140">
        <v>2370</v>
      </c>
      <c r="K65" s="114">
        <v>-10</v>
      </c>
      <c r="L65" s="116">
        <v>-0.4219409282700422</v>
      </c>
    </row>
    <row r="66" spans="1:12" s="110" customFormat="1" ht="15" customHeight="1" x14ac:dyDescent="0.2">
      <c r="A66" s="120"/>
      <c r="B66" s="119"/>
      <c r="C66" s="258" t="s">
        <v>106</v>
      </c>
      <c r="E66" s="113">
        <v>45.550847457627121</v>
      </c>
      <c r="F66" s="115">
        <v>1075</v>
      </c>
      <c r="G66" s="114">
        <v>1096</v>
      </c>
      <c r="H66" s="114">
        <v>1087</v>
      </c>
      <c r="I66" s="114">
        <v>1072</v>
      </c>
      <c r="J66" s="140">
        <v>1075</v>
      </c>
      <c r="K66" s="114">
        <v>0</v>
      </c>
      <c r="L66" s="116">
        <v>0</v>
      </c>
    </row>
    <row r="67" spans="1:12" s="110" customFormat="1" ht="15" customHeight="1" x14ac:dyDescent="0.2">
      <c r="A67" s="120"/>
      <c r="B67" s="119"/>
      <c r="C67" s="258" t="s">
        <v>107</v>
      </c>
      <c r="E67" s="113">
        <v>54.449152542372879</v>
      </c>
      <c r="F67" s="115">
        <v>1285</v>
      </c>
      <c r="G67" s="114">
        <v>1286</v>
      </c>
      <c r="H67" s="114">
        <v>1285</v>
      </c>
      <c r="I67" s="114">
        <v>1281</v>
      </c>
      <c r="J67" s="140">
        <v>1295</v>
      </c>
      <c r="K67" s="114">
        <v>-10</v>
      </c>
      <c r="L67" s="116">
        <v>-0.77220077220077221</v>
      </c>
    </row>
    <row r="68" spans="1:12" s="110" customFormat="1" ht="15" customHeight="1" x14ac:dyDescent="0.2">
      <c r="A68" s="120"/>
      <c r="B68" s="119"/>
      <c r="C68" s="258" t="s">
        <v>105</v>
      </c>
      <c r="D68" s="110" t="s">
        <v>202</v>
      </c>
      <c r="E68" s="113">
        <v>14.830508474576272</v>
      </c>
      <c r="F68" s="115">
        <v>350</v>
      </c>
      <c r="G68" s="114">
        <v>340</v>
      </c>
      <c r="H68" s="114">
        <v>334</v>
      </c>
      <c r="I68" s="114">
        <v>327</v>
      </c>
      <c r="J68" s="140">
        <v>315</v>
      </c>
      <c r="K68" s="114">
        <v>35</v>
      </c>
      <c r="L68" s="116">
        <v>11.111111111111111</v>
      </c>
    </row>
    <row r="69" spans="1:12" s="110" customFormat="1" ht="15" customHeight="1" x14ac:dyDescent="0.2">
      <c r="A69" s="120"/>
      <c r="B69" s="119"/>
      <c r="C69" s="258"/>
      <c r="D69" s="267" t="s">
        <v>198</v>
      </c>
      <c r="E69" s="113">
        <v>40.285714285714285</v>
      </c>
      <c r="F69" s="115">
        <v>141</v>
      </c>
      <c r="G69" s="114">
        <v>142</v>
      </c>
      <c r="H69" s="114">
        <v>136</v>
      </c>
      <c r="I69" s="114">
        <v>133</v>
      </c>
      <c r="J69" s="140">
        <v>129</v>
      </c>
      <c r="K69" s="114">
        <v>12</v>
      </c>
      <c r="L69" s="116">
        <v>9.3023255813953494</v>
      </c>
    </row>
    <row r="70" spans="1:12" s="110" customFormat="1" ht="15" customHeight="1" x14ac:dyDescent="0.2">
      <c r="A70" s="120"/>
      <c r="B70" s="119"/>
      <c r="C70" s="258"/>
      <c r="D70" s="267" t="s">
        <v>199</v>
      </c>
      <c r="E70" s="113">
        <v>59.714285714285715</v>
      </c>
      <c r="F70" s="115">
        <v>209</v>
      </c>
      <c r="G70" s="114">
        <v>198</v>
      </c>
      <c r="H70" s="114">
        <v>198</v>
      </c>
      <c r="I70" s="114">
        <v>194</v>
      </c>
      <c r="J70" s="140">
        <v>186</v>
      </c>
      <c r="K70" s="114">
        <v>23</v>
      </c>
      <c r="L70" s="116">
        <v>12.365591397849462</v>
      </c>
    </row>
    <row r="71" spans="1:12" s="110" customFormat="1" ht="15" customHeight="1" x14ac:dyDescent="0.2">
      <c r="A71" s="120"/>
      <c r="B71" s="119"/>
      <c r="C71" s="258"/>
      <c r="D71" s="110" t="s">
        <v>203</v>
      </c>
      <c r="E71" s="113">
        <v>81.016949152542367</v>
      </c>
      <c r="F71" s="115">
        <v>1912</v>
      </c>
      <c r="G71" s="114">
        <v>1940</v>
      </c>
      <c r="H71" s="114">
        <v>1939</v>
      </c>
      <c r="I71" s="114">
        <v>1934</v>
      </c>
      <c r="J71" s="140">
        <v>1958</v>
      </c>
      <c r="K71" s="114">
        <v>-46</v>
      </c>
      <c r="L71" s="116">
        <v>-2.3493360572012256</v>
      </c>
    </row>
    <row r="72" spans="1:12" s="110" customFormat="1" ht="15" customHeight="1" x14ac:dyDescent="0.2">
      <c r="A72" s="120"/>
      <c r="B72" s="119"/>
      <c r="C72" s="258"/>
      <c r="D72" s="267" t="s">
        <v>198</v>
      </c>
      <c r="E72" s="113">
        <v>45.345188284518827</v>
      </c>
      <c r="F72" s="115">
        <v>867</v>
      </c>
      <c r="G72" s="114">
        <v>884</v>
      </c>
      <c r="H72" s="114">
        <v>881</v>
      </c>
      <c r="I72" s="114">
        <v>874</v>
      </c>
      <c r="J72" s="140">
        <v>877</v>
      </c>
      <c r="K72" s="114">
        <v>-10</v>
      </c>
      <c r="L72" s="116">
        <v>-1.1402508551881414</v>
      </c>
    </row>
    <row r="73" spans="1:12" s="110" customFormat="1" ht="15" customHeight="1" x14ac:dyDescent="0.2">
      <c r="A73" s="120"/>
      <c r="B73" s="119"/>
      <c r="C73" s="258"/>
      <c r="D73" s="267" t="s">
        <v>199</v>
      </c>
      <c r="E73" s="113">
        <v>54.654811715481173</v>
      </c>
      <c r="F73" s="115">
        <v>1045</v>
      </c>
      <c r="G73" s="114">
        <v>1056</v>
      </c>
      <c r="H73" s="114">
        <v>1058</v>
      </c>
      <c r="I73" s="114">
        <v>1060</v>
      </c>
      <c r="J73" s="140">
        <v>1081</v>
      </c>
      <c r="K73" s="114">
        <v>-36</v>
      </c>
      <c r="L73" s="116">
        <v>-3.3302497687326551</v>
      </c>
    </row>
    <row r="74" spans="1:12" s="110" customFormat="1" ht="15" customHeight="1" x14ac:dyDescent="0.2">
      <c r="A74" s="120"/>
      <c r="B74" s="119"/>
      <c r="C74" s="258"/>
      <c r="D74" s="110" t="s">
        <v>204</v>
      </c>
      <c r="E74" s="113">
        <v>4.1525423728813555</v>
      </c>
      <c r="F74" s="115">
        <v>98</v>
      </c>
      <c r="G74" s="114">
        <v>102</v>
      </c>
      <c r="H74" s="114">
        <v>99</v>
      </c>
      <c r="I74" s="114">
        <v>92</v>
      </c>
      <c r="J74" s="140">
        <v>97</v>
      </c>
      <c r="K74" s="114">
        <v>1</v>
      </c>
      <c r="L74" s="116">
        <v>1.0309278350515463</v>
      </c>
    </row>
    <row r="75" spans="1:12" s="110" customFormat="1" ht="15" customHeight="1" x14ac:dyDescent="0.2">
      <c r="A75" s="120"/>
      <c r="B75" s="119"/>
      <c r="C75" s="258"/>
      <c r="D75" s="267" t="s">
        <v>198</v>
      </c>
      <c r="E75" s="113">
        <v>68.367346938775512</v>
      </c>
      <c r="F75" s="115">
        <v>67</v>
      </c>
      <c r="G75" s="114">
        <v>70</v>
      </c>
      <c r="H75" s="114">
        <v>70</v>
      </c>
      <c r="I75" s="114">
        <v>65</v>
      </c>
      <c r="J75" s="140">
        <v>69</v>
      </c>
      <c r="K75" s="114">
        <v>-2</v>
      </c>
      <c r="L75" s="116">
        <v>-2.8985507246376812</v>
      </c>
    </row>
    <row r="76" spans="1:12" s="110" customFormat="1" ht="15" customHeight="1" x14ac:dyDescent="0.2">
      <c r="A76" s="120"/>
      <c r="B76" s="119"/>
      <c r="C76" s="258"/>
      <c r="D76" s="267" t="s">
        <v>199</v>
      </c>
      <c r="E76" s="113">
        <v>31.632653061224488</v>
      </c>
      <c r="F76" s="115">
        <v>31</v>
      </c>
      <c r="G76" s="114">
        <v>32</v>
      </c>
      <c r="H76" s="114">
        <v>29</v>
      </c>
      <c r="I76" s="114">
        <v>27</v>
      </c>
      <c r="J76" s="140">
        <v>28</v>
      </c>
      <c r="K76" s="114">
        <v>3</v>
      </c>
      <c r="L76" s="116">
        <v>10.714285714285714</v>
      </c>
    </row>
    <row r="77" spans="1:12" s="110" customFormat="1" ht="15" customHeight="1" x14ac:dyDescent="0.2">
      <c r="A77" s="534"/>
      <c r="B77" s="119" t="s">
        <v>205</v>
      </c>
      <c r="C77" s="268"/>
      <c r="D77" s="182"/>
      <c r="E77" s="113">
        <v>4.9769215332129235</v>
      </c>
      <c r="F77" s="115">
        <v>1488</v>
      </c>
      <c r="G77" s="114">
        <v>1438</v>
      </c>
      <c r="H77" s="114">
        <v>1456</v>
      </c>
      <c r="I77" s="114">
        <v>1449</v>
      </c>
      <c r="J77" s="140">
        <v>1460</v>
      </c>
      <c r="K77" s="114">
        <v>28</v>
      </c>
      <c r="L77" s="116">
        <v>1.9178082191780821</v>
      </c>
    </row>
    <row r="78" spans="1:12" s="110" customFormat="1" ht="15" customHeight="1" x14ac:dyDescent="0.2">
      <c r="A78" s="120"/>
      <c r="B78" s="119"/>
      <c r="C78" s="268" t="s">
        <v>106</v>
      </c>
      <c r="D78" s="182"/>
      <c r="E78" s="113">
        <v>60.752688172043008</v>
      </c>
      <c r="F78" s="115">
        <v>904</v>
      </c>
      <c r="G78" s="114">
        <v>866</v>
      </c>
      <c r="H78" s="114">
        <v>871</v>
      </c>
      <c r="I78" s="114">
        <v>864</v>
      </c>
      <c r="J78" s="140">
        <v>866</v>
      </c>
      <c r="K78" s="114">
        <v>38</v>
      </c>
      <c r="L78" s="116">
        <v>4.3879907621247112</v>
      </c>
    </row>
    <row r="79" spans="1:12" s="110" customFormat="1" ht="15" customHeight="1" x14ac:dyDescent="0.2">
      <c r="A79" s="123"/>
      <c r="B79" s="124"/>
      <c r="C79" s="260" t="s">
        <v>107</v>
      </c>
      <c r="D79" s="261"/>
      <c r="E79" s="125">
        <v>39.247311827956992</v>
      </c>
      <c r="F79" s="143">
        <v>584</v>
      </c>
      <c r="G79" s="144">
        <v>572</v>
      </c>
      <c r="H79" s="144">
        <v>585</v>
      </c>
      <c r="I79" s="144">
        <v>585</v>
      </c>
      <c r="J79" s="145">
        <v>594</v>
      </c>
      <c r="K79" s="144">
        <v>-10</v>
      </c>
      <c r="L79" s="146">
        <v>-1.6835016835016836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29898</v>
      </c>
      <c r="E11" s="114">
        <v>29980</v>
      </c>
      <c r="F11" s="114">
        <v>30375</v>
      </c>
      <c r="G11" s="114">
        <v>30109</v>
      </c>
      <c r="H11" s="140">
        <v>30035</v>
      </c>
      <c r="I11" s="115">
        <v>-137</v>
      </c>
      <c r="J11" s="116">
        <v>-0.45613450973863828</v>
      </c>
    </row>
    <row r="12" spans="1:15" s="110" customFormat="1" ht="24.95" customHeight="1" x14ac:dyDescent="0.2">
      <c r="A12" s="193" t="s">
        <v>132</v>
      </c>
      <c r="B12" s="194" t="s">
        <v>133</v>
      </c>
      <c r="C12" s="113">
        <v>4.5855910094320693</v>
      </c>
      <c r="D12" s="115">
        <v>1371</v>
      </c>
      <c r="E12" s="114">
        <v>1352</v>
      </c>
      <c r="F12" s="114">
        <v>1403</v>
      </c>
      <c r="G12" s="114">
        <v>1389</v>
      </c>
      <c r="H12" s="140">
        <v>1357</v>
      </c>
      <c r="I12" s="115">
        <v>14</v>
      </c>
      <c r="J12" s="116">
        <v>1.0316875460574797</v>
      </c>
    </row>
    <row r="13" spans="1:15" s="110" customFormat="1" ht="24.95" customHeight="1" x14ac:dyDescent="0.2">
      <c r="A13" s="193" t="s">
        <v>134</v>
      </c>
      <c r="B13" s="199" t="s">
        <v>214</v>
      </c>
      <c r="C13" s="113">
        <v>1.4984279884942138</v>
      </c>
      <c r="D13" s="115">
        <v>448</v>
      </c>
      <c r="E13" s="114">
        <v>437</v>
      </c>
      <c r="F13" s="114">
        <v>459</v>
      </c>
      <c r="G13" s="114">
        <v>451</v>
      </c>
      <c r="H13" s="140">
        <v>436</v>
      </c>
      <c r="I13" s="115">
        <v>12</v>
      </c>
      <c r="J13" s="116">
        <v>2.7522935779816513</v>
      </c>
    </row>
    <row r="14" spans="1:15" s="287" customFormat="1" ht="24" customHeight="1" x14ac:dyDescent="0.2">
      <c r="A14" s="193" t="s">
        <v>215</v>
      </c>
      <c r="B14" s="199" t="s">
        <v>137</v>
      </c>
      <c r="C14" s="113">
        <v>36.738243360759917</v>
      </c>
      <c r="D14" s="115">
        <v>10984</v>
      </c>
      <c r="E14" s="114">
        <v>11017</v>
      </c>
      <c r="F14" s="114">
        <v>11101</v>
      </c>
      <c r="G14" s="114">
        <v>11059</v>
      </c>
      <c r="H14" s="140">
        <v>11188</v>
      </c>
      <c r="I14" s="115">
        <v>-204</v>
      </c>
      <c r="J14" s="116">
        <v>-1.8233821952091527</v>
      </c>
      <c r="K14" s="110"/>
      <c r="L14" s="110"/>
      <c r="M14" s="110"/>
      <c r="N14" s="110"/>
      <c r="O14" s="110"/>
    </row>
    <row r="15" spans="1:15" s="110" customFormat="1" ht="24.75" customHeight="1" x14ac:dyDescent="0.2">
      <c r="A15" s="193" t="s">
        <v>216</v>
      </c>
      <c r="B15" s="199" t="s">
        <v>217</v>
      </c>
      <c r="C15" s="113">
        <v>5.4685932169375882</v>
      </c>
      <c r="D15" s="115">
        <v>1635</v>
      </c>
      <c r="E15" s="114">
        <v>1655</v>
      </c>
      <c r="F15" s="114">
        <v>1669</v>
      </c>
      <c r="G15" s="114">
        <v>1645</v>
      </c>
      <c r="H15" s="140">
        <v>1646</v>
      </c>
      <c r="I15" s="115">
        <v>-11</v>
      </c>
      <c r="J15" s="116">
        <v>-0.66828675577156749</v>
      </c>
    </row>
    <row r="16" spans="1:15" s="287" customFormat="1" ht="24.95" customHeight="1" x14ac:dyDescent="0.2">
      <c r="A16" s="193" t="s">
        <v>218</v>
      </c>
      <c r="B16" s="199" t="s">
        <v>141</v>
      </c>
      <c r="C16" s="113">
        <v>15.870626797779115</v>
      </c>
      <c r="D16" s="115">
        <v>4745</v>
      </c>
      <c r="E16" s="114">
        <v>4757</v>
      </c>
      <c r="F16" s="114">
        <v>4789</v>
      </c>
      <c r="G16" s="114">
        <v>4822</v>
      </c>
      <c r="H16" s="140">
        <v>4919</v>
      </c>
      <c r="I16" s="115">
        <v>-174</v>
      </c>
      <c r="J16" s="116">
        <v>-3.537304330148404</v>
      </c>
      <c r="K16" s="110"/>
      <c r="L16" s="110"/>
      <c r="M16" s="110"/>
      <c r="N16" s="110"/>
      <c r="O16" s="110"/>
    </row>
    <row r="17" spans="1:15" s="110" customFormat="1" ht="24.95" customHeight="1" x14ac:dyDescent="0.2">
      <c r="A17" s="193" t="s">
        <v>219</v>
      </c>
      <c r="B17" s="199" t="s">
        <v>220</v>
      </c>
      <c r="C17" s="113">
        <v>15.399023346043213</v>
      </c>
      <c r="D17" s="115">
        <v>4604</v>
      </c>
      <c r="E17" s="114">
        <v>4605</v>
      </c>
      <c r="F17" s="114">
        <v>4643</v>
      </c>
      <c r="G17" s="114">
        <v>4592</v>
      </c>
      <c r="H17" s="140">
        <v>4623</v>
      </c>
      <c r="I17" s="115">
        <v>-19</v>
      </c>
      <c r="J17" s="116">
        <v>-0.41098853558295478</v>
      </c>
    </row>
    <row r="18" spans="1:15" s="287" customFormat="1" ht="24.95" customHeight="1" x14ac:dyDescent="0.2">
      <c r="A18" s="201" t="s">
        <v>144</v>
      </c>
      <c r="B18" s="202" t="s">
        <v>145</v>
      </c>
      <c r="C18" s="113">
        <v>8.207906883403572</v>
      </c>
      <c r="D18" s="115">
        <v>2454</v>
      </c>
      <c r="E18" s="114">
        <v>2475</v>
      </c>
      <c r="F18" s="114">
        <v>2548</v>
      </c>
      <c r="G18" s="114">
        <v>2445</v>
      </c>
      <c r="H18" s="140">
        <v>2372</v>
      </c>
      <c r="I18" s="115">
        <v>82</v>
      </c>
      <c r="J18" s="116">
        <v>3.4569983136593594</v>
      </c>
      <c r="K18" s="110"/>
      <c r="L18" s="110"/>
      <c r="M18" s="110"/>
      <c r="N18" s="110"/>
      <c r="O18" s="110"/>
    </row>
    <row r="19" spans="1:15" s="110" customFormat="1" ht="24.95" customHeight="1" x14ac:dyDescent="0.2">
      <c r="A19" s="193" t="s">
        <v>146</v>
      </c>
      <c r="B19" s="199" t="s">
        <v>147</v>
      </c>
      <c r="C19" s="113">
        <v>10.244832430262894</v>
      </c>
      <c r="D19" s="115">
        <v>3063</v>
      </c>
      <c r="E19" s="114">
        <v>3039</v>
      </c>
      <c r="F19" s="114">
        <v>3041</v>
      </c>
      <c r="G19" s="114">
        <v>2991</v>
      </c>
      <c r="H19" s="140">
        <v>3039</v>
      </c>
      <c r="I19" s="115">
        <v>24</v>
      </c>
      <c r="J19" s="116">
        <v>0.7897334649555775</v>
      </c>
    </row>
    <row r="20" spans="1:15" s="287" customFormat="1" ht="24.95" customHeight="1" x14ac:dyDescent="0.2">
      <c r="A20" s="193" t="s">
        <v>148</v>
      </c>
      <c r="B20" s="199" t="s">
        <v>149</v>
      </c>
      <c r="C20" s="113">
        <v>4.1106428523647063</v>
      </c>
      <c r="D20" s="115">
        <v>1229</v>
      </c>
      <c r="E20" s="114">
        <v>1286</v>
      </c>
      <c r="F20" s="114">
        <v>1282</v>
      </c>
      <c r="G20" s="114">
        <v>1304</v>
      </c>
      <c r="H20" s="140">
        <v>1260</v>
      </c>
      <c r="I20" s="115">
        <v>-31</v>
      </c>
      <c r="J20" s="116">
        <v>-2.4603174603174605</v>
      </c>
      <c r="K20" s="110"/>
      <c r="L20" s="110"/>
      <c r="M20" s="110"/>
      <c r="N20" s="110"/>
      <c r="O20" s="110"/>
    </row>
    <row r="21" spans="1:15" s="110" customFormat="1" ht="24.95" customHeight="1" x14ac:dyDescent="0.2">
      <c r="A21" s="201" t="s">
        <v>150</v>
      </c>
      <c r="B21" s="202" t="s">
        <v>151</v>
      </c>
      <c r="C21" s="113">
        <v>2.1339220014716704</v>
      </c>
      <c r="D21" s="115">
        <v>638</v>
      </c>
      <c r="E21" s="114">
        <v>660</v>
      </c>
      <c r="F21" s="114">
        <v>708</v>
      </c>
      <c r="G21" s="114">
        <v>716</v>
      </c>
      <c r="H21" s="140">
        <v>661</v>
      </c>
      <c r="I21" s="115">
        <v>-23</v>
      </c>
      <c r="J21" s="116">
        <v>-3.4795763993948561</v>
      </c>
    </row>
    <row r="22" spans="1:15" s="110" customFormat="1" ht="24.95" customHeight="1" x14ac:dyDescent="0.2">
      <c r="A22" s="201" t="s">
        <v>152</v>
      </c>
      <c r="B22" s="199" t="s">
        <v>153</v>
      </c>
      <c r="C22" s="113">
        <v>0.2675764265168239</v>
      </c>
      <c r="D22" s="115">
        <v>80</v>
      </c>
      <c r="E22" s="114">
        <v>80</v>
      </c>
      <c r="F22" s="114">
        <v>99</v>
      </c>
      <c r="G22" s="114">
        <v>99</v>
      </c>
      <c r="H22" s="140">
        <v>102</v>
      </c>
      <c r="I22" s="115">
        <v>-22</v>
      </c>
      <c r="J22" s="116">
        <v>-21.568627450980394</v>
      </c>
    </row>
    <row r="23" spans="1:15" s="110" customFormat="1" ht="24.95" customHeight="1" x14ac:dyDescent="0.2">
      <c r="A23" s="193" t="s">
        <v>154</v>
      </c>
      <c r="B23" s="199" t="s">
        <v>155</v>
      </c>
      <c r="C23" s="113">
        <v>1.267643320623453</v>
      </c>
      <c r="D23" s="115">
        <v>379</v>
      </c>
      <c r="E23" s="114">
        <v>380</v>
      </c>
      <c r="F23" s="114">
        <v>389</v>
      </c>
      <c r="G23" s="114">
        <v>381</v>
      </c>
      <c r="H23" s="140">
        <v>385</v>
      </c>
      <c r="I23" s="115">
        <v>-6</v>
      </c>
      <c r="J23" s="116">
        <v>-1.5584415584415585</v>
      </c>
    </row>
    <row r="24" spans="1:15" s="110" customFormat="1" ht="24.95" customHeight="1" x14ac:dyDescent="0.2">
      <c r="A24" s="193" t="s">
        <v>156</v>
      </c>
      <c r="B24" s="199" t="s">
        <v>221</v>
      </c>
      <c r="C24" s="113">
        <v>2.6724195598367784</v>
      </c>
      <c r="D24" s="115">
        <v>799</v>
      </c>
      <c r="E24" s="114">
        <v>802</v>
      </c>
      <c r="F24" s="114">
        <v>817</v>
      </c>
      <c r="G24" s="114">
        <v>825</v>
      </c>
      <c r="H24" s="140">
        <v>831</v>
      </c>
      <c r="I24" s="115">
        <v>-32</v>
      </c>
      <c r="J24" s="116">
        <v>-3.8507821901323704</v>
      </c>
    </row>
    <row r="25" spans="1:15" s="110" customFormat="1" ht="24.95" customHeight="1" x14ac:dyDescent="0.2">
      <c r="A25" s="193" t="s">
        <v>222</v>
      </c>
      <c r="B25" s="204" t="s">
        <v>159</v>
      </c>
      <c r="C25" s="113">
        <v>2.0335808415278613</v>
      </c>
      <c r="D25" s="115">
        <v>608</v>
      </c>
      <c r="E25" s="114">
        <v>643</v>
      </c>
      <c r="F25" s="114">
        <v>679</v>
      </c>
      <c r="G25" s="114">
        <v>650</v>
      </c>
      <c r="H25" s="140">
        <v>636</v>
      </c>
      <c r="I25" s="115">
        <v>-28</v>
      </c>
      <c r="J25" s="116">
        <v>-4.4025157232704402</v>
      </c>
    </row>
    <row r="26" spans="1:15" s="110" customFormat="1" ht="24.95" customHeight="1" x14ac:dyDescent="0.2">
      <c r="A26" s="201">
        <v>782.78300000000002</v>
      </c>
      <c r="B26" s="203" t="s">
        <v>160</v>
      </c>
      <c r="C26" s="113">
        <v>1.1405445180279616</v>
      </c>
      <c r="D26" s="115">
        <v>341</v>
      </c>
      <c r="E26" s="114">
        <v>303</v>
      </c>
      <c r="F26" s="114">
        <v>332</v>
      </c>
      <c r="G26" s="114">
        <v>353</v>
      </c>
      <c r="H26" s="140">
        <v>357</v>
      </c>
      <c r="I26" s="115">
        <v>-16</v>
      </c>
      <c r="J26" s="116">
        <v>-4.4817927170868348</v>
      </c>
    </row>
    <row r="27" spans="1:15" s="110" customFormat="1" ht="24.95" customHeight="1" x14ac:dyDescent="0.2">
      <c r="A27" s="193" t="s">
        <v>161</v>
      </c>
      <c r="B27" s="199" t="s">
        <v>223</v>
      </c>
      <c r="C27" s="113">
        <v>4.9969897652016861</v>
      </c>
      <c r="D27" s="115">
        <v>1494</v>
      </c>
      <c r="E27" s="114">
        <v>1498</v>
      </c>
      <c r="F27" s="114">
        <v>1503</v>
      </c>
      <c r="G27" s="114">
        <v>1494</v>
      </c>
      <c r="H27" s="140">
        <v>1487</v>
      </c>
      <c r="I27" s="115">
        <v>7</v>
      </c>
      <c r="J27" s="116">
        <v>0.47074646940147946</v>
      </c>
    </row>
    <row r="28" spans="1:15" s="110" customFormat="1" ht="24.95" customHeight="1" x14ac:dyDescent="0.2">
      <c r="A28" s="193" t="s">
        <v>163</v>
      </c>
      <c r="B28" s="199" t="s">
        <v>164</v>
      </c>
      <c r="C28" s="113">
        <v>2.4148772493143356</v>
      </c>
      <c r="D28" s="115">
        <v>722</v>
      </c>
      <c r="E28" s="114">
        <v>706</v>
      </c>
      <c r="F28" s="114">
        <v>707</v>
      </c>
      <c r="G28" s="114">
        <v>682</v>
      </c>
      <c r="H28" s="140">
        <v>692</v>
      </c>
      <c r="I28" s="115">
        <v>30</v>
      </c>
      <c r="J28" s="116">
        <v>4.3352601156069364</v>
      </c>
    </row>
    <row r="29" spans="1:15" s="110" customFormat="1" ht="24.95" customHeight="1" x14ac:dyDescent="0.2">
      <c r="A29" s="193">
        <v>86</v>
      </c>
      <c r="B29" s="199" t="s">
        <v>165</v>
      </c>
      <c r="C29" s="113">
        <v>5.0270921131848283</v>
      </c>
      <c r="D29" s="115">
        <v>1503</v>
      </c>
      <c r="E29" s="114">
        <v>1539</v>
      </c>
      <c r="F29" s="114">
        <v>1541</v>
      </c>
      <c r="G29" s="114">
        <v>1520</v>
      </c>
      <c r="H29" s="140">
        <v>1529</v>
      </c>
      <c r="I29" s="115">
        <v>-26</v>
      </c>
      <c r="J29" s="116">
        <v>-1.7004578155657293</v>
      </c>
    </row>
    <row r="30" spans="1:15" s="110" customFormat="1" ht="24.95" customHeight="1" x14ac:dyDescent="0.2">
      <c r="A30" s="193">
        <v>87.88</v>
      </c>
      <c r="B30" s="204" t="s">
        <v>166</v>
      </c>
      <c r="C30" s="113">
        <v>10.425446518161751</v>
      </c>
      <c r="D30" s="115">
        <v>3117</v>
      </c>
      <c r="E30" s="114">
        <v>3099</v>
      </c>
      <c r="F30" s="114">
        <v>3098</v>
      </c>
      <c r="G30" s="114">
        <v>3078</v>
      </c>
      <c r="H30" s="140">
        <v>3047</v>
      </c>
      <c r="I30" s="115">
        <v>70</v>
      </c>
      <c r="J30" s="116">
        <v>2.2973416475221531</v>
      </c>
    </row>
    <row r="31" spans="1:15" s="110" customFormat="1" ht="24.95" customHeight="1" x14ac:dyDescent="0.2">
      <c r="A31" s="193" t="s">
        <v>167</v>
      </c>
      <c r="B31" s="199" t="s">
        <v>168</v>
      </c>
      <c r="C31" s="113">
        <v>2.230918456084019</v>
      </c>
      <c r="D31" s="115">
        <v>667</v>
      </c>
      <c r="E31" s="114">
        <v>663</v>
      </c>
      <c r="F31" s="114">
        <v>668</v>
      </c>
      <c r="G31" s="114">
        <v>671</v>
      </c>
      <c r="H31" s="140">
        <v>656</v>
      </c>
      <c r="I31" s="115">
        <v>11</v>
      </c>
      <c r="J31" s="116">
        <v>1.6768292682926829</v>
      </c>
    </row>
    <row r="32" spans="1:15" s="110" customFormat="1" ht="24.95" customHeight="1" x14ac:dyDescent="0.2">
      <c r="A32" s="193"/>
      <c r="B32" s="288" t="s">
        <v>224</v>
      </c>
      <c r="C32" s="113" t="s">
        <v>513</v>
      </c>
      <c r="D32" s="115" t="s">
        <v>513</v>
      </c>
      <c r="E32" s="114" t="s">
        <v>513</v>
      </c>
      <c r="F32" s="114">
        <v>0</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4.5855910094320693</v>
      </c>
      <c r="D34" s="115">
        <v>1371</v>
      </c>
      <c r="E34" s="114">
        <v>1352</v>
      </c>
      <c r="F34" s="114">
        <v>1403</v>
      </c>
      <c r="G34" s="114">
        <v>1389</v>
      </c>
      <c r="H34" s="140">
        <v>1357</v>
      </c>
      <c r="I34" s="115">
        <v>14</v>
      </c>
      <c r="J34" s="116">
        <v>1.0316875460574797</v>
      </c>
    </row>
    <row r="35" spans="1:10" s="110" customFormat="1" ht="24.95" customHeight="1" x14ac:dyDescent="0.2">
      <c r="A35" s="292" t="s">
        <v>171</v>
      </c>
      <c r="B35" s="293" t="s">
        <v>172</v>
      </c>
      <c r="C35" s="113">
        <v>46.444578232657705</v>
      </c>
      <c r="D35" s="115">
        <v>13886</v>
      </c>
      <c r="E35" s="114">
        <v>13929</v>
      </c>
      <c r="F35" s="114">
        <v>14108</v>
      </c>
      <c r="G35" s="114">
        <v>13955</v>
      </c>
      <c r="H35" s="140">
        <v>13996</v>
      </c>
      <c r="I35" s="115">
        <v>-110</v>
      </c>
      <c r="J35" s="116">
        <v>-0.78593883966847666</v>
      </c>
    </row>
    <row r="36" spans="1:10" s="110" customFormat="1" ht="24.95" customHeight="1" x14ac:dyDescent="0.2">
      <c r="A36" s="294" t="s">
        <v>173</v>
      </c>
      <c r="B36" s="295" t="s">
        <v>174</v>
      </c>
      <c r="C36" s="125">
        <v>48.966486052578766</v>
      </c>
      <c r="D36" s="143">
        <v>14640</v>
      </c>
      <c r="E36" s="144">
        <v>14698</v>
      </c>
      <c r="F36" s="144">
        <v>14864</v>
      </c>
      <c r="G36" s="144">
        <v>14764</v>
      </c>
      <c r="H36" s="145">
        <v>14682</v>
      </c>
      <c r="I36" s="143">
        <v>-42</v>
      </c>
      <c r="J36" s="146">
        <v>-0.28606456885982834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2020-09-25T13:50:52Z</dcterms:created>
  <dcterms:modified xsi:type="dcterms:W3CDTF">2020-09-28T08:14:12Z</dcterms:modified>
</cp:coreProperties>
</file>