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M44" i="24"/>
  <c r="I44" i="24"/>
  <c r="F44" i="24"/>
  <c r="E44" i="24"/>
  <c r="C44" i="24"/>
  <c r="L44" i="24" s="1"/>
  <c r="B44" i="24"/>
  <c r="D44" i="24" s="1"/>
  <c r="M43" i="24"/>
  <c r="L43" i="24"/>
  <c r="J43" i="24"/>
  <c r="I43" i="24"/>
  <c r="G43" i="24"/>
  <c r="E43" i="24"/>
  <c r="C43" i="24"/>
  <c r="B43" i="24"/>
  <c r="M42" i="24"/>
  <c r="I42" i="24"/>
  <c r="F42" i="24"/>
  <c r="E42" i="24"/>
  <c r="C42" i="24"/>
  <c r="L42" i="24" s="1"/>
  <c r="B42" i="24"/>
  <c r="D42" i="24" s="1"/>
  <c r="M41" i="24"/>
  <c r="L41" i="24"/>
  <c r="J41" i="24"/>
  <c r="I41" i="24"/>
  <c r="G41" i="24"/>
  <c r="E41" i="24"/>
  <c r="C41" i="24"/>
  <c r="B41" i="24"/>
  <c r="M40" i="24"/>
  <c r="I40" i="24"/>
  <c r="F40" i="24"/>
  <c r="E40" i="24"/>
  <c r="C40" i="24"/>
  <c r="L40" i="24" s="1"/>
  <c r="B40" i="24"/>
  <c r="D40" i="24" s="1"/>
  <c r="M36" i="24"/>
  <c r="L36" i="24"/>
  <c r="K36" i="24"/>
  <c r="J36" i="24"/>
  <c r="I36" i="24"/>
  <c r="H36" i="24"/>
  <c r="G36" i="24"/>
  <c r="F36" i="24"/>
  <c r="E36" i="24"/>
  <c r="D36" i="24"/>
  <c r="C31" i="24"/>
  <c r="K57" i="15"/>
  <c r="L57" i="15" s="1"/>
  <c r="C38" i="24"/>
  <c r="C37" i="24"/>
  <c r="E37" i="24" s="1"/>
  <c r="C35" i="24"/>
  <c r="C34" i="24"/>
  <c r="C33" i="24"/>
  <c r="C32" i="24"/>
  <c r="C30" i="24"/>
  <c r="C29" i="24"/>
  <c r="C28" i="24"/>
  <c r="L28" i="24" s="1"/>
  <c r="C27" i="24"/>
  <c r="C26" i="24"/>
  <c r="C25" i="24"/>
  <c r="C24" i="24"/>
  <c r="C23" i="24"/>
  <c r="C22" i="24"/>
  <c r="C21" i="24"/>
  <c r="C20" i="24"/>
  <c r="L20" i="24" s="1"/>
  <c r="C19" i="24"/>
  <c r="C18" i="24"/>
  <c r="C17" i="24"/>
  <c r="C16" i="24"/>
  <c r="C15" i="24"/>
  <c r="C9" i="24"/>
  <c r="C8" i="24"/>
  <c r="G8" i="24" s="1"/>
  <c r="C7" i="24"/>
  <c r="B38" i="24"/>
  <c r="B37" i="24"/>
  <c r="B35" i="24"/>
  <c r="B34" i="24"/>
  <c r="B33" i="24"/>
  <c r="K33" i="24" s="1"/>
  <c r="B32" i="24"/>
  <c r="B31" i="24"/>
  <c r="B30" i="24"/>
  <c r="B29" i="24"/>
  <c r="B28" i="24"/>
  <c r="B27" i="24"/>
  <c r="B26" i="24"/>
  <c r="B25" i="24"/>
  <c r="K25" i="24" s="1"/>
  <c r="B24" i="24"/>
  <c r="B23" i="24"/>
  <c r="B22" i="24"/>
  <c r="B21" i="24"/>
  <c r="B20" i="24"/>
  <c r="B19" i="24"/>
  <c r="B18" i="24"/>
  <c r="B17" i="24"/>
  <c r="B16" i="24"/>
  <c r="B15" i="24"/>
  <c r="B9" i="24"/>
  <c r="B8" i="24"/>
  <c r="B7" i="24"/>
  <c r="G20" i="24" l="1"/>
  <c r="G28" i="24"/>
  <c r="G23" i="24"/>
  <c r="M23" i="24"/>
  <c r="E23" i="24"/>
  <c r="L23" i="24"/>
  <c r="I23" i="24"/>
  <c r="G15" i="24"/>
  <c r="M15" i="24"/>
  <c r="E15" i="24"/>
  <c r="L15" i="24"/>
  <c r="I15" i="24"/>
  <c r="F9" i="24"/>
  <c r="D9" i="24"/>
  <c r="J9" i="24"/>
  <c r="K9" i="24"/>
  <c r="H9" i="24"/>
  <c r="G33" i="24"/>
  <c r="M33" i="24"/>
  <c r="E33" i="24"/>
  <c r="L33" i="24"/>
  <c r="I33" i="24"/>
  <c r="G31" i="24"/>
  <c r="M31" i="24"/>
  <c r="E31" i="24"/>
  <c r="L31" i="24"/>
  <c r="I31" i="24"/>
  <c r="B14" i="24"/>
  <c r="B6" i="24"/>
  <c r="K20" i="24"/>
  <c r="J20" i="24"/>
  <c r="H20" i="24"/>
  <c r="F20" i="24"/>
  <c r="D20" i="24"/>
  <c r="F23" i="24"/>
  <c r="D23" i="24"/>
  <c r="J23" i="24"/>
  <c r="K23" i="24"/>
  <c r="H23" i="24"/>
  <c r="K26" i="24"/>
  <c r="J26" i="24"/>
  <c r="H26" i="24"/>
  <c r="F26" i="24"/>
  <c r="D26" i="24"/>
  <c r="H37" i="24"/>
  <c r="F37" i="24"/>
  <c r="D37" i="24"/>
  <c r="K37" i="24"/>
  <c r="J37" i="24"/>
  <c r="C14" i="24"/>
  <c r="C6" i="24"/>
  <c r="I24" i="24"/>
  <c r="M24" i="24"/>
  <c r="E24" i="24"/>
  <c r="L24" i="24"/>
  <c r="G24" i="24"/>
  <c r="G27" i="24"/>
  <c r="M27" i="24"/>
  <c r="E27" i="24"/>
  <c r="L27" i="24"/>
  <c r="I27" i="24"/>
  <c r="I30" i="24"/>
  <c r="M30" i="24"/>
  <c r="E30" i="24"/>
  <c r="G30" i="24"/>
  <c r="L30" i="24"/>
  <c r="F7" i="24"/>
  <c r="D7" i="24"/>
  <c r="J7" i="24"/>
  <c r="K7" i="24"/>
  <c r="H7" i="24"/>
  <c r="F17" i="24"/>
  <c r="D17" i="24"/>
  <c r="J17" i="24"/>
  <c r="H17" i="24"/>
  <c r="K30" i="24"/>
  <c r="J30" i="24"/>
  <c r="H30" i="24"/>
  <c r="F30" i="24"/>
  <c r="D30" i="24"/>
  <c r="G7" i="24"/>
  <c r="M7" i="24"/>
  <c r="E7" i="24"/>
  <c r="L7" i="24"/>
  <c r="I7" i="24"/>
  <c r="I8" i="24"/>
  <c r="M8" i="24"/>
  <c r="E8" i="24"/>
  <c r="L8" i="24"/>
  <c r="I18" i="24"/>
  <c r="M18" i="24"/>
  <c r="E18" i="24"/>
  <c r="L18" i="24"/>
  <c r="G18" i="24"/>
  <c r="I34" i="24"/>
  <c r="M34" i="24"/>
  <c r="E34" i="24"/>
  <c r="L34" i="24"/>
  <c r="G34" i="24"/>
  <c r="K74" i="24"/>
  <c r="J74" i="24"/>
  <c r="I74" i="24"/>
  <c r="F29" i="24"/>
  <c r="D29" i="24"/>
  <c r="J29" i="24"/>
  <c r="K29" i="24"/>
  <c r="H29" i="24"/>
  <c r="G17" i="24"/>
  <c r="M17" i="24"/>
  <c r="E17" i="24"/>
  <c r="L17" i="24"/>
  <c r="I17" i="24"/>
  <c r="K8" i="24"/>
  <c r="J8" i="24"/>
  <c r="H8" i="24"/>
  <c r="F8" i="24"/>
  <c r="D8" i="24"/>
  <c r="F27" i="24"/>
  <c r="D27" i="24"/>
  <c r="J27" i="24"/>
  <c r="K27" i="24"/>
  <c r="H27" i="24"/>
  <c r="F33" i="24"/>
  <c r="D33" i="24"/>
  <c r="J33" i="24"/>
  <c r="H33" i="24"/>
  <c r="G9" i="24"/>
  <c r="M9" i="24"/>
  <c r="E9" i="24"/>
  <c r="L9" i="24"/>
  <c r="I9" i="24"/>
  <c r="G21" i="24"/>
  <c r="M21" i="24"/>
  <c r="E21" i="24"/>
  <c r="L21" i="24"/>
  <c r="I21" i="24"/>
  <c r="K17" i="24"/>
  <c r="K58" i="24"/>
  <c r="J58" i="24"/>
  <c r="I58" i="24"/>
  <c r="K18" i="24"/>
  <c r="J18" i="24"/>
  <c r="H18" i="24"/>
  <c r="F18" i="24"/>
  <c r="D18" i="24"/>
  <c r="G25" i="24"/>
  <c r="M25" i="24"/>
  <c r="E25" i="24"/>
  <c r="L25" i="24"/>
  <c r="I25" i="24"/>
  <c r="F21" i="24"/>
  <c r="D21" i="24"/>
  <c r="J21" i="24"/>
  <c r="K21" i="24"/>
  <c r="H21" i="24"/>
  <c r="D38" i="24"/>
  <c r="K38" i="24"/>
  <c r="J38" i="24"/>
  <c r="H38" i="24"/>
  <c r="F38" i="24"/>
  <c r="K28" i="24"/>
  <c r="J28" i="24"/>
  <c r="H28" i="24"/>
  <c r="F28" i="24"/>
  <c r="D28" i="24"/>
  <c r="F31" i="24"/>
  <c r="D31" i="24"/>
  <c r="J31" i="24"/>
  <c r="K31" i="24"/>
  <c r="H31" i="24"/>
  <c r="K34" i="24"/>
  <c r="J34" i="24"/>
  <c r="H34" i="24"/>
  <c r="F34" i="24"/>
  <c r="D34" i="24"/>
  <c r="I16" i="24"/>
  <c r="M16" i="24"/>
  <c r="E16" i="24"/>
  <c r="L16" i="24"/>
  <c r="G16" i="24"/>
  <c r="G19" i="24"/>
  <c r="M19" i="24"/>
  <c r="E19" i="24"/>
  <c r="L19" i="24"/>
  <c r="I19" i="24"/>
  <c r="I22" i="24"/>
  <c r="M22" i="24"/>
  <c r="E22" i="24"/>
  <c r="G22" i="24"/>
  <c r="L22" i="24"/>
  <c r="I32" i="24"/>
  <c r="M32" i="24"/>
  <c r="E32" i="24"/>
  <c r="L32" i="24"/>
  <c r="G32" i="24"/>
  <c r="G35" i="24"/>
  <c r="M35" i="24"/>
  <c r="E35" i="24"/>
  <c r="L35" i="24"/>
  <c r="I35" i="24"/>
  <c r="C45" i="24"/>
  <c r="C39" i="24"/>
  <c r="K32" i="24"/>
  <c r="J32" i="24"/>
  <c r="H32" i="24"/>
  <c r="F32" i="24"/>
  <c r="D32" i="24"/>
  <c r="F15" i="24"/>
  <c r="D15" i="24"/>
  <c r="J15" i="24"/>
  <c r="K15" i="24"/>
  <c r="H15" i="24"/>
  <c r="K24" i="24"/>
  <c r="J24" i="24"/>
  <c r="H24" i="24"/>
  <c r="F24" i="24"/>
  <c r="D24" i="24"/>
  <c r="K22" i="24"/>
  <c r="J22" i="24"/>
  <c r="H22" i="24"/>
  <c r="F22" i="24"/>
  <c r="D22" i="24"/>
  <c r="B45" i="24"/>
  <c r="B39" i="24"/>
  <c r="I26" i="24"/>
  <c r="M26" i="24"/>
  <c r="E26" i="24"/>
  <c r="L26" i="24"/>
  <c r="G26" i="24"/>
  <c r="K16" i="24"/>
  <c r="J16" i="24"/>
  <c r="H16" i="24"/>
  <c r="F16" i="24"/>
  <c r="D16" i="24"/>
  <c r="F19" i="24"/>
  <c r="D19" i="24"/>
  <c r="J19" i="24"/>
  <c r="K19" i="24"/>
  <c r="H19" i="24"/>
  <c r="F25" i="24"/>
  <c r="D25" i="24"/>
  <c r="J25" i="24"/>
  <c r="H25" i="24"/>
  <c r="F35" i="24"/>
  <c r="D35" i="24"/>
  <c r="J35" i="24"/>
  <c r="K35" i="24"/>
  <c r="H35" i="24"/>
  <c r="G29" i="24"/>
  <c r="M29" i="24"/>
  <c r="E29" i="24"/>
  <c r="L29" i="24"/>
  <c r="I29" i="24"/>
  <c r="K66" i="24"/>
  <c r="J66" i="24"/>
  <c r="I66" i="24"/>
  <c r="H43" i="24"/>
  <c r="F43" i="24"/>
  <c r="D43" i="24"/>
  <c r="K43" i="24"/>
  <c r="K53" i="24"/>
  <c r="J53" i="24"/>
  <c r="K61" i="24"/>
  <c r="J61" i="24"/>
  <c r="K69" i="24"/>
  <c r="J69" i="24"/>
  <c r="H41" i="24"/>
  <c r="F41" i="24"/>
  <c r="D41" i="24"/>
  <c r="K41" i="24"/>
  <c r="K55" i="24"/>
  <c r="J55" i="24"/>
  <c r="K63" i="24"/>
  <c r="J63" i="24"/>
  <c r="K71" i="24"/>
  <c r="J71" i="24"/>
  <c r="K52" i="24"/>
  <c r="J52" i="24"/>
  <c r="K60" i="24"/>
  <c r="J60" i="24"/>
  <c r="K68" i="24"/>
  <c r="J68" i="24"/>
  <c r="I20" i="24"/>
  <c r="M20" i="24"/>
  <c r="E20" i="24"/>
  <c r="I28" i="24"/>
  <c r="M28" i="24"/>
  <c r="E28" i="24"/>
  <c r="I37" i="24"/>
  <c r="G37" i="24"/>
  <c r="L37" i="24"/>
  <c r="K57" i="24"/>
  <c r="J57" i="24"/>
  <c r="K65" i="24"/>
  <c r="J65" i="24"/>
  <c r="K73" i="24"/>
  <c r="J73" i="24"/>
  <c r="M37" i="24"/>
  <c r="K54" i="24"/>
  <c r="J54" i="24"/>
  <c r="K62" i="24"/>
  <c r="J62" i="24"/>
  <c r="K70" i="24"/>
  <c r="J70" i="24"/>
  <c r="I77" i="24"/>
  <c r="K51" i="24"/>
  <c r="J51" i="24"/>
  <c r="K59" i="24"/>
  <c r="J59" i="24"/>
  <c r="K67" i="24"/>
  <c r="J67" i="24"/>
  <c r="K75" i="24"/>
  <c r="K77" i="24" s="1"/>
  <c r="J75" i="24"/>
  <c r="J77" i="24" s="1"/>
  <c r="M38" i="24"/>
  <c r="E38" i="24"/>
  <c r="L38" i="24"/>
  <c r="G38" i="24"/>
  <c r="I38" i="24"/>
  <c r="K56" i="24"/>
  <c r="J56" i="24"/>
  <c r="K64" i="24"/>
  <c r="J64" i="24"/>
  <c r="K72" i="24"/>
  <c r="J72" i="24"/>
  <c r="G40" i="24"/>
  <c r="G42" i="24"/>
  <c r="G44" i="24"/>
  <c r="H40" i="24"/>
  <c r="H42" i="24"/>
  <c r="H44" i="24"/>
  <c r="J40" i="24"/>
  <c r="J42" i="24"/>
  <c r="J44" i="24"/>
  <c r="K40" i="24"/>
  <c r="K42" i="24"/>
  <c r="K44" i="24"/>
  <c r="I39" i="24" l="1"/>
  <c r="G39" i="24"/>
  <c r="L39" i="24"/>
  <c r="M39" i="24"/>
  <c r="E39" i="24"/>
  <c r="I14" i="24"/>
  <c r="M14" i="24"/>
  <c r="E14" i="24"/>
  <c r="G14" i="24"/>
  <c r="L14" i="24"/>
  <c r="J79" i="24"/>
  <c r="J78" i="24"/>
  <c r="I78" i="24"/>
  <c r="I79" i="24"/>
  <c r="I45" i="24"/>
  <c r="G45" i="24"/>
  <c r="L45" i="24"/>
  <c r="E45" i="24"/>
  <c r="M45" i="24"/>
  <c r="K79" i="24"/>
  <c r="K78" i="24"/>
  <c r="H39" i="24"/>
  <c r="F39" i="24"/>
  <c r="D39" i="24"/>
  <c r="K39" i="24"/>
  <c r="J39" i="24"/>
  <c r="H45" i="24"/>
  <c r="F45" i="24"/>
  <c r="D45" i="24"/>
  <c r="K45" i="24"/>
  <c r="J45" i="24"/>
  <c r="K6" i="24"/>
  <c r="J6" i="24"/>
  <c r="H6" i="24"/>
  <c r="F6" i="24"/>
  <c r="D6" i="24"/>
  <c r="K14" i="24"/>
  <c r="J14" i="24"/>
  <c r="H14" i="24"/>
  <c r="F14" i="24"/>
  <c r="D14" i="24"/>
  <c r="I6" i="24"/>
  <c r="M6" i="24"/>
  <c r="E6" i="24"/>
  <c r="L6" i="24"/>
  <c r="G6" i="24"/>
  <c r="I83" i="24" l="1"/>
  <c r="I82" i="24"/>
  <c r="I81" i="24"/>
</calcChain>
</file>

<file path=xl/sharedStrings.xml><?xml version="1.0" encoding="utf-8"?>
<sst xmlns="http://schemas.openxmlformats.org/spreadsheetml/2006/main" count="1797" uniqueCount="520">
  <si>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</si>
  <si>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</si>
  <si>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</si>
  <si>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</si>
  <si>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</si>
  <si>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</si>
  <si>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</si>
  <si>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</si>
  <si>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</si>
  <si>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</si>
  <si>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</si>
  <si>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</si>
  <si>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</si>
  <si>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Greiz (16076)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</si>
  <si>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</si>
  <si>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</si>
  <si>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</si>
  <si>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</si>
  <si>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</si>
  <si>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</si>
  <si>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</si>
  <si>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</si>
  <si>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</si>
  <si>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</si>
  <si>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</si>
  <si>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</si>
  <si>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</si>
  <si>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</si>
  <si>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</si>
  <si>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</si>
  <si>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</si>
  <si>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</si>
  <si>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</si>
  <si>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</si>
  <si>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</si>
  <si>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</si>
  <si>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</si>
  <si>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</si>
  <si>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</si>
  <si>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</si>
  <si>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</si>
  <si>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</si>
  <si>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</si>
  <si>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</si>
  <si>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</si>
  <si>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</si>
  <si>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</si>
  <si>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</si>
  <si>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</si>
  <si>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</si>
  <si>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</si>
  <si>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</si>
  <si>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</si>
  <si>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</si>
  <si>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</si>
  <si>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</si>
  <si>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</si>
  <si>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</si>
  <si>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</si>
  <si>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</si>
  <si>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</si>
  <si>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</si>
  <si>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</si>
  <si>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</si>
  <si>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</si>
  <si>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</si>
  <si>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</si>
  <si>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</si>
  <si>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</si>
  <si>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</si>
  <si>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</si>
  <si>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</si>
  <si>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</si>
  <si>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</si>
  <si>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</si>
  <si>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</si>
  <si>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</si>
  <si>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</si>
  <si>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</si>
  <si>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</si>
  <si>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</si>
  <si>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</si>
  <si>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</si>
  <si>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</si>
  <si>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</si>
  <si>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</si>
  <si>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</si>
  <si>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</si>
  <si>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</si>
  <si>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</si>
  <si>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</si>
  <si>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</si>
  <si>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Greiz (16076);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</si>
  <si>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</si>
  <si>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</si>
  <si>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</si>
  <si>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</si>
  <si>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</si>
  <si>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</si>
  <si>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</si>
  <si>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</si>
  <si>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</si>
  <si>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</si>
  <si>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</si>
  <si>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</si>
  <si>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</si>
  <si>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</si>
  <si>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</si>
  <si>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</si>
  <si>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</si>
  <si>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</si>
  <si>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</si>
  <si>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</si>
  <si>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</si>
  <si>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</si>
  <si>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</si>
  <si>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</si>
  <si>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</si>
  <si>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</si>
  <si>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</si>
  <si>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</si>
  <si>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</si>
  <si>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</si>
  <si>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</si>
  <si>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</si>
  <si>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</si>
  <si>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</si>
  <si>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</si>
  <si>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</si>
  <si>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</si>
  <si>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</si>
  <si>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</si>
  <si>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</si>
  <si>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</si>
  <si>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</si>
  <si>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</si>
  <si>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</si>
  <si>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</si>
  <si>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</si>
  <si>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</si>
  <si>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</si>
  <si>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</si>
  <si>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</si>
  <si>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</si>
  <si>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</si>
  <si>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</si>
  <si>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</si>
  <si>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</si>
  <si>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</si>
  <si>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</si>
  <si>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</si>
  <si>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</si>
  <si>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</si>
  <si>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</si>
  <si>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</si>
  <si>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</si>
  <si>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</si>
  <si>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</si>
  <si>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</si>
  <si>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</si>
  <si>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</si>
  <si>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</si>
  <si>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</si>
  <si>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</si>
  <si>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</si>
  <si>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</si>
  <si>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</si>
  <si>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</si>
  <si>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</si>
  <si>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</si>
  <si>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</si>
  <si>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</si>
  <si>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</si>
  <si>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</si>
  <si>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</si>
  <si>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</si>
  <si>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</si>
  <si>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</si>
  <si>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</si>
  <si>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</si>
  <si>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</si>
  <si>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</si>
  <si>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</si>
  <si>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Greiz (16076)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</si>
  <si>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</si>
  <si>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</si>
  <si>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</si>
  <si>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</si>
  <si>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</si>
  <si>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</si>
  <si>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</si>
  <si>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</si>
  <si>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</si>
  <si>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</si>
  <si>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</si>
  <si>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</si>
  <si>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</si>
  <si>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</si>
  <si>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</si>
  <si>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</si>
  <si>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</si>
  <si>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</si>
  <si>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</si>
  <si>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</si>
  <si>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</si>
  <si>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</si>
  <si>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</si>
  <si>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</si>
  <si>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</si>
  <si>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</si>
  <si>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</si>
  <si>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</si>
  <si>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</si>
  <si>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</si>
  <si>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</si>
  <si>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</si>
  <si>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</si>
  <si>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</si>
  <si>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</si>
  <si>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</si>
  <si>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</si>
  <si>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</si>
  <si>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</si>
  <si>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</si>
  <si>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</si>
  <si>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</si>
  <si>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</si>
  <si>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</si>
  <si>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</si>
  <si>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</si>
  <si>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</si>
  <si>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</si>
  <si>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</si>
  <si>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</si>
  <si>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</si>
  <si>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</si>
  <si>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</si>
  <si>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</si>
  <si>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</si>
  <si>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</si>
  <si>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</si>
  <si>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</si>
  <si>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</si>
  <si>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</si>
  <si>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</si>
  <si>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</si>
  <si>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</si>
  <si>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</si>
  <si>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</si>
  <si>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</si>
  <si>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</si>
  <si>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</si>
  <si>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</si>
  <si>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</si>
  <si>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</si>
  <si>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</si>
  <si>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</si>
  <si>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</si>
  <si>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</si>
  <si>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</si>
  <si>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</si>
  <si>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</si>
  <si>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</si>
  <si>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</si>
  <si>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</si>
  <si>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</si>
  <si>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</si>
  <si>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</si>
  <si>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</si>
  <si>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</si>
  <si>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</si>
  <si>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</si>
  <si>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</si>
  <si>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</si>
  <si>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</si>
  <si>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</si>
  <si>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</si>
  <si>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</si>
  <si>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</si>
  <si>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</si>
  <si>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</si>
  <si>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</si>
  <si>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</si>
  <si>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</si>
  <si>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</si>
  <si>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</si>
  <si>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</si>
  <si>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</si>
  <si>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</si>
  <si>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</si>
  <si>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</si>
  <si>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</si>
  <si>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</si>
  <si>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</si>
  <si>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</si>
  <si>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</si>
  <si>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</si>
  <si>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</si>
  <si>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</si>
  <si>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</si>
  <si>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</si>
  <si>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</si>
  <si>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</si>
  <si>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</si>
  <si>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</si>
  <si>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</si>
  <si>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</si>
  <si>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</si>
  <si>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</si>
  <si>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</si>
  <si>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</si>
  <si>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</si>
  <si>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</si>
  <si>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</si>
  <si>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</si>
  <si>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</si>
  <si>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</si>
  <si>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</si>
  <si>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</si>
  <si>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</si>
  <si>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</si>
  <si>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</si>
  <si>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</si>
  <si>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</si>
  <si>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</si>
  <si>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</si>
  <si>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</si>
  <si>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</si>
  <si>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</si>
  <si>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</si>
  <si>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</si>
  <si>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</si>
  <si>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</si>
  <si>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</si>
  <si>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</si>
  <si>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</si>
  <si>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</si>
  <si>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</si>
  <si>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</si>
  <si>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</si>
  <si>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</si>
  <si>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</si>
  <si>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</si>
  <si>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</si>
  <si>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</si>
  <si>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</si>
  <si>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</si>
  <si>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</si>
  <si>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</si>
  <si>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</si>
  <si>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</si>
  <si>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</si>
  <si>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</si>
  <si>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</si>
  <si>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</si>
  <si>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</si>
  <si>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</si>
  <si>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</si>
  <si>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</si>
  <si>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</si>
  <si>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</si>
  <si>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</si>
  <si>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</si>
  <si>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</si>
  <si>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</si>
  <si>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</si>
  <si>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</si>
  <si>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</si>
  <si>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</si>
  <si>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</si>
  <si>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</si>
  <si>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</si>
  <si>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</si>
  <si>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Greiz (16076);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</si>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</sst>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{0AC8AF5D-623D-4C41-B29A-001268F23CC4}</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55B8-4D70-B771-B10486549E2B}"/>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{52E8C1B9-1CDB-4504-83AE-73EC41D2E922}</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55B8-4D70-B771-B10486549E2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{5A9231C9-F1F7-436F-B7DC-DEBA57B65538}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5B8-4D70-B771-B10486549E2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{096A108A-15B0-46E5-8637-3B7A09687D12}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5B8-4D70-B771-B10486549E2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-1.1383683387145092</c:v>
                </c:pt>
                <c:pt idx="1">
                  <c:v>-0.4752160751981519</c:v>
                </c:pt>
                <c:pt idx="2">
                  <c:v>0.95490282911153723</c:v>
                </c:pt>
                <c:pt idx="3">
                  <c:v>1.0875687030768</c:v>
                </c:pt>
              </c:numCache>
            </c:numRef>
          </c:val>
          <c:extLst>
            <c:ext xmlns:c16="http://schemas.microsoft.com/office/drawing/2014/chart" uri="{C3380CC4-5D6E-409C-BE32-E72D297353CC}">
              <c16:uniqueId val="{00000004-55B8-4D70-B771-B10486549E2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{A197F0C5-427A-430E-A0B4-9E6B0B83CC0D}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5B8-4D70-B771-B10486549E2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{4D594108-6432-4456-A610-3779AE3F1702}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5B8-4D70-B771-B10486549E2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{D248667A-F2AD-44B9-9A4A-886BC911FDC0}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5B8-4D70-B771-B10486549E2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{DF16C09E-DBB6-45B4-9456-067400C5969D}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5B8-4D70-B771-B10486549E2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5B8-4D70-B771-B10486549E2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5B8-4D70-B771-B10486549E2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{B2CEDD61-2AF2-4214-B8ED-3778F6D4062B}</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2EA9-4FD8-A260-0FF7FC13A4C1}"/>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{A804895C-6C57-4949-87F6-57CE76ECF566}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2EA9-4FD8-A260-0FF7FC13A4C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{0ED810FD-2B39-408E-8165-F20885AF0012}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EA9-4FD8-A260-0FF7FC13A4C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{172CBF6E-77C2-437C-8B51-D22F956676BE}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EA9-4FD8-A260-0FF7FC13A4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-4.8099483810417647</c:v>
                </c:pt>
                <c:pt idx="1">
                  <c:v>-3.3695878434637803</c:v>
                </c:pt>
                <c:pt idx="2">
                  <c:v>-3.6279896103654186</c:v>
                </c:pt>
                <c:pt idx="3">
                  <c:v>-2.8655893304673015</c:v>
                </c:pt>
              </c:numCache>
            </c:numRef>
          </c:val>
          <c:extLst>
            <c:ext xmlns:c16="http://schemas.microsoft.com/office/drawing/2014/chart" uri="{C3380CC4-5D6E-409C-BE32-E72D297353CC}">
              <c16:uniqueId val="{00000004-2EA9-4FD8-A260-0FF7FC13A4C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{D688CF6A-B544-46EC-AE52-F9F6EF514766}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EA9-4FD8-A260-0FF7FC13A4C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{19ECA3FF-8662-4907-81DE-FDF37D79C3CD}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EA9-4FD8-A260-0FF7FC13A4C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{8280C94F-CE64-42A1-B623-F28DECC3D4A7}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EA9-4FD8-A260-0FF7FC13A4C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{3566A805-7D89-4471-A41F-B43DB8910807}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EA9-4FD8-A260-0FF7FC13A4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A9-4FD8-A260-0FF7FC13A4C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A9-4FD8-A260-0FF7FC13A4C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{F353A862-5DBB-4C62-886D-DCDC21A3C159}</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B3A4-4B59-B6D7-9E5704C5B848}"/>
                </c:ext>
              </c:extLst>
            </c:dLbl>
            <c:dLbl>
              <c:idx val="1"/>
              <c:tx>
                <c:strRef>
                  <c:f>Daten_Diagramme!$D$15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{CAA591F7-7831-4A45-B505-79BFFDBFDED7}</c15:txfldGUID>
                      <c15:f>Daten_Diagramme!$D$15</c15:f>
                      <c15:dlblFieldTableCache>
                        <c:ptCount val="1"/>
                        <c:pt idx="0">
                          <c:v>-4.4</c:v>
                        </c:pt>
                      </c15:dlblFieldTableCache>
                    </c15:dlblFTEntry>
                  </c15:dlblFieldTable>
                  <c15:showDataLabelsRange val="0"/>
                </c:ext>
                <c:ext xmlns:c16="http://schemas.microsoft.com/office/drawing/2014/chart" uri="{C3380CC4-5D6E-409C-BE32-E72D297353CC}">
                  <c16:uniqueId val="{00000001-B3A4-4B59-B6D7-9E5704C5B848}"/>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{A0DE7F19-9473-401E-93E3-803AA0FB00DD}</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B3A4-4B59-B6D7-9E5704C5B848}"/>
                </c:ext>
              </c:extLst>
            </c:dLbl>
            <c:dLbl>
              <c:idx val="3"/>
              <c:tx>
                <c:strRef>
                  <c:f>Daten_Diagramme!$D$17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{0FD09EA8-4348-4EDC-8717-D047BF7B67B2}</c15:txfldGUID>
                      <c15:f>Daten_Diagramme!$D$17</c15:f>
                      <c15:dlblFieldTableCache>
                        <c:ptCount val="1"/>
                        <c:pt idx="0">
                          <c:v>4.3</c:v>
                        </c:pt>
                      </c15:dlblFieldTableCache>
                    </c15:dlblFTEntry>
                  </c15:dlblFieldTable>
                  <c15:showDataLabelsRange val="0"/>
                </c:ext>
                <c:ext xmlns:c16="http://schemas.microsoft.com/office/drawing/2014/chart" uri="{C3380CC4-5D6E-409C-BE32-E72D297353CC}">
                  <c16:uniqueId val="{00000003-B3A4-4B59-B6D7-9E5704C5B848}"/>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{AD3AF4D0-FDA0-4FC4-8FE7-6C392E6CD3A6}</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B3A4-4B59-B6D7-9E5704C5B848}"/>
                </c:ext>
              </c:extLst>
            </c:dLbl>
            <c:dLbl>
              <c:idx val="5"/>
              <c:tx>
                <c:strRef>
                  <c:f>Daten_Diagramme!$D$19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{F2F248E9-68B8-40B2-91A8-70B990EB150B}</c15:txfldGUID>
                      <c15:f>Daten_Diagramme!$D$19</c15:f>
                      <c15:dlblFieldTableCache>
                        <c:ptCount val="1"/>
                        <c:pt idx="0">
                          <c:v>10.0</c:v>
                        </c:pt>
                      </c15:dlblFieldTableCache>
                    </c15:dlblFTEntry>
                  </c15:dlblFieldTable>
                  <c15:showDataLabelsRange val="0"/>
                </c:ext>
                <c:ext xmlns:c16="http://schemas.microsoft.com/office/drawing/2014/chart" uri="{C3380CC4-5D6E-409C-BE32-E72D297353CC}">
                  <c16:uniqueId val="{00000005-B3A4-4B59-B6D7-9E5704C5B848}"/>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{351882DF-E177-4CF5-B949-7121120D0835}</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B3A4-4B59-B6D7-9E5704C5B848}"/>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{065438DB-C446-46A6-B724-FA33EE39F2CF}</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B3A4-4B59-B6D7-9E5704C5B848}"/>
                </c:ext>
              </c:extLst>
            </c:dLbl>
            <c:dLbl>
              <c:idx val="8"/>
              <c:tx>
                <c:strRef>
                  <c:f>Daten_Diagramme!$D$22</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{4AF2183E-0ADE-4F11-B36C-FCE11DE5401D}</c15:txfldGUID>
                      <c15:f>Daten_Diagramme!$D$22</c15:f>
                      <c15:dlblFieldTableCache>
                        <c:ptCount val="1"/>
                        <c:pt idx="0">
                          <c:v>-9.9</c:v>
                        </c:pt>
                      </c15:dlblFieldTableCache>
                    </c15:dlblFTEntry>
                  </c15:dlblFieldTable>
                  <c15:showDataLabelsRange val="0"/>
                </c:ext>
                <c:ext xmlns:c16="http://schemas.microsoft.com/office/drawing/2014/chart" uri="{C3380CC4-5D6E-409C-BE32-E72D297353CC}">
                  <c16:uniqueId val="{00000008-B3A4-4B59-B6D7-9E5704C5B848}"/>
                </c:ext>
              </c:extLst>
            </c:dLbl>
            <c:dLbl>
              <c:idx val="9"/>
              <c:tx>
                <c:strRef>
                  <c:f>Daten_Diagramme!$D$23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{B278BA0D-EC33-42A6-BFBF-24332A66C8A0}</c15:txfldGUID>
                      <c15:f>Daten_Diagramme!$D$23</c15:f>
                      <c15:dlblFieldTableCache>
                        <c:ptCount val="1"/>
                        <c:pt idx="0">
                          <c:v>-4.7</c:v>
                        </c:pt>
                      </c15:dlblFieldTableCache>
                    </c15:dlblFTEntry>
                  </c15:dlblFieldTable>
                  <c15:showDataLabelsRange val="0"/>
                </c:ext>
                <c:ext xmlns:c16="http://schemas.microsoft.com/office/drawing/2014/chart" uri="{C3380CC4-5D6E-409C-BE32-E72D297353CC}">
                  <c16:uniqueId val="{00000009-B3A4-4B59-B6D7-9E5704C5B848}"/>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{DE5ABF69-60E0-4EEF-856C-FDFFF5F59DDB}</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B3A4-4B59-B6D7-9E5704C5B848}"/>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{D368137F-9607-4896-A62F-A35303803688}</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B3A4-4B59-B6D7-9E5704C5B848}"/>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{06096B21-426D-4ED7-BB10-C70C46429102}</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B3A4-4B59-B6D7-9E5704C5B848}"/>
                </c:ext>
              </c:extLst>
            </c:dLbl>
            <c:dLbl>
              <c:idx val="13"/>
              <c:tx>
                <c:strRef>
                  <c:f>Daten_Diagramme!$D$27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{FB899F85-4C46-415D-996E-1E3067F4AAA5}</c15:txfldGUID>
                      <c15:f>Daten_Diagramme!$D$27</c15:f>
                      <c15:dlblFieldTableCache>
                        <c:ptCount val="1"/>
                        <c:pt idx="0">
                          <c:v>-7.4</c:v>
                        </c:pt>
                      </c15:dlblFieldTableCache>
                    </c15:dlblFTEntry>
                  </c15:dlblFieldTable>
                  <c15:showDataLabelsRange val="0"/>
                </c:ext>
                <c:ext xmlns:c16="http://schemas.microsoft.com/office/drawing/2014/chart" uri="{C3380CC4-5D6E-409C-BE32-E72D297353CC}">
                  <c16:uniqueId val="{0000000D-B3A4-4B59-B6D7-9E5704C5B848}"/>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{84C408D1-7F83-422C-B079-5AFB1249DABC}</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B3A4-4B59-B6D7-9E5704C5B848}"/>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{EF375FA5-FDDC-4E0B-AC23-2B3B7945745E}</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B3A4-4B59-B6D7-9E5704C5B848}"/>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{A5CEDEE8-7C12-479C-8A1C-575B0042FF7D}</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B3A4-4B59-B6D7-9E5704C5B848}"/>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{50313862-6FE9-4BC0-9835-4A4CC854CD28}</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B3A4-4B59-B6D7-9E5704C5B848}"/>
                </c:ext>
              </c:extLst>
            </c:dLbl>
            <c:dLbl>
              <c:idx val="18"/>
              <c:tx>
                <c:strRef>
                  <c:f>Daten_Diagramme!$D$32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{1877A114-EF6B-42F7-9E87-F6CED4C19E92}</c15:txfldGUID>
                      <c15:f>Daten_Diagramme!$D$32</c15:f>
                      <c15:dlblFieldTableCache>
                        <c:ptCount val="1"/>
                        <c:pt idx="0">
                          <c:v>-1.0</c:v>
                        </c:pt>
                      </c15:dlblFieldTableCache>
                    </c15:dlblFTEntry>
                  </c15:dlblFieldTable>
                  <c15:showDataLabelsRange val="0"/>
                </c:ext>
                <c:ext xmlns:c16="http://schemas.microsoft.com/office/drawing/2014/chart" uri="{C3380CC4-5D6E-409C-BE32-E72D297353CC}">
                  <c16:uniqueId val="{00000012-B3A4-4B59-B6D7-9E5704C5B848}"/>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{84D4EB6A-EF68-4F93-BEBF-5D12C1E4575B}</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B3A4-4B59-B6D7-9E5704C5B848}"/>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{79342E20-6C19-4B56-A097-F6F206206A7D}</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B3A4-4B59-B6D7-9E5704C5B84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{9298F5FF-90BD-4E34-9CA1-ABE5F8880C0A}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3A4-4B59-B6D7-9E5704C5B84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{99373A51-C460-42A4-BB7C-2EA1AE5C9CCF}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3A4-4B59-B6D7-9E5704C5B848}"/>
                </c:ext>
              </c:extLst>
            </c:dLbl>
            <c:dLbl>
              <c:idx val="23"/>
              <c:tx>
                <c:strRef>
                  <c:f>Daten_Diagramme!$D$37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{1FA75E5C-E690-4245-9D00-DF7193CDCA9F}</c15:txfldGUID>
                      <c15:f>Daten_Diagramme!$D$37</c15:f>
                      <c15:dlblFieldTableCache>
                        <c:ptCount val="1"/>
                        <c:pt idx="0">
                          <c:v>-4.4</c:v>
                        </c:pt>
                      </c15:dlblFieldTableCache>
                    </c15:dlblFTEntry>
                  </c15:dlblFieldTable>
                  <c15:showDataLabelsRange val="0"/>
                </c:ext>
                <c:ext xmlns:c16="http://schemas.microsoft.com/office/drawing/2014/chart" uri="{C3380CC4-5D6E-409C-BE32-E72D297353CC}">
                  <c16:uniqueId val="{00000017-B3A4-4B59-B6D7-9E5704C5B848}"/>
                </c:ext>
              </c:extLst>
            </c:dLbl>
            <c:dLbl>
              <c:idx val="24"/>
              <c:layout>
                <c:manualLayout>
                  <c:x val="4.7769028871392123E-3"/>
                  <c:y val="-4.6876052205785108E-5"/>
                </c:manualLayout>
              </c:layout>
              <c:tx>
                <c:strRef>
                  <c:f>Daten_Diagramme!$D$38</c:f>
                  <c:strCache>
                    <c:ptCount val="1"/>
                    <c:pt idx="0">
                      <c:v>3.4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{05EA3698-0015-475D-9378-B9D7F3D2954F}</c15:txfldGUID>
                      <c15:f>Daten_Diagramme!$D$38</c15:f>
                      <c15:dlblFieldTableCache>
                        <c:ptCount val="1"/>
                        <c:pt idx="0">
                          <c:v>3.4</c:v>
                        </c:pt>
                      </c15:dlblFieldTableCache>
                    </c15:dlblFTEntry>
                  </c15:dlblFieldTable>
                  <c15:showDataLabelsRange val="0"/>
                </c:ext>
                <c:ext xmlns:c16="http://schemas.microsoft.com/office/drawing/2014/chart" uri="{C3380CC4-5D6E-409C-BE32-E72D297353CC}">
                  <c16:uniqueId val="{00000018-B3A4-4B59-B6D7-9E5704C5B848}"/>
                </c:ext>
              </c:extLst>
            </c:dLbl>
            <c:dLbl>
              <c:idx val="25"/>
              <c:tx>
                <c:strRef>
                  <c:f>Daten_Diagramme!$D$39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{CAEA82CB-5A2B-4537-8054-EF456512D25F}</c15:txfldGUID>
                      <c15:f>Daten_Diagramme!$D$39</c15:f>
                      <c15:dlblFieldTableCache>
                        <c:ptCount val="1"/>
                        <c:pt idx="0">
                          <c:v>-4.1</c:v>
                        </c:pt>
                      </c15:dlblFieldTableCache>
                    </c15:dlblFTEntry>
                  </c15:dlblFieldTable>
                  <c15:showDataLabelsRange val="0"/>
                </c:ext>
                <c:ext xmlns:c16="http://schemas.microsoft.com/office/drawing/2014/chart" uri="{C3380CC4-5D6E-409C-BE32-E72D297353CC}">
                  <c16:uniqueId val="{00000019-B3A4-4B59-B6D7-9E5704C5B84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{D9DF2737-9562-4686-9978-A96EDECD21BB}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3A4-4B59-B6D7-9E5704C5B84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{7CCF1634-6E7A-43F9-8676-60DD365FFC52}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3A4-4B59-B6D7-9E5704C5B84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{F957E3D6-129B-4EE4-ADD1-BD69F9949931}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3A4-4B59-B6D7-9E5704C5B84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{8F205F54-EDA4-4AB4-B791-C4AE935639E3}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3A4-4B59-B6D7-9E5704C5B84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{D437761F-14CB-4E9D-9F27-A6F9562A9AC9}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3A4-4B59-B6D7-9E5704C5B848}"/>
                </c:ext>
              </c:extLst>
            </c:dLbl>
            <c:dLbl>
              <c:idx val="31"/>
              <c:tx>
                <c:strRef>
                  <c:f>Daten_Diagramme!$D$45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{14FA51F7-DB5B-455A-BBA1-59E63CCDFCBB}</c15:txfldGUID>
                      <c15:f>Daten_Diagramme!$D$45</c15:f>
                      <c15:dlblFieldTableCache>
                        <c:ptCount val="1"/>
                        <c:pt idx="0">
                          <c:v>-4.1</c:v>
                        </c:pt>
                      </c15:dlblFieldTableCache>
                    </c15:dlblFTEntry>
                  </c15:dlblFieldTable>
                  <c15:showDataLabelsRange val="0"/>
                </c:ext>
                <c:ext xmlns:c16="http://schemas.microsoft.com/office/drawing/2014/chart" uri="{C3380CC4-5D6E-409C-BE32-E72D297353CC}">
                  <c16:uniqueId val="{0000001F-B3A4-4B59-B6D7-9E5704C5B8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-1.1383683387145092</c:v>
                </c:pt>
                <c:pt idx="1">
                  <c:v>-4.3624161073825505</c:v>
                </c:pt>
                <c:pt idx="2">
                  <c:v>1.125703564727955</c:v>
                </c:pt>
                <c:pt idx="3">
                  <c:v>4.3488707352234499</c:v>
                </c:pt>
                <c:pt idx="4">
                  <c:v>-2.3794996949359364</c:v>
                </c:pt>
                <c:pt idx="5">
                  <c:v>9.9896480331262936</c:v>
                </c:pt>
                <c:pt idx="6">
                  <c:v>0.53172633817795112</c:v>
                </c:pt>
                <c:pt idx="7">
                  <c:v>1.1522890065400186</c:v>
                </c:pt>
                <c:pt idx="8">
                  <c:v>-9.8611775969363329</c:v>
                </c:pt>
                <c:pt idx="9">
                  <c:v>-4.7268907563025211</c:v>
                </c:pt>
                <c:pt idx="10">
                  <c:v>-2.1897810218978102</c:v>
                </c:pt>
                <c:pt idx="11">
                  <c:v>0</c:v>
                </c:pt>
                <c:pt idx="12">
                  <c:v>0</c:v>
                </c:pt>
                <c:pt idx="13">
                  <c:v>-7.3529411764705879</c:v>
                </c:pt>
                <c:pt idx="14">
                  <c:v>-1.9553072625698324</c:v>
                </c:pt>
                <c:pt idx="15">
                  <c:v>0</c:v>
                </c:pt>
                <c:pt idx="16">
                  <c:v>0.16393442622950818</c:v>
                </c:pt>
                <c:pt idx="17">
                  <c:v>-1.3651877133105803</c:v>
                </c:pt>
                <c:pt idx="18">
                  <c:v>-0.98722415795586527</c:v>
                </c:pt>
                <c:pt idx="19">
                  <c:v>-2.1826729348556078</c:v>
                </c:pt>
                <c:pt idx="20">
                  <c:v>1.0507880910683012</c:v>
                </c:pt>
                <c:pt idx="21">
                  <c:v>0</c:v>
                </c:pt>
                <c:pt idx="23">
                  <c:v>-4.3624161073825505</c:v>
                </c:pt>
                <c:pt idx="24">
                  <c:v>3.3559827643354327</c:v>
                </c:pt>
                <c:pt idx="25">
                  <c:v>-4.1449563842866342</c:v>
                </c:pt>
              </c:numCache>
            </c:numRef>
          </c:val>
          <c:extLst>
            <c:ext xmlns:c16="http://schemas.microsoft.com/office/drawing/2014/chart" uri="{C3380CC4-5D6E-409C-BE32-E72D297353CC}">
              <c16:uniqueId val="{00000020-B3A4-4B59-B6D7-9E5704C5B84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{74E07732-6F7E-47C0-892D-57FF08D1D16B}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3A4-4B59-B6D7-9E5704C5B84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{B010C7C8-CFB0-4F35-9930-8E2459D3C940}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3A4-4B59-B6D7-9E5704C5B84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{EBD53795-3287-4CAD-B5A7-FE341E5CD196}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3A4-4B59-B6D7-9E5704C5B84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{FFF67B64-6A95-444D-A6BF-4F451EED3B71}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3A4-4B59-B6D7-9E5704C5B84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{960FA654-8FB5-4205-A77C-1930DA2B1F5E}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3A4-4B59-B6D7-9E5704C5B84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{9516E7A4-6BDB-47DA-AB2A-09C9364F6C95}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3A4-4B59-B6D7-9E5704C5B84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{D6717DAF-CCF1-425B-ACC6-9ED3281945A6}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3A4-4B59-B6D7-9E5704C5B84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{D08BB26F-864A-432C-B924-9B0DF9B62727}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3A4-4B59-B6D7-9E5704C5B84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{2A133E66-B9A6-448D-9943-011B40F6DDF7}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3A4-4B59-B6D7-9E5704C5B84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{4E2FEE47-3FF7-4A06-9F03-A682141F89F0}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3A4-4B59-B6D7-9E5704C5B84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{A82A3E03-07FD-4124-80CD-33488D8335B3}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3A4-4B59-B6D7-9E5704C5B84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{77446BBF-F263-4F26-A73F-CC3DAC212A6D}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3A4-4B59-B6D7-9E5704C5B84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{B5BCE6C5-F692-4305-955F-036A6722CBEA}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3A4-4B59-B6D7-9E5704C5B84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{B1F532D9-27B4-42C2-9D8C-27D2434B004C}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3A4-4B59-B6D7-9E5704C5B84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{D1CA6C57-F885-4E83-9C50-14FA7694A62B}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3A4-4B59-B6D7-9E5704C5B84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{8752E02F-2003-44AD-A273-371715B567AF}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3A4-4B59-B6D7-9E5704C5B84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{636CAEA0-0285-411D-A89D-67D90D094740}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3A4-4B59-B6D7-9E5704C5B84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{FFCE3593-33C5-4685-B490-7DD1C5CF1AAB}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3A4-4B59-B6D7-9E5704C5B84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{FC5EA74B-2FD1-4DC3-80EA-1A31657103A8}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3A4-4B59-B6D7-9E5704C5B84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{EF8A35AC-BFD6-45C9-BEF9-CAD7F32CB487}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3A4-4B59-B6D7-9E5704C5B84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{A4B9B853-E94E-4D85-9FEE-3AF08E1D61D5}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3A4-4B59-B6D7-9E5704C5B84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{116774B4-A615-41D1-BC0A-A5A0A54EC9DB}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3A4-4B59-B6D7-9E5704C5B84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{35BF2C6B-5944-47AD-B7F2-1F101790890B}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3A4-4B59-B6D7-9E5704C5B84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{486B2A8C-B90F-4A94-8864-DD5BFF3BEE58}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3A4-4B59-B6D7-9E5704C5B84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{7BC761F1-EAC5-4036-9215-FBC1FC1097AF}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3A4-4B59-B6D7-9E5704C5B84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{EDFA233D-43E1-4BC8-A669-3BE8A3805727}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3A4-4B59-B6D7-9E5704C5B84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{49EFFCBF-8509-48BB-90F1-1EF68E64E4CB}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3A4-4B59-B6D7-9E5704C5B84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{8B5DE013-DFCA-4768-A333-958D85284B6C}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3A4-4B59-B6D7-9E5704C5B84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{84134E00-1864-49BF-92C2-020C803E4CFB}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3A4-4B59-B6D7-9E5704C5B84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{B4AFC21E-57A8-430E-99C2-1D52C9C110E2}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3A4-4B59-B6D7-9E5704C5B84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{14D0885F-0211-4520-A026-C26D4DBE9D53}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3A4-4B59-B6D7-9E5704C5B84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{912EBB63-B448-4176-ADF4-699DAB005590}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3A4-4B59-B6D7-9E5704C5B8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3A4-4B59-B6D7-9E5704C5B84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3A4-4B59-B6D7-9E5704C5B84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{3723326A-65BA-40AB-A892-8BC883E52E8E}</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B8EE-4C5F-8894-B8BF0AF2A8ED}"/>
                </c:ext>
              </c:extLst>
            </c:dLbl>
            <c:dLbl>
              <c:idx val="1"/>
              <c:tx>
                <c:strRef>
                  <c:f>Daten_Diagramme!$E$15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{D408E6F5-C868-4635-B764-8495348B1227}</c15:txfldGUID>
                      <c15:f>Daten_Diagramme!$E$15</c15:f>
                      <c15:dlblFieldTableCache>
                        <c:ptCount val="1"/>
                        <c:pt idx="0">
                          <c:v>-6.2</c:v>
                        </c:pt>
                      </c15:dlblFieldTableCache>
                    </c15:dlblFTEntry>
                  </c15:dlblFieldTable>
                  <c15:showDataLabelsRange val="0"/>
                </c:ext>
                <c:ext xmlns:c16="http://schemas.microsoft.com/office/drawing/2014/chart" uri="{C3380CC4-5D6E-409C-BE32-E72D297353CC}">
                  <c16:uniqueId val="{00000001-B8EE-4C5F-8894-B8BF0AF2A8ED}"/>
                </c:ext>
              </c:extLst>
            </c:dLbl>
            <c:dLbl>
              <c:idx val="2"/>
              <c:tx>
                <c:strRef>
                  <c:f>Daten_Diagramme!$E$16</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{A7A7EAA6-EB01-4F3B-8C5B-4716BA84F9B9}</c15:txfldGUID>
                      <c15:f>Daten_Diagramme!$E$16</c15:f>
                      <c15:dlblFieldTableCache>
                        <c:ptCount val="1"/>
                        <c:pt idx="0">
                          <c:v>-13.3</c:v>
                        </c:pt>
                      </c15:dlblFieldTableCache>
                    </c15:dlblFTEntry>
                  </c15:dlblFieldTable>
                  <c15:showDataLabelsRange val="0"/>
                </c:ext>
                <c:ext xmlns:c16="http://schemas.microsoft.com/office/drawing/2014/chart" uri="{C3380CC4-5D6E-409C-BE32-E72D297353CC}">
                  <c16:uniqueId val="{00000002-B8EE-4C5F-8894-B8BF0AF2A8ED}"/>
                </c:ext>
              </c:extLst>
            </c:dLbl>
            <c:dLbl>
              <c:idx val="3"/>
              <c:tx>
                <c:strRef>
                  <c:f>Daten_Diagramme!$E$17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{8318DD85-D766-4F69-B566-E8FBA2264C22}</c15:txfldGUID>
                      <c15:f>Daten_Diagramme!$E$17</c15:f>
                      <c15:dlblFieldTableCache>
                        <c:ptCount val="1"/>
                        <c:pt idx="0">
                          <c:v>-5.8</c:v>
                        </c:pt>
                      </c15:dlblFieldTableCache>
                    </c15:dlblFTEntry>
                  </c15:dlblFieldTable>
                  <c15:showDataLabelsRange val="0"/>
                </c:ext>
                <c:ext xmlns:c16="http://schemas.microsoft.com/office/drawing/2014/chart" uri="{C3380CC4-5D6E-409C-BE32-E72D297353CC}">
                  <c16:uniqueId val="{00000003-B8EE-4C5F-8894-B8BF0AF2A8ED}"/>
                </c:ext>
              </c:extLst>
            </c:dLbl>
            <c:dLbl>
              <c:idx val="4"/>
              <c:tx>
                <c:strRef>
                  <c:f>Daten_Diagramme!$E$18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{6A1A82B3-4ABC-4055-B793-8D99B63C34E2}</c15:txfldGUID>
                      <c15:f>Daten_Diagramme!$E$18</c15:f>
                      <c15:dlblFieldTableCache>
                        <c:ptCount val="1"/>
                        <c:pt idx="0">
                          <c:v>-0.7</c:v>
                        </c:pt>
                      </c15:dlblFieldTableCache>
                    </c15:dlblFTEntry>
                  </c15:dlblFieldTable>
                  <c15:showDataLabelsRange val="0"/>
                </c:ext>
                <c:ext xmlns:c16="http://schemas.microsoft.com/office/drawing/2014/chart" uri="{C3380CC4-5D6E-409C-BE32-E72D297353CC}">
                  <c16:uniqueId val="{00000004-B8EE-4C5F-8894-B8BF0AF2A8ED}"/>
                </c:ext>
              </c:extLst>
            </c:dLbl>
            <c:dLbl>
              <c:idx val="5"/>
              <c:tx>
                <c:strRef>
                  <c:f>Daten_Diagramme!$E$19</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{1D19DDEB-7C24-4E1F-AA95-79AC6655C7D7}</c15:txfldGUID>
                      <c15:f>Daten_Diagramme!$E$19</c15:f>
                      <c15:dlblFieldTableCache>
                        <c:ptCount val="1"/>
                        <c:pt idx="0">
                          <c:v>-12.7</c:v>
                        </c:pt>
                      </c15:dlblFieldTableCache>
                    </c15:dlblFTEntry>
                  </c15:dlblFieldTable>
                  <c15:showDataLabelsRange val="0"/>
                </c:ext>
                <c:ext xmlns:c16="http://schemas.microsoft.com/office/drawing/2014/chart" uri="{C3380CC4-5D6E-409C-BE32-E72D297353CC}">
                  <c16:uniqueId val="{00000005-B8EE-4C5F-8894-B8BF0AF2A8ED}"/>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{FE892D55-B6C5-4CFA-8AF2-93A64674119F}</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B8EE-4C5F-8894-B8BF0AF2A8ED}"/>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{2B199EC5-5304-4618-8FE2-90DF06E4CEEA}</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B8EE-4C5F-8894-B8BF0AF2A8ED}"/>
                </c:ext>
              </c:extLst>
            </c:dLbl>
            <c:dLbl>
              <c:idx val="8"/>
              <c:tx>
                <c:strRef>
                  <c:f>Daten_Diagramme!$E$22</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{71FA8B33-12C8-4CD6-9021-0297A0CDCDA3}</c15:txfldGUID>
                      <c15:f>Daten_Diagramme!$E$22</c15:f>
                      <c15:dlblFieldTableCache>
                        <c:ptCount val="1"/>
                        <c:pt idx="0">
                          <c:v>6.5</c:v>
                        </c:pt>
                      </c15:dlblFieldTableCache>
                    </c15:dlblFTEntry>
                  </c15:dlblFieldTable>
                  <c15:showDataLabelsRange val="0"/>
                </c:ext>
                <c:ext xmlns:c16="http://schemas.microsoft.com/office/drawing/2014/chart" uri="{C3380CC4-5D6E-409C-BE32-E72D297353CC}">
                  <c16:uniqueId val="{00000008-B8EE-4C5F-8894-B8BF0AF2A8ED}"/>
                </c:ext>
              </c:extLst>
            </c:dLbl>
            <c:dLbl>
              <c:idx val="9"/>
              <c:tx>
                <c:strRef>
                  <c:f>Daten_Diagramme!$E$23</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{8F5BA3C2-3DCB-42CD-83A5-A0C926275177}</c15:txfldGUID>
                      <c15:f>Daten_Diagramme!$E$23</c15:f>
                      <c15:dlblFieldTableCache>
                        <c:ptCount val="1"/>
                        <c:pt idx="0">
                          <c:v>-15.8</c:v>
                        </c:pt>
                      </c15:dlblFieldTableCache>
                    </c15:dlblFTEntry>
                  </c15:dlblFieldTable>
                  <c15:showDataLabelsRange val="0"/>
                </c:ext>
                <c:ext xmlns:c16="http://schemas.microsoft.com/office/drawing/2014/chart" uri="{C3380CC4-5D6E-409C-BE32-E72D297353CC}">
                  <c16:uniqueId val="{00000009-B8EE-4C5F-8894-B8BF0AF2A8ED}"/>
                </c:ext>
              </c:extLst>
            </c:dLbl>
            <c:dLbl>
              <c:idx val="10"/>
              <c:tx>
                <c:strRef>
                  <c:f>Daten_Diagramme!$E$24</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{FCA2F37E-95C3-4AF1-926D-0ACC6721E853}</c15:txfldGUID>
                      <c15:f>Daten_Diagramme!$E$24</c15:f>
                      <c15:dlblFieldTableCache>
                        <c:ptCount val="1"/>
                        <c:pt idx="0">
                          <c:v>-16.4</c:v>
                        </c:pt>
                      </c15:dlblFieldTableCache>
                    </c15:dlblFTEntry>
                  </c15:dlblFieldTable>
                  <c15:showDataLabelsRange val="0"/>
                </c:ext>
                <c:ext xmlns:c16="http://schemas.microsoft.com/office/drawing/2014/chart" uri="{C3380CC4-5D6E-409C-BE32-E72D297353CC}">
                  <c16:uniqueId val="{0000000A-B8EE-4C5F-8894-B8BF0AF2A8ED}"/>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{AE6C1B95-38D9-4368-A49A-0C46C55BE583}</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B8EE-4C5F-8894-B8BF0AF2A8ED}"/>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{6F51EC2F-36B5-4FC6-A97A-1E536D286FF7}</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B8EE-4C5F-8894-B8BF0AF2A8ED}"/>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{210D8D66-5E0B-4223-8282-E31443E5692A}</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B8EE-4C5F-8894-B8BF0AF2A8ED}"/>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{3E5590C0-4E87-428B-8EF5-CF76ECDD90B3}</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B8EE-4C5F-8894-B8BF0AF2A8ED}"/>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{E477B7FB-992E-444D-B25E-7BACC5C9E780}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B8EE-4C5F-8894-B8BF0AF2A8ED}"/>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{22A56F86-056D-4B4F-88EB-79E304CEAC79}</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B8EE-4C5F-8894-B8BF0AF2A8ED}"/>
                </c:ext>
              </c:extLst>
            </c:dLbl>
            <c:dLbl>
              <c:idx val="17"/>
              <c:tx>
                <c:strRef>
                  <c:f>Daten_Diagramme!$E$31</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{5A643E8F-B976-4E84-9EF5-52D56FA5A117}</c15:txfldGUID>
                      <c15:f>Daten_Diagramme!$E$31</c15:f>
                      <c15:dlblFieldTableCache>
                        <c:ptCount val="1"/>
                        <c:pt idx="0">
                          <c:v>14.3</c:v>
                        </c:pt>
                      </c15:dlblFieldTableCache>
                    </c15:dlblFTEntry>
                  </c15:dlblFieldTable>
                  <c15:showDataLabelsRange val="0"/>
                </c:ext>
                <c:ext xmlns:c16="http://schemas.microsoft.com/office/drawing/2014/chart" uri="{C3380CC4-5D6E-409C-BE32-E72D297353CC}">
                  <c16:uniqueId val="{00000011-B8EE-4C5F-8894-B8BF0AF2A8ED}"/>
                </c:ext>
              </c:extLst>
            </c:dLbl>
            <c:dLbl>
              <c:idx val="18"/>
              <c:tx>
                <c:strRef>
                  <c:f>Daten_Diagramme!$E$32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{1BC08461-01CE-4CFD-B50F-8954A5FDE738}</c15:txfldGUID>
                      <c15:f>Daten_Diagramme!$E$32</c15:f>
                      <c15:dlblFieldTableCache>
                        <c:ptCount val="1"/>
                        <c:pt idx="0">
                          <c:v>-5.1</c:v>
                        </c:pt>
                      </c15:dlblFieldTableCache>
                    </c15:dlblFTEntry>
                  </c15:dlblFieldTable>
                  <c15:showDataLabelsRange val="0"/>
                </c:ext>
                <c:ext xmlns:c16="http://schemas.microsoft.com/office/drawing/2014/chart" uri="{C3380CC4-5D6E-409C-BE32-E72D297353CC}">
                  <c16:uniqueId val="{00000012-B8EE-4C5F-8894-B8BF0AF2A8ED}"/>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{03E50753-CE12-435F-B005-F1692D12F32F}</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B8EE-4C5F-8894-B8BF0AF2A8ED}"/>
                </c:ext>
              </c:extLst>
            </c:dLbl>
            <c:dLbl>
              <c:idx val="20"/>
              <c:tx>
                <c:strRef>
                  <c:f>Daten_Diagramme!$E$34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{F6EC649B-89B0-450D-A234-5D3DA58C3CBC}</c15:txfldGUID>
                      <c15:f>Daten_Diagramme!$E$34</c15:f>
                      <c15:dlblFieldTableCache>
                        <c:ptCount val="1"/>
                        <c:pt idx="0">
                          <c:v>-7.2</c:v>
                        </c:pt>
                      </c15:dlblFieldTableCache>
                    </c15:dlblFTEntry>
                  </c15:dlblFieldTable>
                  <c15:showDataLabelsRange val="0"/>
                </c:ext>
                <c:ext xmlns:c16="http://schemas.microsoft.com/office/drawing/2014/chart" uri="{C3380CC4-5D6E-409C-BE32-E72D297353CC}">
                  <c16:uniqueId val="{00000014-B8EE-4C5F-8894-B8BF0AF2A8E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{7A642B4A-0EE5-4E05-8CE9-1D4A6A22832C}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8EE-4C5F-8894-B8BF0AF2A8E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{8D03F095-DBB8-4F7B-AA15-7B65F711420E}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8EE-4C5F-8894-B8BF0AF2A8ED}"/>
                </c:ext>
              </c:extLst>
            </c:dLbl>
            <c:dLbl>
              <c:idx val="23"/>
              <c:tx>
                <c:strRef>
                  <c:f>Daten_Diagramme!$E$37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{7B939A2C-DC21-435A-A068-BAF6E0866A81}</c15:txfldGUID>
                      <c15:f>Daten_Diagramme!$E$37</c15:f>
                      <c15:dlblFieldTableCache>
                        <c:ptCount val="1"/>
                        <c:pt idx="0">
                          <c:v>-6.2</c:v>
                        </c:pt>
                      </c15:dlblFieldTableCache>
                    </c15:dlblFTEntry>
                  </c15:dlblFieldTable>
                  <c15:showDataLabelsRange val="0"/>
                </c:ext>
                <c:ext xmlns:c16="http://schemas.microsoft.com/office/drawing/2014/chart" uri="{C3380CC4-5D6E-409C-BE32-E72D297353CC}">
                  <c16:uniqueId val="{00000017-B8EE-4C5F-8894-B8BF0AF2A8ED}"/>
                </c:ext>
              </c:extLst>
            </c:dLbl>
            <c:dLbl>
              <c:idx val="24"/>
              <c:tx>
                <c:strRef>
                  <c:f>Daten_Diagramme!$E$38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{2616E00C-F82B-4E28-B0B1-AC790B93AB5E}</c15:txfldGUID>
                      <c15:f>Daten_Diagramme!$E$38</c15:f>
                      <c15:dlblFieldTableCache>
                        <c:ptCount val="1"/>
                        <c:pt idx="0">
                          <c:v>-4.4</c:v>
                        </c:pt>
                      </c15:dlblFieldTableCache>
                    </c15:dlblFTEntry>
                  </c15:dlblFieldTable>
                  <c15:showDataLabelsRange val="0"/>
                </c:ext>
                <c:ext xmlns:c16="http://schemas.microsoft.com/office/drawing/2014/chart" uri="{C3380CC4-5D6E-409C-BE32-E72D297353CC}">
                  <c16:uniqueId val="{00000018-B8EE-4C5F-8894-B8BF0AF2A8ED}"/>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{7165B115-BCD6-4222-915A-203823F9412E}</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B8EE-4C5F-8894-B8BF0AF2A8E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{25A5C344-5CCA-44F6-9189-4756B6C612F4}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8EE-4C5F-8894-B8BF0AF2A8E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{4BEBAE5E-9288-4BF1-ABB1-A9F20A6F42EA}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8EE-4C5F-8894-B8BF0AF2A8E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{CF980CEC-B2F4-4B8D-913C-E6CBB29B26D5}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8EE-4C5F-8894-B8BF0AF2A8E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{DB44F2A0-9DA1-4743-B2FA-D01414D6DC97}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8EE-4C5F-8894-B8BF0AF2A8E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{395FB4E3-55B4-4167-B2F0-606CAAA1CBE0}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8EE-4C5F-8894-B8BF0AF2A8ED}"/>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{E3B79202-20C5-4A97-9914-89BF60BE6F4A}</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B8EE-4C5F-8894-B8BF0AF2A8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-4.8099483810417647</c:v>
                </c:pt>
                <c:pt idx="1">
                  <c:v>-6.1946902654867255</c:v>
                </c:pt>
                <c:pt idx="2">
                  <c:v>-13.333333333333334</c:v>
                </c:pt>
                <c:pt idx="3">
                  <c:v>-5.846774193548387</c:v>
                </c:pt>
                <c:pt idx="4">
                  <c:v>-0.65359477124183007</c:v>
                </c:pt>
                <c:pt idx="5">
                  <c:v>-12.719298245614034</c:v>
                </c:pt>
                <c:pt idx="6">
                  <c:v>0.86956521739130432</c:v>
                </c:pt>
                <c:pt idx="7">
                  <c:v>-1.7811704834605597</c:v>
                </c:pt>
                <c:pt idx="8">
                  <c:v>6.47887323943662</c:v>
                </c:pt>
                <c:pt idx="9">
                  <c:v>-15.770609318996415</c:v>
                </c:pt>
                <c:pt idx="10">
                  <c:v>-16.421052631578949</c:v>
                </c:pt>
                <c:pt idx="11">
                  <c:v>0</c:v>
                </c:pt>
                <c:pt idx="12">
                  <c:v>0</c:v>
                </c:pt>
                <c:pt idx="13">
                  <c:v>-4.4303797468354427</c:v>
                </c:pt>
                <c:pt idx="14">
                  <c:v>-4.7445255474452557</c:v>
                </c:pt>
                <c:pt idx="15">
                  <c:v>0</c:v>
                </c:pt>
                <c:pt idx="16">
                  <c:v>-6.25</c:v>
                </c:pt>
                <c:pt idx="17">
                  <c:v>14.285714285714286</c:v>
                </c:pt>
                <c:pt idx="18">
                  <c:v>-5.1470588235294121</c:v>
                </c:pt>
                <c:pt idx="19">
                  <c:v>-2.4630541871921183</c:v>
                </c:pt>
                <c:pt idx="20">
                  <c:v>-7.191011235955056</c:v>
                </c:pt>
                <c:pt idx="21">
                  <c:v>0</c:v>
                </c:pt>
                <c:pt idx="23">
                  <c:v>-6.1946902654867255</c:v>
                </c:pt>
                <c:pt idx="24">
                  <c:v>-4.3525571273122958</c:v>
                </c:pt>
                <c:pt idx="25">
                  <c:v>-4.8916408668730647</c:v>
                </c:pt>
              </c:numCache>
            </c:numRef>
          </c:val>
          <c:extLst>
            <c:ext xmlns:c16="http://schemas.microsoft.com/office/drawing/2014/chart" uri="{C3380CC4-5D6E-409C-BE32-E72D297353CC}">
              <c16:uniqueId val="{00000020-B8EE-4C5F-8894-B8BF0AF2A8E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{41C84718-21C8-4BF1-9B2C-C57976A42E59}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8EE-4C5F-8894-B8BF0AF2A8E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{B5ED8D8A-BFE7-4FA6-8FE3-28074821C32E}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8EE-4C5F-8894-B8BF0AF2A8E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{5CAB9241-C48A-4A5B-B556-3898B6DB60F5}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8EE-4C5F-8894-B8BF0AF2A8E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{FA2844D2-E546-4EE3-AE1B-E43C6323AF72}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8EE-4C5F-8894-B8BF0AF2A8E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{48A50B50-0D33-471F-A74A-70F79F725D60}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8EE-4C5F-8894-B8BF0AF2A8E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{761BE90B-7EA8-430C-83E9-5D203D58DACF}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8EE-4C5F-8894-B8BF0AF2A8E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{51451108-4327-4E31-B130-3D4014727A19}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8EE-4C5F-8894-B8BF0AF2A8E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{47E45A18-5508-4E02-ADC7-B245378300A8}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8EE-4C5F-8894-B8BF0AF2A8E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{A7D2DD35-F6EF-4296-92C5-C048C459EAF2}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8EE-4C5F-8894-B8BF0AF2A8E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{320FDE7A-825C-45A3-86BD-C3088E7E2A55}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8EE-4C5F-8894-B8BF0AF2A8E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{469AE92C-1A26-4D4D-A540-2147B2F49B19}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8EE-4C5F-8894-B8BF0AF2A8E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{B5935BC4-1CCA-4E2D-8894-E17BB1C02696}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8EE-4C5F-8894-B8BF0AF2A8E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{5B8F824D-E3AC-40B7-899C-59425D1FA6F1}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8EE-4C5F-8894-B8BF0AF2A8E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{26814FBE-1558-4547-B772-6586CFC0C3EB}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8EE-4C5F-8894-B8BF0AF2A8E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{41AE624C-DF6B-4A5F-8AAB-7A383D97A42D}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8EE-4C5F-8894-B8BF0AF2A8E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{1227BECA-3084-45A4-B0FB-DC980832580B}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8EE-4C5F-8894-B8BF0AF2A8E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{2E337A8A-C523-44B9-A9E5-444B64A6EE14}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8EE-4C5F-8894-B8BF0AF2A8E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{33122154-4F98-4512-82A6-1793CFFE1CC6}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8EE-4C5F-8894-B8BF0AF2A8E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{9EE05D09-F903-4ED6-BE4B-8D09077C8AF8}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8EE-4C5F-8894-B8BF0AF2A8E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{F91AAB31-A454-4B44-B32B-9820C4FCCAEA}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8EE-4C5F-8894-B8BF0AF2A8E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{7F8509B3-0A96-4109-BEF6-4D1D896A0E69}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8EE-4C5F-8894-B8BF0AF2A8E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{B87F75F9-EED9-4AF1-96C2-C9B7018319C0}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8EE-4C5F-8894-B8BF0AF2A8E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{76EE58E6-8954-4B75-B03D-2B64AE358211}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8EE-4C5F-8894-B8BF0AF2A8E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{2FD0E720-8FEB-45D1-90BA-A0D558623681}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8EE-4C5F-8894-B8BF0AF2A8E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{4AC3E8EA-4E42-44C1-B193-CA8972E2196E}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8EE-4C5F-8894-B8BF0AF2A8E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{68A3D5A5-3D08-441D-BF77-287548D63E92}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8EE-4C5F-8894-B8BF0AF2A8E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{883E9B1D-9217-40FA-A0A7-66976F52C1FB}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8EE-4C5F-8894-B8BF0AF2A8E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{95EF23DC-C29F-4AD1-AB7B-32ED1ACB77E0}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8EE-4C5F-8894-B8BF0AF2A8E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{E117524D-AF1E-4D3D-A91C-35A25732B86E}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8EE-4C5F-8894-B8BF0AF2A8E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{1FB8EE8C-108A-45CE-A6FA-3CCFC462D367}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8EE-4C5F-8894-B8BF0AF2A8E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{E80A8E60-68DC-4712-BBD3-A8E66F470E1B}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8EE-4C5F-8894-B8BF0AF2A8E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{165761D0-5DF9-4D03-A2C0-C0A5B2CF848C}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8EE-4C5F-8894-B8BF0AF2A8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8EE-4C5F-8894-B8BF0AF2A8E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8EE-4C5F-8894-B8BF0AF2A8E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{917500A5-DD2F-4963-B4D1-2991C45DFB02}</c15:txfldGUID>
                      <c15:f>Diagramm!$I$46</c15:f>
                      <c15:dlblFieldTableCache>
                        <c:ptCount val="1"/>
                      </c15:dlblFieldTableCache>
                    </c15:dlblFTEntry>
                  </c15:dlblFieldTable>
                  <c15:showDataLabelsRange val="0"/>
                </c:ext>
                <c:ext xmlns:c16="http://schemas.microsoft.com/office/drawing/2014/chart" uri="{C3380CC4-5D6E-409C-BE32-E72D297353CC}">
                  <c16:uniqueId val="{00000000-62B9-4E5A-87B5-56D115D30A7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{281F5C51-5718-4BA6-A3F8-9A12DF71AA57}</c15:txfldGUID>
                      <c15:f>Diagramm!$I$47</c15:f>
                      <c15:dlblFieldTableCache>
                        <c:ptCount val="1"/>
                      </c15:dlblFieldTableCache>
                    </c15:dlblFTEntry>
                  </c15:dlblFieldTable>
                  <c15:showDataLabelsRange val="0"/>
                </c:ext>
                <c:ext xmlns:c16="http://schemas.microsoft.com/office/drawing/2014/chart" uri="{C3380CC4-5D6E-409C-BE32-E72D297353CC}">
                  <c16:uniqueId val="{00000001-62B9-4E5A-87B5-56D115D30A7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{1949A164-873F-4FA5-8F3C-35E1901E5903}</c15:txfldGUID>
                      <c15:f>Diagramm!$I$48</c15:f>
                      <c15:dlblFieldTableCache>
                        <c:ptCount val="1"/>
                      </c15:dlblFieldTableCache>
                    </c15:dlblFTEntry>
                  </c15:dlblFieldTable>
                  <c15:showDataLabelsRange val="0"/>
                </c:ext>
                <c:ext xmlns:c16="http://schemas.microsoft.com/office/drawing/2014/chart" uri="{C3380CC4-5D6E-409C-BE32-E72D297353CC}">
                  <c16:uniqueId val="{00000002-62B9-4E5A-87B5-56D115D30A7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{6D18F163-270F-446F-A327-5B3BE9B278BB}</c15:txfldGUID>
                      <c15:f>Diagramm!$I$49</c15:f>
                      <c15:dlblFieldTableCache>
                        <c:ptCount val="1"/>
                      </c15:dlblFieldTableCache>
                    </c15:dlblFTEntry>
                  </c15:dlblFieldTable>
                  <c15:showDataLabelsRange val="0"/>
                </c:ext>
                <c:ext xmlns:c16="http://schemas.microsoft.com/office/drawing/2014/chart" uri="{C3380CC4-5D6E-409C-BE32-E72D297353CC}">
                  <c16:uniqueId val="{00000003-62B9-4E5A-87B5-56D115D30A7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{99EBAE87-3DA5-4326-9718-2E782F12CF94}</c15:txfldGUID>
                      <c15:f>Diagramm!$I$50</c15:f>
                      <c15:dlblFieldTableCache>
                        <c:ptCount val="1"/>
                      </c15:dlblFieldTableCache>
                    </c15:dlblFTEntry>
                  </c15:dlblFieldTable>
                  <c15:showDataLabelsRange val="0"/>
                </c:ext>
                <c:ext xmlns:c16="http://schemas.microsoft.com/office/drawing/2014/chart" uri="{C3380CC4-5D6E-409C-BE32-E72D297353CC}">
                  <c16:uniqueId val="{00000004-62B9-4E5A-87B5-56D115D30A7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{F896262F-889E-4B0C-8501-F63089D56064}</c15:txfldGUID>
                      <c15:f>Diagramm!$I$51</c15:f>
                      <c15:dlblFieldTableCache>
                        <c:ptCount val="1"/>
                      </c15:dlblFieldTableCache>
                    </c15:dlblFTEntry>
                  </c15:dlblFieldTable>
                  <c15:showDataLabelsRange val="0"/>
                </c:ext>
                <c:ext xmlns:c16="http://schemas.microsoft.com/office/drawing/2014/chart" uri="{C3380CC4-5D6E-409C-BE32-E72D297353CC}">
                  <c16:uniqueId val="{00000005-62B9-4E5A-87B5-56D115D30A7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{FE2A74B8-11CA-48B1-A33C-51B899551F7F}</c15:txfldGUID>
                      <c15:f>Diagramm!$I$52</c15:f>
                      <c15:dlblFieldTableCache>
                        <c:ptCount val="1"/>
                      </c15:dlblFieldTableCache>
                    </c15:dlblFTEntry>
                  </c15:dlblFieldTable>
                  <c15:showDataLabelsRange val="0"/>
                </c:ext>
                <c:ext xmlns:c16="http://schemas.microsoft.com/office/drawing/2014/chart" uri="{C3380CC4-5D6E-409C-BE32-E72D297353CC}">
                  <c16:uniqueId val="{00000006-62B9-4E5A-87B5-56D115D30A7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{2634FF7C-677B-47AC-A95C-150BEBD30A2A}</c15:txfldGUID>
                      <c15:f>Diagramm!$I$53</c15:f>
                      <c15:dlblFieldTableCache>
                        <c:ptCount val="1"/>
                      </c15:dlblFieldTableCache>
                    </c15:dlblFTEntry>
                  </c15:dlblFieldTable>
                  <c15:showDataLabelsRange val="0"/>
                </c:ext>
                <c:ext xmlns:c16="http://schemas.microsoft.com/office/drawing/2014/chart" uri="{C3380CC4-5D6E-409C-BE32-E72D297353CC}">
                  <c16:uniqueId val="{00000007-62B9-4E5A-87B5-56D115D30A7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{E3BCE10D-4B52-4C14-A773-3E8547D7B603}</c15:txfldGUID>
                      <c15:f>Diagramm!$I$54</c15:f>
                      <c15:dlblFieldTableCache>
                        <c:ptCount val="1"/>
                      </c15:dlblFieldTableCache>
                    </c15:dlblFTEntry>
                  </c15:dlblFieldTable>
                  <c15:showDataLabelsRange val="0"/>
                </c:ext>
                <c:ext xmlns:c16="http://schemas.microsoft.com/office/drawing/2014/chart" uri="{C3380CC4-5D6E-409C-BE32-E72D297353CC}">
                  <c16:uniqueId val="{00000008-62B9-4E5A-87B5-56D115D30A7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{4990C5DB-5F1F-42BF-876C-DA388F37BC0F}</c15:txfldGUID>
                      <c15:f>Diagramm!$I$55</c15:f>
                      <c15:dlblFieldTableCache>
                        <c:ptCount val="1"/>
                      </c15:dlblFieldTableCache>
                    </c15:dlblFTEntry>
                  </c15:dlblFieldTable>
                  <c15:showDataLabelsRange val="0"/>
                </c:ext>
                <c:ext xmlns:c16="http://schemas.microsoft.com/office/drawing/2014/chart" uri="{C3380CC4-5D6E-409C-BE32-E72D297353CC}">
                  <c16:uniqueId val="{00000009-62B9-4E5A-87B5-56D115D30A7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{2ED9A38B-7377-4800-B500-73B82604F7BC}</c15:txfldGUID>
                      <c15:f>Diagramm!$I$56</c15:f>
                      <c15:dlblFieldTableCache>
                        <c:ptCount val="1"/>
                      </c15:dlblFieldTableCache>
                    </c15:dlblFTEntry>
                  </c15:dlblFieldTable>
                  <c15:showDataLabelsRange val="0"/>
                </c:ext>
                <c:ext xmlns:c16="http://schemas.microsoft.com/office/drawing/2014/chart" uri="{C3380CC4-5D6E-409C-BE32-E72D297353CC}">
                  <c16:uniqueId val="{0000000A-62B9-4E5A-87B5-56D115D30A7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{CEE75AC6-349F-44E5-9263-4F9DFC97AAA0}</c15:txfldGUID>
                      <c15:f>Diagramm!$I$57</c15:f>
                      <c15:dlblFieldTableCache>
                        <c:ptCount val="1"/>
                      </c15:dlblFieldTableCache>
                    </c15:dlblFTEntry>
                  </c15:dlblFieldTable>
                  <c15:showDataLabelsRange val="0"/>
                </c:ext>
                <c:ext xmlns:c16="http://schemas.microsoft.com/office/drawing/2014/chart" uri="{C3380CC4-5D6E-409C-BE32-E72D297353CC}">
                  <c16:uniqueId val="{0000000B-62B9-4E5A-87B5-56D115D30A7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{5A8A2732-3062-4FD4-82C0-19F457D20BCB}</c15:txfldGUID>
                      <c15:f>Diagramm!$I$58</c15:f>
                      <c15:dlblFieldTableCache>
                        <c:ptCount val="1"/>
                      </c15:dlblFieldTableCache>
                    </c15:dlblFTEntry>
                  </c15:dlblFieldTable>
                  <c15:showDataLabelsRange val="0"/>
                </c:ext>
                <c:ext xmlns:c16="http://schemas.microsoft.com/office/drawing/2014/chart" uri="{C3380CC4-5D6E-409C-BE32-E72D297353CC}">
                  <c16:uniqueId val="{0000000C-62B9-4E5A-87B5-56D115D30A7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{3E40926D-D3DE-4C50-84A8-25B32A721860}</c15:txfldGUID>
                      <c15:f>Diagramm!$I$59</c15:f>
                      <c15:dlblFieldTableCache>
                        <c:ptCount val="1"/>
                      </c15:dlblFieldTableCache>
                    </c15:dlblFTEntry>
                  </c15:dlblFieldTable>
                  <c15:showDataLabelsRange val="0"/>
                </c:ext>
                <c:ext xmlns:c16="http://schemas.microsoft.com/office/drawing/2014/chart" uri="{C3380CC4-5D6E-409C-BE32-E72D297353CC}">
                  <c16:uniqueId val="{0000000D-62B9-4E5A-87B5-56D115D30A7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{083E2405-54A5-480E-95D4-F977EEA80F8C}</c15:txfldGUID>
                      <c15:f>Diagramm!$I$60</c15:f>
                      <c15:dlblFieldTableCache>
                        <c:ptCount val="1"/>
                      </c15:dlblFieldTableCache>
                    </c15:dlblFTEntry>
                  </c15:dlblFieldTable>
                  <c15:showDataLabelsRange val="0"/>
                </c:ext>
                <c:ext xmlns:c16="http://schemas.microsoft.com/office/drawing/2014/chart" uri="{C3380CC4-5D6E-409C-BE32-E72D297353CC}">
                  <c16:uniqueId val="{0000000E-62B9-4E5A-87B5-56D115D30A7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{CC6BA4F7-7566-4E39-BFBA-1BB47B49159D}</c15:txfldGUID>
                      <c15:f>Diagramm!$I$61</c15:f>
                      <c15:dlblFieldTableCache>
                        <c:ptCount val="1"/>
                      </c15:dlblFieldTableCache>
                    </c15:dlblFTEntry>
                  </c15:dlblFieldTable>
                  <c15:showDataLabelsRange val="0"/>
                </c:ext>
                <c:ext xmlns:c16="http://schemas.microsoft.com/office/drawing/2014/chart" uri="{C3380CC4-5D6E-409C-BE32-E72D297353CC}">
                  <c16:uniqueId val="{0000000F-62B9-4E5A-87B5-56D115D30A7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{84709019-0437-494E-A650-0F0BFEDF1EA9}</c15:txfldGUID>
                      <c15:f>Diagramm!$I$62</c15:f>
                      <c15:dlblFieldTableCache>
                        <c:ptCount val="1"/>
                      </c15:dlblFieldTableCache>
                    </c15:dlblFTEntry>
                  </c15:dlblFieldTable>
                  <c15:showDataLabelsRange val="0"/>
                </c:ext>
                <c:ext xmlns:c16="http://schemas.microsoft.com/office/drawing/2014/chart" uri="{C3380CC4-5D6E-409C-BE32-E72D297353CC}">
                  <c16:uniqueId val="{00000010-62B9-4E5A-87B5-56D115D30A7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{C54C4FBB-12B1-4E67-A45E-EEBF419B594A}</c15:txfldGUID>
                      <c15:f>Diagramm!$I$63</c15:f>
                      <c15:dlblFieldTableCache>
                        <c:ptCount val="1"/>
                      </c15:dlblFieldTableCache>
                    </c15:dlblFTEntry>
                  </c15:dlblFieldTable>
                  <c15:showDataLabelsRange val="0"/>
                </c:ext>
                <c:ext xmlns:c16="http://schemas.microsoft.com/office/drawing/2014/chart" uri="{C3380CC4-5D6E-409C-BE32-E72D297353CC}">
                  <c16:uniqueId val="{00000011-62B9-4E5A-87B5-56D115D30A7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{837D04D5-EB5F-46D7-8AB0-D1CABC4C58F9}</c15:txfldGUID>
                      <c15:f>Diagramm!$I$64</c15:f>
                      <c15:dlblFieldTableCache>
                        <c:ptCount val="1"/>
                      </c15:dlblFieldTableCache>
                    </c15:dlblFTEntry>
                  </c15:dlblFieldTable>
                  <c15:showDataLabelsRange val="0"/>
                </c:ext>
                <c:ext xmlns:c16="http://schemas.microsoft.com/office/drawing/2014/chart" uri="{C3380CC4-5D6E-409C-BE32-E72D297353CC}">
                  <c16:uniqueId val="{00000012-62B9-4E5A-87B5-56D115D30A7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{9965D834-7F46-4F0E-99AE-479B30179842}</c15:txfldGUID>
                      <c15:f>Diagramm!$I$65</c15:f>
                      <c15:dlblFieldTableCache>
                        <c:ptCount val="1"/>
                      </c15:dlblFieldTableCache>
                    </c15:dlblFTEntry>
                  </c15:dlblFieldTable>
                  <c15:showDataLabelsRange val="0"/>
                </c:ext>
                <c:ext xmlns:c16="http://schemas.microsoft.com/office/drawing/2014/chart" uri="{C3380CC4-5D6E-409C-BE32-E72D297353CC}">
                  <c16:uniqueId val="{00000013-62B9-4E5A-87B5-56D115D30A7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{FEEAC096-1BBA-49FB-8B0F-FED52F0FD369}</c15:txfldGUID>
                      <c15:f>Diagramm!$I$66</c15:f>
                      <c15:dlblFieldTableCache>
                        <c:ptCount val="1"/>
                      </c15:dlblFieldTableCache>
                    </c15:dlblFTEntry>
                  </c15:dlblFieldTable>
                  <c15:showDataLabelsRange val="0"/>
                </c:ext>
                <c:ext xmlns:c16="http://schemas.microsoft.com/office/drawing/2014/chart" uri="{C3380CC4-5D6E-409C-BE32-E72D297353CC}">
                  <c16:uniqueId val="{00000014-62B9-4E5A-87B5-56D115D30A7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{ADA21608-F38A-435B-87A2-A6FC8E125EA4}</c15:txfldGUID>
                      <c15:f>Diagramm!$I$67</c15:f>
                      <c15:dlblFieldTableCache>
                        <c:ptCount val="1"/>
                      </c15:dlblFieldTableCache>
                    </c15:dlblFTEntry>
                  </c15:dlblFieldTable>
                  <c15:showDataLabelsRange val="0"/>
                </c:ext>
                <c:ext xmlns:c16="http://schemas.microsoft.com/office/drawing/2014/chart" uri="{C3380CC4-5D6E-409C-BE32-E72D297353CC}">
                  <c16:uniqueId val="{00000015-62B9-4E5A-87B5-56D115D30A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2B9-4E5A-87B5-56D115D30A7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{56D800AB-2ABA-43B5-BE20-D05E29CAED34}</c15:txfldGUID>
                      <c15:f>Diagramm!$K$46</c15:f>
                      <c15:dlblFieldTableCache>
                        <c:ptCount val="1"/>
                      </c15:dlblFieldTableCache>
                    </c15:dlblFTEntry>
                  </c15:dlblFieldTable>
                  <c15:showDataLabelsRange val="0"/>
                </c:ext>
                <c:ext xmlns:c16="http://schemas.microsoft.com/office/drawing/2014/chart" uri="{C3380CC4-5D6E-409C-BE32-E72D297353CC}">
                  <c16:uniqueId val="{00000017-62B9-4E5A-87B5-56D115D30A7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{36CC55A1-C2DF-4BFB-8749-8E89ED447FE2}</c15:txfldGUID>
                      <c15:f>Diagramm!$K$47</c15:f>
                      <c15:dlblFieldTableCache>
                        <c:ptCount val="1"/>
                      </c15:dlblFieldTableCache>
                    </c15:dlblFTEntry>
                  </c15:dlblFieldTable>
                  <c15:showDataLabelsRange val="0"/>
                </c:ext>
                <c:ext xmlns:c16="http://schemas.microsoft.com/office/drawing/2014/chart" uri="{C3380CC4-5D6E-409C-BE32-E72D297353CC}">
                  <c16:uniqueId val="{00000018-62B9-4E5A-87B5-56D115D30A7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{DA94754A-9E68-41EA-8A3F-EC9F473C0A2A}</c15:txfldGUID>
                      <c15:f>Diagramm!$K$48</c15:f>
                      <c15:dlblFieldTableCache>
                        <c:ptCount val="1"/>
                      </c15:dlblFieldTableCache>
                    </c15:dlblFTEntry>
                  </c15:dlblFieldTable>
                  <c15:showDataLabelsRange val="0"/>
                </c:ext>
                <c:ext xmlns:c16="http://schemas.microsoft.com/office/drawing/2014/chart" uri="{C3380CC4-5D6E-409C-BE32-E72D297353CC}">
                  <c16:uniqueId val="{00000019-62B9-4E5A-87B5-56D115D30A7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{4E9FCEAC-909E-40F6-8B83-5C5157649FC8}</c15:txfldGUID>
                      <c15:f>Diagramm!$K$49</c15:f>
                      <c15:dlblFieldTableCache>
                        <c:ptCount val="1"/>
                      </c15:dlblFieldTableCache>
                    </c15:dlblFTEntry>
                  </c15:dlblFieldTable>
                  <c15:showDataLabelsRange val="0"/>
                </c:ext>
                <c:ext xmlns:c16="http://schemas.microsoft.com/office/drawing/2014/chart" uri="{C3380CC4-5D6E-409C-BE32-E72D297353CC}">
                  <c16:uniqueId val="{0000001A-62B9-4E5A-87B5-56D115D30A7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{16B8BE52-A17F-4EDD-8D15-02969685459F}</c15:txfldGUID>
                      <c15:f>Diagramm!$K$50</c15:f>
                      <c15:dlblFieldTableCache>
                        <c:ptCount val="1"/>
                      </c15:dlblFieldTableCache>
                    </c15:dlblFTEntry>
                  </c15:dlblFieldTable>
                  <c15:showDataLabelsRange val="0"/>
                </c:ext>
                <c:ext xmlns:c16="http://schemas.microsoft.com/office/drawing/2014/chart" uri="{C3380CC4-5D6E-409C-BE32-E72D297353CC}">
                  <c16:uniqueId val="{0000001B-62B9-4E5A-87B5-56D115D30A7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{50297B0D-E0F0-403A-AFA2-7A4C9DF97CBE}</c15:txfldGUID>
                      <c15:f>Diagramm!$K$51</c15:f>
                      <c15:dlblFieldTableCache>
                        <c:ptCount val="1"/>
                      </c15:dlblFieldTableCache>
                    </c15:dlblFTEntry>
                  </c15:dlblFieldTable>
                  <c15:showDataLabelsRange val="0"/>
                </c:ext>
                <c:ext xmlns:c16="http://schemas.microsoft.com/office/drawing/2014/chart" uri="{C3380CC4-5D6E-409C-BE32-E72D297353CC}">
                  <c16:uniqueId val="{0000001C-62B9-4E5A-87B5-56D115D30A7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{8BE689DB-AC24-44B1-9524-CEE99EE07AC1}</c15:txfldGUID>
                      <c15:f>Diagramm!$K$52</c15:f>
                      <c15:dlblFieldTableCache>
                        <c:ptCount val="1"/>
                      </c15:dlblFieldTableCache>
                    </c15:dlblFTEntry>
                  </c15:dlblFieldTable>
                  <c15:showDataLabelsRange val="0"/>
                </c:ext>
                <c:ext xmlns:c16="http://schemas.microsoft.com/office/drawing/2014/chart" uri="{C3380CC4-5D6E-409C-BE32-E72D297353CC}">
                  <c16:uniqueId val="{0000001D-62B9-4E5A-87B5-56D115D30A7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{05EADCFE-D5F7-4F31-AB8E-87F37F00B25C}</c15:txfldGUID>
                      <c15:f>Diagramm!$K$53</c15:f>
                      <c15:dlblFieldTableCache>
                        <c:ptCount val="1"/>
                      </c15:dlblFieldTableCache>
                    </c15:dlblFTEntry>
                  </c15:dlblFieldTable>
                  <c15:showDataLabelsRange val="0"/>
                </c:ext>
                <c:ext xmlns:c16="http://schemas.microsoft.com/office/drawing/2014/chart" uri="{C3380CC4-5D6E-409C-BE32-E72D297353CC}">
                  <c16:uniqueId val="{0000001E-62B9-4E5A-87B5-56D115D30A7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{BA05CF43-2B2A-4C64-B9F8-F687674BFE2E}</c15:txfldGUID>
                      <c15:f>Diagramm!$K$54</c15:f>
                      <c15:dlblFieldTableCache>
                        <c:ptCount val="1"/>
                      </c15:dlblFieldTableCache>
                    </c15:dlblFTEntry>
                  </c15:dlblFieldTable>
                  <c15:showDataLabelsRange val="0"/>
                </c:ext>
                <c:ext xmlns:c16="http://schemas.microsoft.com/office/drawing/2014/chart" uri="{C3380CC4-5D6E-409C-BE32-E72D297353CC}">
                  <c16:uniqueId val="{0000001F-62B9-4E5A-87B5-56D115D30A7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{93934B97-C25B-4480-AA8E-6A0ABBF3A46F}</c15:txfldGUID>
                      <c15:f>Diagramm!$K$55</c15:f>
                      <c15:dlblFieldTableCache>
                        <c:ptCount val="1"/>
                      </c15:dlblFieldTableCache>
                    </c15:dlblFTEntry>
                  </c15:dlblFieldTable>
                  <c15:showDataLabelsRange val="0"/>
                </c:ext>
                <c:ext xmlns:c16="http://schemas.microsoft.com/office/drawing/2014/chart" uri="{C3380CC4-5D6E-409C-BE32-E72D297353CC}">
                  <c16:uniqueId val="{00000020-62B9-4E5A-87B5-56D115D30A7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{72D26083-DF60-4659-B8AE-B42DC46FD81C}</c15:txfldGUID>
                      <c15:f>Diagramm!$K$56</c15:f>
                      <c15:dlblFieldTableCache>
                        <c:ptCount val="1"/>
                      </c15:dlblFieldTableCache>
                    </c15:dlblFTEntry>
                  </c15:dlblFieldTable>
                  <c15:showDataLabelsRange val="0"/>
                </c:ext>
                <c:ext xmlns:c16="http://schemas.microsoft.com/office/drawing/2014/chart" uri="{C3380CC4-5D6E-409C-BE32-E72D297353CC}">
                  <c16:uniqueId val="{00000021-62B9-4E5A-87B5-56D115D30A7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{66BE997A-0E66-48DA-AADE-6C2DAD292C1F}</c15:txfldGUID>
                      <c15:f>Diagramm!$K$57</c15:f>
                      <c15:dlblFieldTableCache>
                        <c:ptCount val="1"/>
                      </c15:dlblFieldTableCache>
                    </c15:dlblFTEntry>
                  </c15:dlblFieldTable>
                  <c15:showDataLabelsRange val="0"/>
                </c:ext>
                <c:ext xmlns:c16="http://schemas.microsoft.com/office/drawing/2014/chart" uri="{C3380CC4-5D6E-409C-BE32-E72D297353CC}">
                  <c16:uniqueId val="{00000022-62B9-4E5A-87B5-56D115D30A7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{EBCE31F2-50E5-4587-9DB1-C0D769F24FB6}</c15:txfldGUID>
                      <c15:f>Diagramm!$K$58</c15:f>
                      <c15:dlblFieldTableCache>
                        <c:ptCount val="1"/>
                      </c15:dlblFieldTableCache>
                    </c15:dlblFTEntry>
                  </c15:dlblFieldTable>
                  <c15:showDataLabelsRange val="0"/>
                </c:ext>
                <c:ext xmlns:c16="http://schemas.microsoft.com/office/drawing/2014/chart" uri="{C3380CC4-5D6E-409C-BE32-E72D297353CC}">
                  <c16:uniqueId val="{00000023-62B9-4E5A-87B5-56D115D30A7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{1CD1AB7C-6252-448F-B272-3155506C459E}</c15:txfldGUID>
                      <c15:f>Diagramm!$K$59</c15:f>
                      <c15:dlblFieldTableCache>
                        <c:ptCount val="1"/>
                      </c15:dlblFieldTableCache>
                    </c15:dlblFTEntry>
                  </c15:dlblFieldTable>
                  <c15:showDataLabelsRange val="0"/>
                </c:ext>
                <c:ext xmlns:c16="http://schemas.microsoft.com/office/drawing/2014/chart" uri="{C3380CC4-5D6E-409C-BE32-E72D297353CC}">
                  <c16:uniqueId val="{00000024-62B9-4E5A-87B5-56D115D30A7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{AA96C5D5-0462-4068-976D-5AFC8BBB78F0}</c15:txfldGUID>
                      <c15:f>Diagramm!$K$60</c15:f>
                      <c15:dlblFieldTableCache>
                        <c:ptCount val="1"/>
                      </c15:dlblFieldTableCache>
                    </c15:dlblFTEntry>
                  </c15:dlblFieldTable>
                  <c15:showDataLabelsRange val="0"/>
                </c:ext>
                <c:ext xmlns:c16="http://schemas.microsoft.com/office/drawing/2014/chart" uri="{C3380CC4-5D6E-409C-BE32-E72D297353CC}">
                  <c16:uniqueId val="{00000025-62B9-4E5A-87B5-56D115D30A7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{40E1F84F-CCC2-4A3F-8190-B1EED4559AC8}</c15:txfldGUID>
                      <c15:f>Diagramm!$K$61</c15:f>
                      <c15:dlblFieldTableCache>
                        <c:ptCount val="1"/>
                      </c15:dlblFieldTableCache>
                    </c15:dlblFTEntry>
                  </c15:dlblFieldTable>
                  <c15:showDataLabelsRange val="0"/>
                </c:ext>
                <c:ext xmlns:c16="http://schemas.microsoft.com/office/drawing/2014/chart" uri="{C3380CC4-5D6E-409C-BE32-E72D297353CC}">
                  <c16:uniqueId val="{00000026-62B9-4E5A-87B5-56D115D30A7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{F1E0E3C9-2876-444B-8E03-C24241B8D8AC}</c15:txfldGUID>
                      <c15:f>Diagramm!$K$62</c15:f>
                      <c15:dlblFieldTableCache>
                        <c:ptCount val="1"/>
                      </c15:dlblFieldTableCache>
                    </c15:dlblFTEntry>
                  </c15:dlblFieldTable>
                  <c15:showDataLabelsRange val="0"/>
                </c:ext>
                <c:ext xmlns:c16="http://schemas.microsoft.com/office/drawing/2014/chart" uri="{C3380CC4-5D6E-409C-BE32-E72D297353CC}">
                  <c16:uniqueId val="{00000027-62B9-4E5A-87B5-56D115D30A7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{10152E19-410D-4B6C-97F5-58BAF0C145C2}</c15:txfldGUID>
                      <c15:f>Diagramm!$K$63</c15:f>
                      <c15:dlblFieldTableCache>
                        <c:ptCount val="1"/>
                      </c15:dlblFieldTableCache>
                    </c15:dlblFTEntry>
                  </c15:dlblFieldTable>
                  <c15:showDataLabelsRange val="0"/>
                </c:ext>
                <c:ext xmlns:c16="http://schemas.microsoft.com/office/drawing/2014/chart" uri="{C3380CC4-5D6E-409C-BE32-E72D297353CC}">
                  <c16:uniqueId val="{00000028-62B9-4E5A-87B5-56D115D30A7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{90B953C3-8B0F-41DE-B7B1-F89167A7CE9F}</c15:txfldGUID>
                      <c15:f>Diagramm!$K$64</c15:f>
                      <c15:dlblFieldTableCache>
                        <c:ptCount val="1"/>
                      </c15:dlblFieldTableCache>
                    </c15:dlblFTEntry>
                  </c15:dlblFieldTable>
                  <c15:showDataLabelsRange val="0"/>
                </c:ext>
                <c:ext xmlns:c16="http://schemas.microsoft.com/office/drawing/2014/chart" uri="{C3380CC4-5D6E-409C-BE32-E72D297353CC}">
                  <c16:uniqueId val="{00000029-62B9-4E5A-87B5-56D115D30A7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{88E848BB-E74A-47F0-8090-D5804916D322}</c15:txfldGUID>
                      <c15:f>Diagramm!$K$65</c15:f>
                      <c15:dlblFieldTableCache>
                        <c:ptCount val="1"/>
                      </c15:dlblFieldTableCache>
                    </c15:dlblFTEntry>
                  </c15:dlblFieldTable>
                  <c15:showDataLabelsRange val="0"/>
                </c:ext>
                <c:ext xmlns:c16="http://schemas.microsoft.com/office/drawing/2014/chart" uri="{C3380CC4-5D6E-409C-BE32-E72D297353CC}">
                  <c16:uniqueId val="{0000002A-62B9-4E5A-87B5-56D115D30A7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{9A7CA8CA-F1E9-45DB-B9B3-0C1D0FB42A8F}</c15:txfldGUID>
                      <c15:f>Diagramm!$K$66</c15:f>
                      <c15:dlblFieldTableCache>
                        <c:ptCount val="1"/>
                      </c15:dlblFieldTableCache>
                    </c15:dlblFTEntry>
                  </c15:dlblFieldTable>
                  <c15:showDataLabelsRange val="0"/>
                </c:ext>
                <c:ext xmlns:c16="http://schemas.microsoft.com/office/drawing/2014/chart" uri="{C3380CC4-5D6E-409C-BE32-E72D297353CC}">
                  <c16:uniqueId val="{0000002B-62B9-4E5A-87B5-56D115D30A7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{C627B8CF-E783-4ECA-894D-B3D4C60D864D}</c15:txfldGUID>
                      <c15:f>Diagramm!$K$67</c15:f>
                      <c15:dlblFieldTableCache>
                        <c:ptCount val="1"/>
                      </c15:dlblFieldTableCache>
                    </c15:dlblFTEntry>
                  </c15:dlblFieldTable>
                  <c15:showDataLabelsRange val="0"/>
                </c:ext>
                <c:ext xmlns:c16="http://schemas.microsoft.com/office/drawing/2014/chart" uri="{C3380CC4-5D6E-409C-BE32-E72D297353CC}">
                  <c16:uniqueId val="{0000002C-62B9-4E5A-87B5-56D115D30A7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2B9-4E5A-87B5-56D115D30A7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{223FD64D-A953-42ED-BAEA-DC0C71910A1F}</c15:txfldGUID>
                      <c15:f>Diagramm!$J$46</c15:f>
                      <c15:dlblFieldTableCache>
                        <c:ptCount val="1"/>
                      </c15:dlblFieldTableCache>
                    </c15:dlblFTEntry>
                  </c15:dlblFieldTable>
                  <c15:showDataLabelsRange val="0"/>
                </c:ext>
                <c:ext xmlns:c16="http://schemas.microsoft.com/office/drawing/2014/chart" uri="{C3380CC4-5D6E-409C-BE32-E72D297353CC}">
                  <c16:uniqueId val="{0000002E-62B9-4E5A-87B5-56D115D30A7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{2DACDB8D-1729-4D57-94C3-76E575CB1E7B}</c15:txfldGUID>
                      <c15:f>Diagramm!$J$47</c15:f>
                      <c15:dlblFieldTableCache>
                        <c:ptCount val="1"/>
                      </c15:dlblFieldTableCache>
                    </c15:dlblFTEntry>
                  </c15:dlblFieldTable>
                  <c15:showDataLabelsRange val="0"/>
                </c:ext>
                <c:ext xmlns:c16="http://schemas.microsoft.com/office/drawing/2014/chart" uri="{C3380CC4-5D6E-409C-BE32-E72D297353CC}">
                  <c16:uniqueId val="{0000002F-62B9-4E5A-87B5-56D115D30A7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{2C1C9E0E-38DB-4B38-BC8C-32EC2AC3B255}</c15:txfldGUID>
                      <c15:f>Diagramm!$J$48</c15:f>
                      <c15:dlblFieldTableCache>
                        <c:ptCount val="1"/>
                      </c15:dlblFieldTableCache>
                    </c15:dlblFTEntry>
                  </c15:dlblFieldTable>
                  <c15:showDataLabelsRange val="0"/>
                </c:ext>
                <c:ext xmlns:c16="http://schemas.microsoft.com/office/drawing/2014/chart" uri="{C3380CC4-5D6E-409C-BE32-E72D297353CC}">
                  <c16:uniqueId val="{00000030-62B9-4E5A-87B5-56D115D30A7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{5F5567F2-7935-4300-8946-9A51F9AAA2E8}</c15:txfldGUID>
                      <c15:f>Diagramm!$J$49</c15:f>
                      <c15:dlblFieldTableCache>
                        <c:ptCount val="1"/>
                      </c15:dlblFieldTableCache>
                    </c15:dlblFTEntry>
                  </c15:dlblFieldTable>
                  <c15:showDataLabelsRange val="0"/>
                </c:ext>
                <c:ext xmlns:c16="http://schemas.microsoft.com/office/drawing/2014/chart" uri="{C3380CC4-5D6E-409C-BE32-E72D297353CC}">
                  <c16:uniqueId val="{00000031-62B9-4E5A-87B5-56D115D30A7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{B87634F1-3E42-4FCC-83B6-98935F131F05}</c15:txfldGUID>
                      <c15:f>Diagramm!$J$50</c15:f>
                      <c15:dlblFieldTableCache>
                        <c:ptCount val="1"/>
                      </c15:dlblFieldTableCache>
                    </c15:dlblFTEntry>
                  </c15:dlblFieldTable>
                  <c15:showDataLabelsRange val="0"/>
                </c:ext>
                <c:ext xmlns:c16="http://schemas.microsoft.com/office/drawing/2014/chart" uri="{C3380CC4-5D6E-409C-BE32-E72D297353CC}">
                  <c16:uniqueId val="{00000032-62B9-4E5A-87B5-56D115D30A7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{32BE9CAE-9E99-4F05-BF3B-5EF05E30B96E}</c15:txfldGUID>
                      <c15:f>Diagramm!$J$51</c15:f>
                      <c15:dlblFieldTableCache>
                        <c:ptCount val="1"/>
                      </c15:dlblFieldTableCache>
                    </c15:dlblFTEntry>
                  </c15:dlblFieldTable>
                  <c15:showDataLabelsRange val="0"/>
                </c:ext>
                <c:ext xmlns:c16="http://schemas.microsoft.com/office/drawing/2014/chart" uri="{C3380CC4-5D6E-409C-BE32-E72D297353CC}">
                  <c16:uniqueId val="{00000033-62B9-4E5A-87B5-56D115D30A7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{5327786F-63AD-40E9-BDB6-391B87FCE8AE}</c15:txfldGUID>
                      <c15:f>Diagramm!$J$52</c15:f>
                      <c15:dlblFieldTableCache>
                        <c:ptCount val="1"/>
                      </c15:dlblFieldTableCache>
                    </c15:dlblFTEntry>
                  </c15:dlblFieldTable>
                  <c15:showDataLabelsRange val="0"/>
                </c:ext>
                <c:ext xmlns:c16="http://schemas.microsoft.com/office/drawing/2014/chart" uri="{C3380CC4-5D6E-409C-BE32-E72D297353CC}">
                  <c16:uniqueId val="{00000034-62B9-4E5A-87B5-56D115D30A7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{0FA321CE-4524-4C65-81C1-7B9C925C3927}</c15:txfldGUID>
                      <c15:f>Diagramm!$J$53</c15:f>
                      <c15:dlblFieldTableCache>
                        <c:ptCount val="1"/>
                      </c15:dlblFieldTableCache>
                    </c15:dlblFTEntry>
                  </c15:dlblFieldTable>
                  <c15:showDataLabelsRange val="0"/>
                </c:ext>
                <c:ext xmlns:c16="http://schemas.microsoft.com/office/drawing/2014/chart" uri="{C3380CC4-5D6E-409C-BE32-E72D297353CC}">
                  <c16:uniqueId val="{00000035-62B9-4E5A-87B5-56D115D30A7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{F9683F5D-2111-410B-AD7D-FAE4A393ECBE}</c15:txfldGUID>
                      <c15:f>Diagramm!$J$54</c15:f>
                      <c15:dlblFieldTableCache>
                        <c:ptCount val="1"/>
                      </c15:dlblFieldTableCache>
                    </c15:dlblFTEntry>
                  </c15:dlblFieldTable>
                  <c15:showDataLabelsRange val="0"/>
                </c:ext>
                <c:ext xmlns:c16="http://schemas.microsoft.com/office/drawing/2014/chart" uri="{C3380CC4-5D6E-409C-BE32-E72D297353CC}">
                  <c16:uniqueId val="{00000036-62B9-4E5A-87B5-56D115D30A7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{4D94D68B-B88C-40C2-90F2-36BCB8D27FFA}</c15:txfldGUID>
                      <c15:f>Diagramm!$J$55</c15:f>
                      <c15:dlblFieldTableCache>
                        <c:ptCount val="1"/>
                      </c15:dlblFieldTableCache>
                    </c15:dlblFTEntry>
                  </c15:dlblFieldTable>
                  <c15:showDataLabelsRange val="0"/>
                </c:ext>
                <c:ext xmlns:c16="http://schemas.microsoft.com/office/drawing/2014/chart" uri="{C3380CC4-5D6E-409C-BE32-E72D297353CC}">
                  <c16:uniqueId val="{00000037-62B9-4E5A-87B5-56D115D30A7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{4E7F2A78-5F2A-4A4B-99BD-67C6775C0633}</c15:txfldGUID>
                      <c15:f>Diagramm!$J$56</c15:f>
                      <c15:dlblFieldTableCache>
                        <c:ptCount val="1"/>
                      </c15:dlblFieldTableCache>
                    </c15:dlblFTEntry>
                  </c15:dlblFieldTable>
                  <c15:showDataLabelsRange val="0"/>
                </c:ext>
                <c:ext xmlns:c16="http://schemas.microsoft.com/office/drawing/2014/chart" uri="{C3380CC4-5D6E-409C-BE32-E72D297353CC}">
                  <c16:uniqueId val="{00000038-62B9-4E5A-87B5-56D115D30A7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{9D0B7A20-9181-4363-93F0-05ABC0ABF44C}</c15:txfldGUID>
                      <c15:f>Diagramm!$J$57</c15:f>
                      <c15:dlblFieldTableCache>
                        <c:ptCount val="1"/>
                      </c15:dlblFieldTableCache>
                    </c15:dlblFTEntry>
                  </c15:dlblFieldTable>
                  <c15:showDataLabelsRange val="0"/>
                </c:ext>
                <c:ext xmlns:c16="http://schemas.microsoft.com/office/drawing/2014/chart" uri="{C3380CC4-5D6E-409C-BE32-E72D297353CC}">
                  <c16:uniqueId val="{00000039-62B9-4E5A-87B5-56D115D30A7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{2C7AE858-B513-423A-8E9A-B43E46D17025}</c15:txfldGUID>
                      <c15:f>Diagramm!$J$58</c15:f>
                      <c15:dlblFieldTableCache>
                        <c:ptCount val="1"/>
                      </c15:dlblFieldTableCache>
                    </c15:dlblFTEntry>
                  </c15:dlblFieldTable>
                  <c15:showDataLabelsRange val="0"/>
                </c:ext>
                <c:ext xmlns:c16="http://schemas.microsoft.com/office/drawing/2014/chart" uri="{C3380CC4-5D6E-409C-BE32-E72D297353CC}">
                  <c16:uniqueId val="{0000003A-62B9-4E5A-87B5-56D115D30A7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{B3B8D0CF-41B0-4EF4-8AAC-9D9F385E53AD}</c15:txfldGUID>
                      <c15:f>Diagramm!$J$59</c15:f>
                      <c15:dlblFieldTableCache>
                        <c:ptCount val="1"/>
                      </c15:dlblFieldTableCache>
                    </c15:dlblFTEntry>
                  </c15:dlblFieldTable>
                  <c15:showDataLabelsRange val="0"/>
                </c:ext>
                <c:ext xmlns:c16="http://schemas.microsoft.com/office/drawing/2014/chart" uri="{C3380CC4-5D6E-409C-BE32-E72D297353CC}">
                  <c16:uniqueId val="{0000003B-62B9-4E5A-87B5-56D115D30A7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{D57CA829-495B-4BC1-85ED-0DD13F0F7C5D}</c15:txfldGUID>
                      <c15:f>Diagramm!$J$60</c15:f>
                      <c15:dlblFieldTableCache>
                        <c:ptCount val="1"/>
                      </c15:dlblFieldTableCache>
                    </c15:dlblFTEntry>
                  </c15:dlblFieldTable>
                  <c15:showDataLabelsRange val="0"/>
                </c:ext>
                <c:ext xmlns:c16="http://schemas.microsoft.com/office/drawing/2014/chart" uri="{C3380CC4-5D6E-409C-BE32-E72D297353CC}">
                  <c16:uniqueId val="{0000003C-62B9-4E5A-87B5-56D115D30A7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{2113D463-63B1-40AB-85FF-BCAD1C0D97C9}</c15:txfldGUID>
                      <c15:f>Diagramm!$J$61</c15:f>
                      <c15:dlblFieldTableCache>
                        <c:ptCount val="1"/>
                      </c15:dlblFieldTableCache>
                    </c15:dlblFTEntry>
                  </c15:dlblFieldTable>
                  <c15:showDataLabelsRange val="0"/>
                </c:ext>
                <c:ext xmlns:c16="http://schemas.microsoft.com/office/drawing/2014/chart" uri="{C3380CC4-5D6E-409C-BE32-E72D297353CC}">
                  <c16:uniqueId val="{0000003D-62B9-4E5A-87B5-56D115D30A7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{41E31607-A63C-45E6-8373-4E26E147CDA8}</c15:txfldGUID>
                      <c15:f>Diagramm!$J$62</c15:f>
                      <c15:dlblFieldTableCache>
                        <c:ptCount val="1"/>
                      </c15:dlblFieldTableCache>
                    </c15:dlblFTEntry>
                  </c15:dlblFieldTable>
                  <c15:showDataLabelsRange val="0"/>
                </c:ext>
                <c:ext xmlns:c16="http://schemas.microsoft.com/office/drawing/2014/chart" uri="{C3380CC4-5D6E-409C-BE32-E72D297353CC}">
                  <c16:uniqueId val="{0000003E-62B9-4E5A-87B5-56D115D30A7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{DD684D95-3FCC-40D4-AC5A-C18C30B42F7C}</c15:txfldGUID>
                      <c15:f>Diagramm!$J$63</c15:f>
                      <c15:dlblFieldTableCache>
                        <c:ptCount val="1"/>
                      </c15:dlblFieldTableCache>
                    </c15:dlblFTEntry>
                  </c15:dlblFieldTable>
                  <c15:showDataLabelsRange val="0"/>
                </c:ext>
                <c:ext xmlns:c16="http://schemas.microsoft.com/office/drawing/2014/chart" uri="{C3380CC4-5D6E-409C-BE32-E72D297353CC}">
                  <c16:uniqueId val="{0000003F-62B9-4E5A-87B5-56D115D30A7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{F1348AA0-CC96-4970-B2B6-5F071B58763B}</c15:txfldGUID>
                      <c15:f>Diagramm!$J$64</c15:f>
                      <c15:dlblFieldTableCache>
                        <c:ptCount val="1"/>
                      </c15:dlblFieldTableCache>
                    </c15:dlblFTEntry>
                  </c15:dlblFieldTable>
                  <c15:showDataLabelsRange val="0"/>
                </c:ext>
                <c:ext xmlns:c16="http://schemas.microsoft.com/office/drawing/2014/chart" uri="{C3380CC4-5D6E-409C-BE32-E72D297353CC}">
                  <c16:uniqueId val="{00000040-62B9-4E5A-87B5-56D115D30A7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{D2B57092-4900-43B4-996E-FDE52BB1096C}</c15:txfldGUID>
                      <c15:f>Diagramm!$J$65</c15:f>
                      <c15:dlblFieldTableCache>
                        <c:ptCount val="1"/>
                      </c15:dlblFieldTableCache>
                    </c15:dlblFTEntry>
                  </c15:dlblFieldTable>
                  <c15:showDataLabelsRange val="0"/>
                </c:ext>
                <c:ext xmlns:c16="http://schemas.microsoft.com/office/drawing/2014/chart" uri="{C3380CC4-5D6E-409C-BE32-E72D297353CC}">
                  <c16:uniqueId val="{00000041-62B9-4E5A-87B5-56D115D30A7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{DCFD7541-413A-406B-B320-BCB5F7FC6808}</c15:txfldGUID>
                      <c15:f>Diagramm!$J$66</c15:f>
                      <c15:dlblFieldTableCache>
                        <c:ptCount val="1"/>
                      </c15:dlblFieldTableCache>
                    </c15:dlblFTEntry>
                  </c15:dlblFieldTable>
                  <c15:showDataLabelsRange val="0"/>
                </c:ext>
                <c:ext xmlns:c16="http://schemas.microsoft.com/office/drawing/2014/chart" uri="{C3380CC4-5D6E-409C-BE32-E72D297353CC}">
                  <c16:uniqueId val="{00000042-62B9-4E5A-87B5-56D115D30A7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{F4CB2193-C57F-43AC-B00A-2758A2BF0AE9}</c15:txfldGUID>
                      <c15:f>Diagramm!$J$67</c15:f>
                      <c15:dlblFieldTableCache>
                        <c:ptCount val="1"/>
                      </c15:dlblFieldTableCache>
                    </c15:dlblFTEntry>
                  </c15:dlblFieldTable>
                  <c15:showDataLabelsRange val="0"/>
                </c:ext>
                <c:ext xmlns:c16="http://schemas.microsoft.com/office/drawing/2014/chart" uri="{C3380CC4-5D6E-409C-BE32-E72D297353CC}">
                  <c16:uniqueId val="{00000043-62B9-4E5A-87B5-56D115D30A7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2B9-4E5A-87B5-56D115D30A7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E8-4F88-B1D3-73E2467A68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E8-4F88-B1D3-73E2467A68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E8-4F88-B1D3-73E2467A68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E8-4F88-B1D3-73E2467A68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E8-4F88-B1D3-73E2467A68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E8-4F88-B1D3-73E2467A68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E8-4F88-B1D3-73E2467A68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E8-4F88-B1D3-73E2467A68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E8-4F88-B1D3-73E2467A68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E8-4F88-B1D3-73E2467A68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E8-4F88-B1D3-73E2467A68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0E8-4F88-B1D3-73E2467A68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E8-4F88-B1D3-73E2467A68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0E8-4F88-B1D3-73E2467A68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0E8-4F88-B1D3-73E2467A68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0E8-4F88-B1D3-73E2467A68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0E8-4F88-B1D3-73E2467A68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0E8-4F88-B1D3-73E2467A68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0E8-4F88-B1D3-73E2467A68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0E8-4F88-B1D3-73E2467A68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0E8-4F88-B1D3-73E2467A68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0E8-4F88-B1D3-73E2467A68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E8-4F88-B1D3-73E2467A680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0E8-4F88-B1D3-73E2467A68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0E8-4F88-B1D3-73E2467A68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0E8-4F88-B1D3-73E2467A68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0E8-4F88-B1D3-73E2467A68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0E8-4F88-B1D3-73E2467A68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0E8-4F88-B1D3-73E2467A68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0E8-4F88-B1D3-73E2467A68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0E8-4F88-B1D3-73E2467A68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0E8-4F88-B1D3-73E2467A68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0E8-4F88-B1D3-73E2467A68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0E8-4F88-B1D3-73E2467A68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0E8-4F88-B1D3-73E2467A68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0E8-4F88-B1D3-73E2467A68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0E8-4F88-B1D3-73E2467A68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0E8-4F88-B1D3-73E2467A68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0E8-4F88-B1D3-73E2467A68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0E8-4F88-B1D3-73E2467A68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0E8-4F88-B1D3-73E2467A68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0E8-4F88-B1D3-73E2467A68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0E8-4F88-B1D3-73E2467A68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0E8-4F88-B1D3-73E2467A68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0E8-4F88-B1D3-73E2467A68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E8-4F88-B1D3-73E2467A680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0E8-4F88-B1D3-73E2467A68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0E8-4F88-B1D3-73E2467A68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0E8-4F88-B1D3-73E2467A68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0E8-4F88-B1D3-73E2467A68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0E8-4F88-B1D3-73E2467A68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0E8-4F88-B1D3-73E2467A68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0E8-4F88-B1D3-73E2467A68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0E8-4F88-B1D3-73E2467A68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0E8-4F88-B1D3-73E2467A68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0E8-4F88-B1D3-73E2467A68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0E8-4F88-B1D3-73E2467A68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0E8-4F88-B1D3-73E2467A68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0E8-4F88-B1D3-73E2467A68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0E8-4F88-B1D3-73E2467A68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0E8-4F88-B1D3-73E2467A68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0E8-4F88-B1D3-73E2467A68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0E8-4F88-B1D3-73E2467A68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0E8-4F88-B1D3-73E2467A68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0E8-4F88-B1D3-73E2467A68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0E8-4F88-B1D3-73E2467A68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0E8-4F88-B1D3-73E2467A68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0E8-4F88-B1D3-73E2467A68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E8-4F88-B1D3-73E2467A680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101.0063919488644</c:v>
                </c:pt>
                <c:pt idx="2">
                  <c:v>101.6217870257038</c:v>
                </c:pt>
                <c:pt idx="3">
                  <c:v>99.79600163198694</c:v>
                </c:pt>
                <c:pt idx="4">
                  <c:v>100.57119543043656</c:v>
                </c:pt>
                <c:pt idx="5">
                  <c:v>101.62858697130423</c:v>
                </c:pt>
                <c:pt idx="6">
                  <c:v>102.51937984496125</c:v>
                </c:pt>
                <c:pt idx="7">
                  <c:v>101.09479124167007</c:v>
                </c:pt>
                <c:pt idx="8">
                  <c:v>100.87379300965593</c:v>
                </c:pt>
                <c:pt idx="9">
                  <c:v>101.74758601931184</c:v>
                </c:pt>
                <c:pt idx="10">
                  <c:v>102.6485788113695</c:v>
                </c:pt>
                <c:pt idx="11">
                  <c:v>100.89419284645722</c:v>
                </c:pt>
                <c:pt idx="12">
                  <c:v>101.43818849449204</c:v>
                </c:pt>
                <c:pt idx="13">
                  <c:v>102.61457908336733</c:v>
                </c:pt>
                <c:pt idx="14">
                  <c:v>103.71617027063785</c:v>
                </c:pt>
                <c:pt idx="15">
                  <c:v>102.38678090575274</c:v>
                </c:pt>
                <c:pt idx="16">
                  <c:v>102.69617843057254</c:v>
                </c:pt>
                <c:pt idx="17">
                  <c:v>103.0905752753978</c:v>
                </c:pt>
                <c:pt idx="18">
                  <c:v>104.33496532027743</c:v>
                </c:pt>
                <c:pt idx="19">
                  <c:v>102.64177886576908</c:v>
                </c:pt>
                <c:pt idx="20">
                  <c:v>102.1453828369373</c:v>
                </c:pt>
                <c:pt idx="21">
                  <c:v>102.49218006255948</c:v>
                </c:pt>
                <c:pt idx="22">
                  <c:v>103.03957568339453</c:v>
                </c:pt>
                <c:pt idx="23">
                  <c:v>101.72038623691012</c:v>
                </c:pt>
                <c:pt idx="24">
                  <c:v>100.98259213926288</c:v>
                </c:pt>
              </c:numCache>
            </c:numRef>
          </c:val>
          <c:smooth val="0"/>
          <c:extLst>
            <c:ext xmlns:c16="http://schemas.microsoft.com/office/drawing/2014/chart" uri="{C3380CC4-5D6E-409C-BE32-E72D297353CC}">
              <c16:uniqueId val="{00000000-3311-4E7A-90CB-B5EF47228BC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104.39469320066334</c:v>
                </c:pt>
                <c:pt idx="2">
                  <c:v>105.14096185737978</c:v>
                </c:pt>
                <c:pt idx="3">
                  <c:v>106.38474295190714</c:v>
                </c:pt>
                <c:pt idx="4">
                  <c:v>101.575456053068</c:v>
                </c:pt>
                <c:pt idx="5">
                  <c:v>102.98507462686568</c:v>
                </c:pt>
                <c:pt idx="6">
                  <c:v>105.6384742951907</c:v>
                </c:pt>
                <c:pt idx="7">
                  <c:v>104.80928689883913</c:v>
                </c:pt>
                <c:pt idx="8">
                  <c:v>107.37976782752902</c:v>
                </c:pt>
                <c:pt idx="9">
                  <c:v>110.53067993366501</c:v>
                </c:pt>
                <c:pt idx="10">
                  <c:v>112.18905472636816</c:v>
                </c:pt>
                <c:pt idx="11">
                  <c:v>110.11608623548923</c:v>
                </c:pt>
                <c:pt idx="12">
                  <c:v>109.3698175787728</c:v>
                </c:pt>
                <c:pt idx="13">
                  <c:v>114.09618573797677</c:v>
                </c:pt>
                <c:pt idx="14">
                  <c:v>114.01326699834162</c:v>
                </c:pt>
                <c:pt idx="15">
                  <c:v>109.3698175787728</c:v>
                </c:pt>
                <c:pt idx="16">
                  <c:v>108.37479270315092</c:v>
                </c:pt>
                <c:pt idx="17">
                  <c:v>109.70149253731343</c:v>
                </c:pt>
                <c:pt idx="18">
                  <c:v>107.87728026533996</c:v>
                </c:pt>
                <c:pt idx="19">
                  <c:v>108.29187396351576</c:v>
                </c:pt>
                <c:pt idx="20">
                  <c:v>108.62354892205639</c:v>
                </c:pt>
                <c:pt idx="21">
                  <c:v>110.11608623548923</c:v>
                </c:pt>
                <c:pt idx="22">
                  <c:v>111.94029850746267</c:v>
                </c:pt>
                <c:pt idx="23">
                  <c:v>109.53565505804312</c:v>
                </c:pt>
                <c:pt idx="24">
                  <c:v>104.80928689883913</c:v>
                </c:pt>
              </c:numCache>
            </c:numRef>
          </c:val>
          <c:smooth val="0"/>
          <c:extLst>
            <c:ext xmlns:c16="http://schemas.microsoft.com/office/drawing/2014/chart" uri="{C3380CC4-5D6E-409C-BE32-E72D297353CC}">
              <c16:uniqueId val="{00000001-3311-4E7A-90CB-B5EF47228BC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99.477886977886982</c:v>
                </c:pt>
                <c:pt idx="2">
                  <c:v>101.04422604422605</c:v>
                </c:pt>
                <c:pt idx="3">
                  <c:v>99.785012285012286</c:v>
                </c:pt>
                <c:pt idx="4">
                  <c:v>95.362407862407863</c:v>
                </c:pt>
                <c:pt idx="5">
                  <c:v>93.734643734643726</c:v>
                </c:pt>
                <c:pt idx="6">
                  <c:v>94.656019656019652</c:v>
                </c:pt>
                <c:pt idx="7">
                  <c:v>94.318181818181827</c:v>
                </c:pt>
                <c:pt idx="8">
                  <c:v>93.550368550368546</c:v>
                </c:pt>
                <c:pt idx="9">
                  <c:v>94.256756756756758</c:v>
                </c:pt>
                <c:pt idx="10">
                  <c:v>92.997542997542993</c:v>
                </c:pt>
                <c:pt idx="11">
                  <c:v>93.120393120393118</c:v>
                </c:pt>
                <c:pt idx="12">
                  <c:v>93.980343980343989</c:v>
                </c:pt>
                <c:pt idx="13">
                  <c:v>95.147420147420149</c:v>
                </c:pt>
                <c:pt idx="14">
                  <c:v>93.64250614250615</c:v>
                </c:pt>
                <c:pt idx="15">
                  <c:v>93.550368550368546</c:v>
                </c:pt>
                <c:pt idx="16">
                  <c:v>91.554054054054063</c:v>
                </c:pt>
                <c:pt idx="17">
                  <c:v>93.703931203931205</c:v>
                </c:pt>
                <c:pt idx="18">
                  <c:v>91.431203931203925</c:v>
                </c:pt>
                <c:pt idx="19">
                  <c:v>91.00122850122851</c:v>
                </c:pt>
                <c:pt idx="20">
                  <c:v>90.663390663390658</c:v>
                </c:pt>
                <c:pt idx="21">
                  <c:v>93.765356265356274</c:v>
                </c:pt>
                <c:pt idx="22">
                  <c:v>91.062653562653566</c:v>
                </c:pt>
                <c:pt idx="23">
                  <c:v>89.527027027027032</c:v>
                </c:pt>
                <c:pt idx="24">
                  <c:v>85.780098280098287</c:v>
                </c:pt>
              </c:numCache>
            </c:numRef>
          </c:val>
          <c:smooth val="0"/>
          <c:extLst>
            <c:ext xmlns:c16="http://schemas.microsoft.com/office/drawing/2014/chart" uri="{C3380CC4-5D6E-409C-BE32-E72D297353CC}">
              <c16:uniqueId val="{00000002-3311-4E7A-90CB-B5EF47228BC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311-4E7A-90CB-B5EF47228BCB}"/>
                </c:ext>
              </c:extLst>
            </c:dLbl>
            <c:dLbl>
              <c:idx val="1"/>
              <c:delete val="1"/>
              <c:extLst>
                <c:ext xmlns:c15="http://schemas.microsoft.com/office/drawing/2012/chart" uri="{CE6537A1-D6FC-4f65-9D91-7224C49458BB}"/>
                <c:ext xmlns:c16="http://schemas.microsoft.com/office/drawing/2014/chart" uri="{C3380CC4-5D6E-409C-BE32-E72D297353CC}">
                  <c16:uniqueId val="{00000004-3311-4E7A-90CB-B5EF47228BCB}"/>
                </c:ext>
              </c:extLst>
            </c:dLbl>
            <c:dLbl>
              <c:idx val="2"/>
              <c:delete val="1"/>
              <c:extLst>
                <c:ext xmlns:c15="http://schemas.microsoft.com/office/drawing/2012/chart" uri="{CE6537A1-D6FC-4f65-9D91-7224C49458BB}"/>
                <c:ext xmlns:c16="http://schemas.microsoft.com/office/drawing/2014/chart" uri="{C3380CC4-5D6E-409C-BE32-E72D297353CC}">
                  <c16:uniqueId val="{00000005-3311-4E7A-90CB-B5EF47228BCB}"/>
                </c:ext>
              </c:extLst>
            </c:dLbl>
            <c:dLbl>
              <c:idx val="3"/>
              <c:delete val="1"/>
              <c:extLst>
                <c:ext xmlns:c15="http://schemas.microsoft.com/office/drawing/2012/chart" uri="{CE6537A1-D6FC-4f65-9D91-7224C49458BB}"/>
                <c:ext xmlns:c16="http://schemas.microsoft.com/office/drawing/2014/chart" uri="{C3380CC4-5D6E-409C-BE32-E72D297353CC}">
                  <c16:uniqueId val="{00000006-3311-4E7A-90CB-B5EF47228BCB}"/>
                </c:ext>
              </c:extLst>
            </c:dLbl>
            <c:dLbl>
              <c:idx val="4"/>
              <c:delete val="1"/>
              <c:extLst>
                <c:ext xmlns:c15="http://schemas.microsoft.com/office/drawing/2012/chart" uri="{CE6537A1-D6FC-4f65-9D91-7224C49458BB}"/>
                <c:ext xmlns:c16="http://schemas.microsoft.com/office/drawing/2014/chart" uri="{C3380CC4-5D6E-409C-BE32-E72D297353CC}">
                  <c16:uniqueId val="{00000007-3311-4E7A-90CB-B5EF47228BCB}"/>
                </c:ext>
              </c:extLst>
            </c:dLbl>
            <c:dLbl>
              <c:idx val="5"/>
              <c:delete val="1"/>
              <c:extLst>
                <c:ext xmlns:c15="http://schemas.microsoft.com/office/drawing/2012/chart" uri="{CE6537A1-D6FC-4f65-9D91-7224C49458BB}"/>
                <c:ext xmlns:c16="http://schemas.microsoft.com/office/drawing/2014/chart" uri="{C3380CC4-5D6E-409C-BE32-E72D297353CC}">
                  <c16:uniqueId val="{00000008-3311-4E7A-90CB-B5EF47228BCB}"/>
                </c:ext>
              </c:extLst>
            </c:dLbl>
            <c:dLbl>
              <c:idx val="6"/>
              <c:delete val="1"/>
              <c:extLst>
                <c:ext xmlns:c15="http://schemas.microsoft.com/office/drawing/2012/chart" uri="{CE6537A1-D6FC-4f65-9D91-7224C49458BB}"/>
                <c:ext xmlns:c16="http://schemas.microsoft.com/office/drawing/2014/chart" uri="{C3380CC4-5D6E-409C-BE32-E72D297353CC}">
                  <c16:uniqueId val="{00000009-3311-4E7A-90CB-B5EF47228BCB}"/>
                </c:ext>
              </c:extLst>
            </c:dLbl>
            <c:dLbl>
              <c:idx val="7"/>
              <c:delete val="1"/>
              <c:extLst>
                <c:ext xmlns:c15="http://schemas.microsoft.com/office/drawing/2012/chart" uri="{CE6537A1-D6FC-4f65-9D91-7224C49458BB}"/>
                <c:ext xmlns:c16="http://schemas.microsoft.com/office/drawing/2014/chart" uri="{C3380CC4-5D6E-409C-BE32-E72D297353CC}">
                  <c16:uniqueId val="{0000000A-3311-4E7A-90CB-B5EF47228BCB}"/>
                </c:ext>
              </c:extLst>
            </c:dLbl>
            <c:dLbl>
              <c:idx val="8"/>
              <c:delete val="1"/>
              <c:extLst>
                <c:ext xmlns:c15="http://schemas.microsoft.com/office/drawing/2012/chart" uri="{CE6537A1-D6FC-4f65-9D91-7224C49458BB}"/>
                <c:ext xmlns:c16="http://schemas.microsoft.com/office/drawing/2014/chart" uri="{C3380CC4-5D6E-409C-BE32-E72D297353CC}">
                  <c16:uniqueId val="{0000000B-3311-4E7A-90CB-B5EF47228BCB}"/>
                </c:ext>
              </c:extLst>
            </c:dLbl>
            <c:dLbl>
              <c:idx val="9"/>
              <c:delete val="1"/>
              <c:extLst>
                <c:ext xmlns:c15="http://schemas.microsoft.com/office/drawing/2012/chart" uri="{CE6537A1-D6FC-4f65-9D91-7224C49458BB}"/>
                <c:ext xmlns:c16="http://schemas.microsoft.com/office/drawing/2014/chart" uri="{C3380CC4-5D6E-409C-BE32-E72D297353CC}">
                  <c16:uniqueId val="{0000000C-3311-4E7A-90CB-B5EF47228BCB}"/>
                </c:ext>
              </c:extLst>
            </c:dLbl>
            <c:dLbl>
              <c:idx val="10"/>
              <c:delete val="1"/>
              <c:extLst>
                <c:ext xmlns:c15="http://schemas.microsoft.com/office/drawing/2012/chart" uri="{CE6537A1-D6FC-4f65-9D91-7224C49458BB}"/>
                <c:ext xmlns:c16="http://schemas.microsoft.com/office/drawing/2014/chart" uri="{C3380CC4-5D6E-409C-BE32-E72D297353CC}">
                  <c16:uniqueId val="{0000000D-3311-4E7A-90CB-B5EF47228BCB}"/>
                </c:ext>
              </c:extLst>
            </c:dLbl>
            <c:dLbl>
              <c:idx val="11"/>
              <c:delete val="1"/>
              <c:extLst>
                <c:ext xmlns:c15="http://schemas.microsoft.com/office/drawing/2012/chart" uri="{CE6537A1-D6FC-4f65-9D91-7224C49458BB}"/>
                <c:ext xmlns:c16="http://schemas.microsoft.com/office/drawing/2014/chart" uri="{C3380CC4-5D6E-409C-BE32-E72D297353CC}">
                  <c16:uniqueId val="{0000000E-3311-4E7A-90CB-B5EF47228BCB}"/>
                </c:ext>
              </c:extLst>
            </c:dLbl>
            <c:dLbl>
              <c:idx val="12"/>
              <c:delete val="1"/>
              <c:extLst>
                <c:ext xmlns:c15="http://schemas.microsoft.com/office/drawing/2012/chart" uri="{CE6537A1-D6FC-4f65-9D91-7224C49458BB}"/>
                <c:ext xmlns:c16="http://schemas.microsoft.com/office/drawing/2014/chart" uri="{C3380CC4-5D6E-409C-BE32-E72D297353CC}">
                  <c16:uniqueId val="{0000000F-3311-4E7A-90CB-B5EF47228BC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311-4E7A-90CB-B5EF47228BCB}"/>
                </c:ext>
              </c:extLst>
            </c:dLbl>
            <c:dLbl>
              <c:idx val="14"/>
              <c:delete val="1"/>
              <c:extLst>
                <c:ext xmlns:c15="http://schemas.microsoft.com/office/drawing/2012/chart" uri="{CE6537A1-D6FC-4f65-9D91-7224C49458BB}"/>
                <c:ext xmlns:c16="http://schemas.microsoft.com/office/drawing/2014/chart" uri="{C3380CC4-5D6E-409C-BE32-E72D297353CC}">
                  <c16:uniqueId val="{00000011-3311-4E7A-90CB-B5EF47228BCB}"/>
                </c:ext>
              </c:extLst>
            </c:dLbl>
            <c:dLbl>
              <c:idx val="15"/>
              <c:delete val="1"/>
              <c:extLst>
                <c:ext xmlns:c15="http://schemas.microsoft.com/office/drawing/2012/chart" uri="{CE6537A1-D6FC-4f65-9D91-7224C49458BB}"/>
                <c:ext xmlns:c16="http://schemas.microsoft.com/office/drawing/2014/chart" uri="{C3380CC4-5D6E-409C-BE32-E72D297353CC}">
                  <c16:uniqueId val="{00000012-3311-4E7A-90CB-B5EF47228BCB}"/>
                </c:ext>
              </c:extLst>
            </c:dLbl>
            <c:dLbl>
              <c:idx val="16"/>
              <c:delete val="1"/>
              <c:extLst>
                <c:ext xmlns:c15="http://schemas.microsoft.com/office/drawing/2012/chart" uri="{CE6537A1-D6FC-4f65-9D91-7224C49458BB}"/>
                <c:ext xmlns:c16="http://schemas.microsoft.com/office/drawing/2014/chart" uri="{C3380CC4-5D6E-409C-BE32-E72D297353CC}">
                  <c16:uniqueId val="{00000013-3311-4E7A-90CB-B5EF47228BCB}"/>
                </c:ext>
              </c:extLst>
            </c:dLbl>
            <c:dLbl>
              <c:idx val="17"/>
              <c:delete val="1"/>
              <c:extLst>
                <c:ext xmlns:c15="http://schemas.microsoft.com/office/drawing/2012/chart" uri="{CE6537A1-D6FC-4f65-9D91-7224C49458BB}"/>
                <c:ext xmlns:c16="http://schemas.microsoft.com/office/drawing/2014/chart" uri="{C3380CC4-5D6E-409C-BE32-E72D297353CC}">
                  <c16:uniqueId val="{00000014-3311-4E7A-90CB-B5EF47228BCB}"/>
                </c:ext>
              </c:extLst>
            </c:dLbl>
            <c:dLbl>
              <c:idx val="18"/>
              <c:delete val="1"/>
              <c:extLst>
                <c:ext xmlns:c15="http://schemas.microsoft.com/office/drawing/2012/chart" uri="{CE6537A1-D6FC-4f65-9D91-7224C49458BB}"/>
                <c:ext xmlns:c16="http://schemas.microsoft.com/office/drawing/2014/chart" uri="{C3380CC4-5D6E-409C-BE32-E72D297353CC}">
                  <c16:uniqueId val="{00000015-3311-4E7A-90CB-B5EF47228BCB}"/>
                </c:ext>
              </c:extLst>
            </c:dLbl>
            <c:dLbl>
              <c:idx val="19"/>
              <c:delete val="1"/>
              <c:extLst>
                <c:ext xmlns:c15="http://schemas.microsoft.com/office/drawing/2012/chart" uri="{CE6537A1-D6FC-4f65-9D91-7224C49458BB}"/>
                <c:ext xmlns:c16="http://schemas.microsoft.com/office/drawing/2014/chart" uri="{C3380CC4-5D6E-409C-BE32-E72D297353CC}">
                  <c16:uniqueId val="{00000016-3311-4E7A-90CB-B5EF47228BCB}"/>
                </c:ext>
              </c:extLst>
            </c:dLbl>
            <c:dLbl>
              <c:idx val="20"/>
              <c:delete val="1"/>
              <c:extLst>
                <c:ext xmlns:c15="http://schemas.microsoft.com/office/drawing/2012/chart" uri="{CE6537A1-D6FC-4f65-9D91-7224C49458BB}"/>
                <c:ext xmlns:c16="http://schemas.microsoft.com/office/drawing/2014/chart" uri="{C3380CC4-5D6E-409C-BE32-E72D297353CC}">
                  <c16:uniqueId val="{00000017-3311-4E7A-90CB-B5EF47228BCB}"/>
                </c:ext>
              </c:extLst>
            </c:dLbl>
            <c:dLbl>
              <c:idx val="21"/>
              <c:delete val="1"/>
              <c:extLst>
                <c:ext xmlns:c15="http://schemas.microsoft.com/office/drawing/2012/chart" uri="{CE6537A1-D6FC-4f65-9D91-7224C49458BB}"/>
                <c:ext xmlns:c16="http://schemas.microsoft.com/office/drawing/2014/chart" uri="{C3380CC4-5D6E-409C-BE32-E72D297353CC}">
                  <c16:uniqueId val="{00000018-3311-4E7A-90CB-B5EF47228BCB}"/>
                </c:ext>
              </c:extLst>
            </c:dLbl>
            <c:dLbl>
              <c:idx val="22"/>
              <c:delete val="1"/>
              <c:extLst>
                <c:ext xmlns:c15="http://schemas.microsoft.com/office/drawing/2012/chart" uri="{CE6537A1-D6FC-4f65-9D91-7224C49458BB}"/>
                <c:ext xmlns:c16="http://schemas.microsoft.com/office/drawing/2014/chart" uri="{C3380CC4-5D6E-409C-BE32-E72D297353CC}">
                  <c16:uniqueId val="{00000019-3311-4E7A-90CB-B5EF47228BCB}"/>
                </c:ext>
              </c:extLst>
            </c:dLbl>
            <c:dLbl>
              <c:idx val="23"/>
              <c:delete val="1"/>
              <c:extLst>
                <c:ext xmlns:c15="http://schemas.microsoft.com/office/drawing/2012/chart" uri="{CE6537A1-D6FC-4f65-9D91-7224C49458BB}"/>
                <c:ext xmlns:c16="http://schemas.microsoft.com/office/drawing/2014/chart" uri="{C3380CC4-5D6E-409C-BE32-E72D297353CC}">
                  <c16:uniqueId val="{0000001A-3311-4E7A-90CB-B5EF47228BCB}"/>
                </c:ext>
              </c:extLst>
            </c:dLbl>
            <c:dLbl>
              <c:idx val="24"/>
              <c:delete val="1"/>
              <c:extLst>
                <c:ext xmlns:c15="http://schemas.microsoft.com/office/drawing/2012/chart" uri="{CE6537A1-D6FC-4f65-9D91-7224C49458BB}"/>
                <c:ext xmlns:c16="http://schemas.microsoft.com/office/drawing/2014/chart" uri="{C3380CC4-5D6E-409C-BE32-E72D297353CC}">
                  <c16:uniqueId val="{0000001B-3311-4E7A-90CB-B5EF47228BC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311-4E7A-90CB-B5EF47228BC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Greiz (16076)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29701</v>
      </c>
      <c r="F11" s="238">
        <v>29918</v>
      </c>
      <c r="G11" s="238">
        <v>30306</v>
      </c>
      <c r="H11" s="238">
        <v>30145</v>
      </c>
      <c r="I11" s="265">
        <v>30043</v>
      </c>
      <c r="J11" s="263">
        <v>-342</v>
      </c>
      <c r="K11" s="266">
        <v>-1.1383683387145092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15.272213056799435</v>
      </c>
      <c r="E13" s="115">
        <v>4536</v>
      </c>
      <c r="F13" s="114">
        <v>4558</v>
      </c>
      <c r="G13" s="114">
        <v>4629</v>
      </c>
      <c r="H13" s="114">
        <v>4644</v>
      </c>
      <c r="I13" s="140">
        <v>4592</v>
      </c>
      <c r="J13" s="115">
        <v>-56</v>
      </c>
      <c r="K13" s="116">
        <v>-1.2195121951219512</v>
      </c>
    </row>
    <row r="14" spans="1:255" ht="14.1" customHeight="1" x14ac:dyDescent="0.2">
      <c r="A14" s="306" t="s">
        <v>230</v>
      </c>
      <c r="B14" s="307"/>
      <c r="C14" s="308"/>
      <c r="D14" s="113">
        <v>67.496043904245653</v>
      </c>
      <c r="E14" s="115">
        <v>20047</v>
      </c>
      <c r="F14" s="114">
        <v>20239</v>
      </c>
      <c r="G14" s="114">
        <v>20520</v>
      </c>
      <c r="H14" s="114">
        <v>20369</v>
      </c>
      <c r="I14" s="140">
        <v>20344</v>
      </c>
      <c r="J14" s="115">
        <v>-297</v>
      </c>
      <c r="K14" s="116">
        <v>-1.4598898938261895</v>
      </c>
    </row>
    <row r="15" spans="1:255" ht="14.1" customHeight="1" x14ac:dyDescent="0.2">
      <c r="A15" s="306" t="s">
        <v>231</v>
      </c>
      <c r="B15" s="307"/>
      <c r="C15" s="308"/>
      <c r="D15" s="113">
        <v>9.6899094306589006</v>
      </c>
      <c r="E15" s="115">
        <v>2878</v>
      </c>
      <c r="F15" s="114">
        <v>2869</v>
      </c>
      <c r="G15" s="114">
        <v>2907</v>
      </c>
      <c r="H15" s="114">
        <v>2874</v>
      </c>
      <c r="I15" s="140">
        <v>2849</v>
      </c>
      <c r="J15" s="115">
        <v>29</v>
      </c>
      <c r="K15" s="116">
        <v>1.0179010179010179</v>
      </c>
    </row>
    <row r="16" spans="1:255" ht="14.1" customHeight="1" x14ac:dyDescent="0.2">
      <c r="A16" s="306" t="s">
        <v>232</v>
      </c>
      <c r="B16" s="307"/>
      <c r="C16" s="308"/>
      <c r="D16" s="113">
        <v>7.5418336082960167</v>
      </c>
      <c r="E16" s="115">
        <v>2240</v>
      </c>
      <c r="F16" s="114">
        <v>2252</v>
      </c>
      <c r="G16" s="114">
        <v>2250</v>
      </c>
      <c r="H16" s="114">
        <v>2257</v>
      </c>
      <c r="I16" s="140">
        <v>2257</v>
      </c>
      <c r="J16" s="115">
        <v>-17</v>
      </c>
      <c r="K16" s="116">
        <v>-0.75321222862206472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2.5622032928184235</v>
      </c>
      <c r="E18" s="115">
        <v>761</v>
      </c>
      <c r="F18" s="114">
        <v>768</v>
      </c>
      <c r="G18" s="114">
        <v>787</v>
      </c>
      <c r="H18" s="114">
        <v>780</v>
      </c>
      <c r="I18" s="140">
        <v>763</v>
      </c>
      <c r="J18" s="115">
        <v>-2</v>
      </c>
      <c r="K18" s="116">
        <v>-0.26212319790301442</v>
      </c>
    </row>
    <row r="19" spans="1:255" ht="14.1" customHeight="1" x14ac:dyDescent="0.2">
      <c r="A19" s="306" t="s">
        <v>235</v>
      </c>
      <c r="B19" s="307" t="s">
        <v>236</v>
      </c>
      <c r="C19" s="308"/>
      <c r="D19" s="113">
        <v>1.3130871014443959</v>
      </c>
      <c r="E19" s="115">
        <v>390</v>
      </c>
      <c r="F19" s="114">
        <v>391</v>
      </c>
      <c r="G19" s="114">
        <v>397</v>
      </c>
      <c r="H19" s="114">
        <v>399</v>
      </c>
      <c r="I19" s="140">
        <v>384</v>
      </c>
      <c r="J19" s="115">
        <v>6</v>
      </c>
      <c r="K19" s="116">
        <v>1.5625</v>
      </c>
    </row>
    <row r="20" spans="1:255" ht="14.1" customHeight="1" x14ac:dyDescent="0.2">
      <c r="A20" s="306">
        <v>12</v>
      </c>
      <c r="B20" s="307" t="s">
        <v>237</v>
      </c>
      <c r="C20" s="308"/>
      <c r="D20" s="113">
        <v>0.767650920844416</v>
      </c>
      <c r="E20" s="115">
        <v>228</v>
      </c>
      <c r="F20" s="114">
        <v>219</v>
      </c>
      <c r="G20" s="114">
        <v>244</v>
      </c>
      <c r="H20" s="114">
        <v>255</v>
      </c>
      <c r="I20" s="140">
        <v>242</v>
      </c>
      <c r="J20" s="115">
        <v>-14</v>
      </c>
      <c r="K20" s="116">
        <v>-5.785123966942149</v>
      </c>
    </row>
    <row r="21" spans="1:255" ht="14.1" customHeight="1" x14ac:dyDescent="0.2">
      <c r="A21" s="306">
        <v>21</v>
      </c>
      <c r="B21" s="307" t="s">
        <v>238</v>
      </c>
      <c r="C21" s="308"/>
      <c r="D21" s="113">
        <v>1.2895188714184707</v>
      </c>
      <c r="E21" s="115">
        <v>383</v>
      </c>
      <c r="F21" s="114">
        <v>372</v>
      </c>
      <c r="G21" s="114">
        <v>392</v>
      </c>
      <c r="H21" s="114">
        <v>393</v>
      </c>
      <c r="I21" s="140">
        <v>392</v>
      </c>
      <c r="J21" s="115">
        <v>-9</v>
      </c>
      <c r="K21" s="116">
        <v>-2.295918367346939</v>
      </c>
    </row>
    <row r="22" spans="1:255" ht="14.1" customHeight="1" x14ac:dyDescent="0.2">
      <c r="A22" s="306">
        <v>22</v>
      </c>
      <c r="B22" s="307" t="s">
        <v>239</v>
      </c>
      <c r="C22" s="308"/>
      <c r="D22" s="113">
        <v>3.5924716339517189</v>
      </c>
      <c r="E22" s="115">
        <v>1067</v>
      </c>
      <c r="F22" s="114">
        <v>1082</v>
      </c>
      <c r="G22" s="114">
        <v>1069</v>
      </c>
      <c r="H22" s="114">
        <v>1060</v>
      </c>
      <c r="I22" s="140">
        <v>1034</v>
      </c>
      <c r="J22" s="115">
        <v>33</v>
      </c>
      <c r="K22" s="116">
        <v>3.1914893617021276</v>
      </c>
    </row>
    <row r="23" spans="1:255" ht="14.1" customHeight="1" x14ac:dyDescent="0.2">
      <c r="A23" s="306">
        <v>23</v>
      </c>
      <c r="B23" s="307" t="s">
        <v>240</v>
      </c>
      <c r="C23" s="308"/>
      <c r="D23" s="113">
        <v>0.78448537086293391</v>
      </c>
      <c r="E23" s="115">
        <v>233</v>
      </c>
      <c r="F23" s="114">
        <v>242</v>
      </c>
      <c r="G23" s="114">
        <v>242</v>
      </c>
      <c r="H23" s="114">
        <v>237</v>
      </c>
      <c r="I23" s="140">
        <v>251</v>
      </c>
      <c r="J23" s="115">
        <v>-18</v>
      </c>
      <c r="K23" s="116">
        <v>-7.1713147410358564</v>
      </c>
    </row>
    <row r="24" spans="1:255" ht="14.1" customHeight="1" x14ac:dyDescent="0.2">
      <c r="A24" s="306">
        <v>24</v>
      </c>
      <c r="B24" s="307" t="s">
        <v>241</v>
      </c>
      <c r="C24" s="308"/>
      <c r="D24" s="113">
        <v>4.4712299249183527</v>
      </c>
      <c r="E24" s="115">
        <v>1328</v>
      </c>
      <c r="F24" s="114">
        <v>1333</v>
      </c>
      <c r="G24" s="114">
        <v>1353</v>
      </c>
      <c r="H24" s="114">
        <v>1381</v>
      </c>
      <c r="I24" s="140">
        <v>1390</v>
      </c>
      <c r="J24" s="115">
        <v>-62</v>
      </c>
      <c r="K24" s="116">
        <v>-4.4604316546762588</v>
      </c>
    </row>
    <row r="25" spans="1:255" ht="14.1" customHeight="1" x14ac:dyDescent="0.2">
      <c r="A25" s="306">
        <v>25</v>
      </c>
      <c r="B25" s="307" t="s">
        <v>242</v>
      </c>
      <c r="C25" s="308"/>
      <c r="D25" s="113">
        <v>6.8617218275478944</v>
      </c>
      <c r="E25" s="115">
        <v>2038</v>
      </c>
      <c r="F25" s="114">
        <v>2031</v>
      </c>
      <c r="G25" s="114">
        <v>2070</v>
      </c>
      <c r="H25" s="114">
        <v>2001</v>
      </c>
      <c r="I25" s="140">
        <v>2010</v>
      </c>
      <c r="J25" s="115">
        <v>28</v>
      </c>
      <c r="K25" s="116">
        <v>1.3930348258706469</v>
      </c>
    </row>
    <row r="26" spans="1:255" ht="14.1" customHeight="1" x14ac:dyDescent="0.2">
      <c r="A26" s="306">
        <v>26</v>
      </c>
      <c r="B26" s="307" t="s">
        <v>243</v>
      </c>
      <c r="C26" s="308"/>
      <c r="D26" s="113">
        <v>3.2894515336183967</v>
      </c>
      <c r="E26" s="115">
        <v>977</v>
      </c>
      <c r="F26" s="114">
        <v>979</v>
      </c>
      <c r="G26" s="114">
        <v>991</v>
      </c>
      <c r="H26" s="114">
        <v>928</v>
      </c>
      <c r="I26" s="140">
        <v>938</v>
      </c>
      <c r="J26" s="115">
        <v>39</v>
      </c>
      <c r="K26" s="116">
        <v>4.157782515991471</v>
      </c>
    </row>
    <row r="27" spans="1:255" ht="14.1" customHeight="1" x14ac:dyDescent="0.2">
      <c r="A27" s="306">
        <v>27</v>
      </c>
      <c r="B27" s="307" t="s">
        <v>244</v>
      </c>
      <c r="C27" s="308"/>
      <c r="D27" s="113">
        <v>2.2221474024443619</v>
      </c>
      <c r="E27" s="115">
        <v>660</v>
      </c>
      <c r="F27" s="114">
        <v>656</v>
      </c>
      <c r="G27" s="114">
        <v>668</v>
      </c>
      <c r="H27" s="114">
        <v>657</v>
      </c>
      <c r="I27" s="140">
        <v>653</v>
      </c>
      <c r="J27" s="115">
        <v>7</v>
      </c>
      <c r="K27" s="116">
        <v>1.0719754977029097</v>
      </c>
    </row>
    <row r="28" spans="1:255" ht="14.1" customHeight="1" x14ac:dyDescent="0.2">
      <c r="A28" s="306">
        <v>28</v>
      </c>
      <c r="B28" s="307" t="s">
        <v>245</v>
      </c>
      <c r="C28" s="308"/>
      <c r="D28" s="113">
        <v>2.8450220531295241</v>
      </c>
      <c r="E28" s="115">
        <v>845</v>
      </c>
      <c r="F28" s="114">
        <v>836</v>
      </c>
      <c r="G28" s="114">
        <v>840</v>
      </c>
      <c r="H28" s="114">
        <v>833</v>
      </c>
      <c r="I28" s="140">
        <v>838</v>
      </c>
      <c r="J28" s="115">
        <v>7</v>
      </c>
      <c r="K28" s="116">
        <v>0.8353221957040573</v>
      </c>
    </row>
    <row r="29" spans="1:255" ht="14.1" customHeight="1" x14ac:dyDescent="0.2">
      <c r="A29" s="306">
        <v>29</v>
      </c>
      <c r="B29" s="307" t="s">
        <v>246</v>
      </c>
      <c r="C29" s="308"/>
      <c r="D29" s="113">
        <v>2.2120467324332513</v>
      </c>
      <c r="E29" s="115">
        <v>657</v>
      </c>
      <c r="F29" s="114">
        <v>687</v>
      </c>
      <c r="G29" s="114">
        <v>712</v>
      </c>
      <c r="H29" s="114">
        <v>716</v>
      </c>
      <c r="I29" s="140">
        <v>713</v>
      </c>
      <c r="J29" s="115">
        <v>-56</v>
      </c>
      <c r="K29" s="116">
        <v>-7.8541374474053294</v>
      </c>
    </row>
    <row r="30" spans="1:255" ht="14.1" customHeight="1" x14ac:dyDescent="0.2">
      <c r="A30" s="306" t="s">
        <v>247</v>
      </c>
      <c r="B30" s="307" t="s">
        <v>248</v>
      </c>
      <c r="C30" s="308"/>
      <c r="D30" s="113">
        <v>0.71714757078886238</v>
      </c>
      <c r="E30" s="115">
        <v>213</v>
      </c>
      <c r="F30" s="114">
        <v>220</v>
      </c>
      <c r="G30" s="114">
        <v>230</v>
      </c>
      <c r="H30" s="114">
        <v>232</v>
      </c>
      <c r="I30" s="140">
        <v>235</v>
      </c>
      <c r="J30" s="115">
        <v>-22</v>
      </c>
      <c r="K30" s="116">
        <v>-9.3617021276595747</v>
      </c>
    </row>
    <row r="31" spans="1:255" ht="14.1" customHeight="1" x14ac:dyDescent="0.2">
      <c r="A31" s="306" t="s">
        <v>249</v>
      </c>
      <c r="B31" s="307" t="s">
        <v>250</v>
      </c>
      <c r="C31" s="308"/>
      <c r="D31" s="113">
        <v>1.3164539914480995</v>
      </c>
      <c r="E31" s="115">
        <v>391</v>
      </c>
      <c r="F31" s="114">
        <v>410</v>
      </c>
      <c r="G31" s="114">
        <v>422</v>
      </c>
      <c r="H31" s="114">
        <v>423</v>
      </c>
      <c r="I31" s="140">
        <v>417</v>
      </c>
      <c r="J31" s="115">
        <v>-26</v>
      </c>
      <c r="K31" s="116">
        <v>-6.2350119904076742</v>
      </c>
    </row>
    <row r="32" spans="1:255" ht="14.1" customHeight="1" x14ac:dyDescent="0.2">
      <c r="A32" s="306">
        <v>31</v>
      </c>
      <c r="B32" s="307" t="s">
        <v>251</v>
      </c>
      <c r="C32" s="308"/>
      <c r="D32" s="113">
        <v>0.94946298104440929</v>
      </c>
      <c r="E32" s="115">
        <v>282</v>
      </c>
      <c r="F32" s="114">
        <v>277</v>
      </c>
      <c r="G32" s="114">
        <v>286</v>
      </c>
      <c r="H32" s="114">
        <v>285</v>
      </c>
      <c r="I32" s="140">
        <v>279</v>
      </c>
      <c r="J32" s="115">
        <v>3</v>
      </c>
      <c r="K32" s="116">
        <v>1.075268817204301</v>
      </c>
    </row>
    <row r="33" spans="1:11" ht="14.1" customHeight="1" x14ac:dyDescent="0.2">
      <c r="A33" s="306">
        <v>32</v>
      </c>
      <c r="B33" s="307" t="s">
        <v>252</v>
      </c>
      <c r="C33" s="308"/>
      <c r="D33" s="113">
        <v>2.9258274132184101</v>
      </c>
      <c r="E33" s="115">
        <v>869</v>
      </c>
      <c r="F33" s="114">
        <v>842</v>
      </c>
      <c r="G33" s="114">
        <v>945</v>
      </c>
      <c r="H33" s="114">
        <v>919</v>
      </c>
      <c r="I33" s="140">
        <v>889</v>
      </c>
      <c r="J33" s="115">
        <v>-20</v>
      </c>
      <c r="K33" s="116">
        <v>-2.2497187851518561</v>
      </c>
    </row>
    <row r="34" spans="1:11" ht="14.1" customHeight="1" x14ac:dyDescent="0.2">
      <c r="A34" s="306">
        <v>33</v>
      </c>
      <c r="B34" s="307" t="s">
        <v>253</v>
      </c>
      <c r="C34" s="308"/>
      <c r="D34" s="113">
        <v>1.7709841419480825</v>
      </c>
      <c r="E34" s="115">
        <v>526</v>
      </c>
      <c r="F34" s="114">
        <v>526</v>
      </c>
      <c r="G34" s="114">
        <v>553</v>
      </c>
      <c r="H34" s="114">
        <v>551</v>
      </c>
      <c r="I34" s="140">
        <v>527</v>
      </c>
      <c r="J34" s="115">
        <v>-1</v>
      </c>
      <c r="K34" s="116">
        <v>-0.18975332068311196</v>
      </c>
    </row>
    <row r="35" spans="1:11" ht="14.1" customHeight="1" x14ac:dyDescent="0.2">
      <c r="A35" s="306">
        <v>34</v>
      </c>
      <c r="B35" s="307" t="s">
        <v>254</v>
      </c>
      <c r="C35" s="308"/>
      <c r="D35" s="113">
        <v>3.3904582337295039</v>
      </c>
      <c r="E35" s="115">
        <v>1007</v>
      </c>
      <c r="F35" s="114">
        <v>1037</v>
      </c>
      <c r="G35" s="114">
        <v>1064</v>
      </c>
      <c r="H35" s="114">
        <v>1069</v>
      </c>
      <c r="I35" s="140">
        <v>1021</v>
      </c>
      <c r="J35" s="115">
        <v>-14</v>
      </c>
      <c r="K35" s="116">
        <v>-1.3712047012732616</v>
      </c>
    </row>
    <row r="36" spans="1:11" ht="14.1" customHeight="1" x14ac:dyDescent="0.2">
      <c r="A36" s="306">
        <v>41</v>
      </c>
      <c r="B36" s="307" t="s">
        <v>255</v>
      </c>
      <c r="C36" s="308"/>
      <c r="D36" s="113">
        <v>1.5016329416517962</v>
      </c>
      <c r="E36" s="115">
        <v>446</v>
      </c>
      <c r="F36" s="114">
        <v>452</v>
      </c>
      <c r="G36" s="114">
        <v>448</v>
      </c>
      <c r="H36" s="114">
        <v>449</v>
      </c>
      <c r="I36" s="140">
        <v>452</v>
      </c>
      <c r="J36" s="115">
        <v>-6</v>
      </c>
      <c r="K36" s="116">
        <v>-1.3274336283185841</v>
      </c>
    </row>
    <row r="37" spans="1:11" ht="14.1" customHeight="1" x14ac:dyDescent="0.2">
      <c r="A37" s="306">
        <v>42</v>
      </c>
      <c r="B37" s="307" t="s">
        <v>256</v>
      </c>
      <c r="C37" s="308"/>
      <c r="D37" s="113">
        <v>0.30975388034072926</v>
      </c>
      <c r="E37" s="115">
        <v>92</v>
      </c>
      <c r="F37" s="114">
        <v>92</v>
      </c>
      <c r="G37" s="114">
        <v>91</v>
      </c>
      <c r="H37" s="114">
        <v>91</v>
      </c>
      <c r="I37" s="140">
        <v>92</v>
      </c>
      <c r="J37" s="115">
        <v>0</v>
      </c>
      <c r="K37" s="116">
        <v>0</v>
      </c>
    </row>
    <row r="38" spans="1:11" ht="14.1" customHeight="1" x14ac:dyDescent="0.2">
      <c r="A38" s="306">
        <v>43</v>
      </c>
      <c r="B38" s="307" t="s">
        <v>257</v>
      </c>
      <c r="C38" s="308"/>
      <c r="D38" s="113">
        <v>0.83498872091848764</v>
      </c>
      <c r="E38" s="115">
        <v>248</v>
      </c>
      <c r="F38" s="114">
        <v>249</v>
      </c>
      <c r="G38" s="114">
        <v>241</v>
      </c>
      <c r="H38" s="114">
        <v>242</v>
      </c>
      <c r="I38" s="140">
        <v>242</v>
      </c>
      <c r="J38" s="115">
        <v>6</v>
      </c>
      <c r="K38" s="116">
        <v>2.4793388429752068</v>
      </c>
    </row>
    <row r="39" spans="1:11" ht="14.1" customHeight="1" x14ac:dyDescent="0.2">
      <c r="A39" s="306">
        <v>51</v>
      </c>
      <c r="B39" s="307" t="s">
        <v>258</v>
      </c>
      <c r="C39" s="308"/>
      <c r="D39" s="113">
        <v>6.3802565570182823</v>
      </c>
      <c r="E39" s="115">
        <v>1895</v>
      </c>
      <c r="F39" s="114">
        <v>1965</v>
      </c>
      <c r="G39" s="114">
        <v>1967</v>
      </c>
      <c r="H39" s="114">
        <v>1963</v>
      </c>
      <c r="I39" s="140">
        <v>1996</v>
      </c>
      <c r="J39" s="115">
        <v>-101</v>
      </c>
      <c r="K39" s="116">
        <v>-5.0601202404809618</v>
      </c>
    </row>
    <row r="40" spans="1:11" ht="14.1" customHeight="1" x14ac:dyDescent="0.2">
      <c r="A40" s="306" t="s">
        <v>259</v>
      </c>
      <c r="B40" s="307" t="s">
        <v>260</v>
      </c>
      <c r="C40" s="308"/>
      <c r="D40" s="113">
        <v>5.0132992155146292</v>
      </c>
      <c r="E40" s="115">
        <v>1489</v>
      </c>
      <c r="F40" s="114">
        <v>1558</v>
      </c>
      <c r="G40" s="114">
        <v>1557</v>
      </c>
      <c r="H40" s="114">
        <v>1576</v>
      </c>
      <c r="I40" s="140">
        <v>1612</v>
      </c>
      <c r="J40" s="115">
        <v>-123</v>
      </c>
      <c r="K40" s="116">
        <v>-7.6302729528535984</v>
      </c>
    </row>
    <row r="41" spans="1:11" ht="14.1" customHeight="1" x14ac:dyDescent="0.2">
      <c r="A41" s="306"/>
      <c r="B41" s="307" t="s">
        <v>261</v>
      </c>
      <c r="C41" s="308"/>
      <c r="D41" s="113">
        <v>3.7776505841554155</v>
      </c>
      <c r="E41" s="115">
        <v>1122</v>
      </c>
      <c r="F41" s="114">
        <v>1175</v>
      </c>
      <c r="G41" s="114">
        <v>1183</v>
      </c>
      <c r="H41" s="114">
        <v>1187</v>
      </c>
      <c r="I41" s="140">
        <v>1211</v>
      </c>
      <c r="J41" s="115">
        <v>-89</v>
      </c>
      <c r="K41" s="116">
        <v>-7.3492981007431872</v>
      </c>
    </row>
    <row r="42" spans="1:11" ht="14.1" customHeight="1" x14ac:dyDescent="0.2">
      <c r="A42" s="306">
        <v>52</v>
      </c>
      <c r="B42" s="307" t="s">
        <v>262</v>
      </c>
      <c r="C42" s="308"/>
      <c r="D42" s="113">
        <v>5.727079896299788</v>
      </c>
      <c r="E42" s="115">
        <v>1701</v>
      </c>
      <c r="F42" s="114">
        <v>1748</v>
      </c>
      <c r="G42" s="114">
        <v>1797</v>
      </c>
      <c r="H42" s="114">
        <v>1790</v>
      </c>
      <c r="I42" s="140">
        <v>1761</v>
      </c>
      <c r="J42" s="115">
        <v>-60</v>
      </c>
      <c r="K42" s="116">
        <v>-3.4071550255536627</v>
      </c>
    </row>
    <row r="43" spans="1:11" ht="14.1" customHeight="1" x14ac:dyDescent="0.2">
      <c r="A43" s="306" t="s">
        <v>263</v>
      </c>
      <c r="B43" s="307" t="s">
        <v>264</v>
      </c>
      <c r="C43" s="308"/>
      <c r="D43" s="113">
        <v>4.8112858152924147</v>
      </c>
      <c r="E43" s="115">
        <v>1429</v>
      </c>
      <c r="F43" s="114">
        <v>1473</v>
      </c>
      <c r="G43" s="114">
        <v>1516</v>
      </c>
      <c r="H43" s="114">
        <v>1508</v>
      </c>
      <c r="I43" s="140">
        <v>1468</v>
      </c>
      <c r="J43" s="115">
        <v>-39</v>
      </c>
      <c r="K43" s="116">
        <v>-2.6566757493188011</v>
      </c>
    </row>
    <row r="44" spans="1:11" ht="14.1" customHeight="1" x14ac:dyDescent="0.2">
      <c r="A44" s="306">
        <v>53</v>
      </c>
      <c r="B44" s="307" t="s">
        <v>265</v>
      </c>
      <c r="C44" s="308"/>
      <c r="D44" s="113">
        <v>0.61950776068145852</v>
      </c>
      <c r="E44" s="115">
        <v>184</v>
      </c>
      <c r="F44" s="114">
        <v>180</v>
      </c>
      <c r="G44" s="114">
        <v>180</v>
      </c>
      <c r="H44" s="114">
        <v>178</v>
      </c>
      <c r="I44" s="140">
        <v>175</v>
      </c>
      <c r="J44" s="115">
        <v>9</v>
      </c>
      <c r="K44" s="116">
        <v>5.1428571428571432</v>
      </c>
    </row>
    <row r="45" spans="1:11" ht="14.1" customHeight="1" x14ac:dyDescent="0.2">
      <c r="A45" s="306" t="s">
        <v>266</v>
      </c>
      <c r="B45" s="307" t="s">
        <v>267</v>
      </c>
      <c r="C45" s="308"/>
      <c r="D45" s="113">
        <v>0.575738190633312</v>
      </c>
      <c r="E45" s="115">
        <v>171</v>
      </c>
      <c r="F45" s="114">
        <v>167</v>
      </c>
      <c r="G45" s="114">
        <v>168</v>
      </c>
      <c r="H45" s="114">
        <v>166</v>
      </c>
      <c r="I45" s="140">
        <v>163</v>
      </c>
      <c r="J45" s="115">
        <v>8</v>
      </c>
      <c r="K45" s="116">
        <v>4.9079754601226995</v>
      </c>
    </row>
    <row r="46" spans="1:11" ht="14.1" customHeight="1" x14ac:dyDescent="0.2">
      <c r="A46" s="306">
        <v>54</v>
      </c>
      <c r="B46" s="307" t="s">
        <v>268</v>
      </c>
      <c r="C46" s="308"/>
      <c r="D46" s="113">
        <v>1.7507828019258611</v>
      </c>
      <c r="E46" s="115">
        <v>520</v>
      </c>
      <c r="F46" s="114">
        <v>516</v>
      </c>
      <c r="G46" s="114">
        <v>538</v>
      </c>
      <c r="H46" s="114">
        <v>529</v>
      </c>
      <c r="I46" s="140">
        <v>520</v>
      </c>
      <c r="J46" s="115">
        <v>0</v>
      </c>
      <c r="K46" s="116">
        <v>0</v>
      </c>
    </row>
    <row r="47" spans="1:11" ht="14.1" customHeight="1" x14ac:dyDescent="0.2">
      <c r="A47" s="306">
        <v>61</v>
      </c>
      <c r="B47" s="307" t="s">
        <v>269</v>
      </c>
      <c r="C47" s="308"/>
      <c r="D47" s="113">
        <v>1.9931988821925188</v>
      </c>
      <c r="E47" s="115">
        <v>592</v>
      </c>
      <c r="F47" s="114">
        <v>603</v>
      </c>
      <c r="G47" s="114">
        <v>606</v>
      </c>
      <c r="H47" s="114">
        <v>582</v>
      </c>
      <c r="I47" s="140">
        <v>584</v>
      </c>
      <c r="J47" s="115">
        <v>8</v>
      </c>
      <c r="K47" s="116">
        <v>1.3698630136986301</v>
      </c>
    </row>
    <row r="48" spans="1:11" ht="14.1" customHeight="1" x14ac:dyDescent="0.2">
      <c r="A48" s="306">
        <v>62</v>
      </c>
      <c r="B48" s="307" t="s">
        <v>270</v>
      </c>
      <c r="C48" s="308"/>
      <c r="D48" s="113">
        <v>5.9896973165886669</v>
      </c>
      <c r="E48" s="115">
        <v>1779</v>
      </c>
      <c r="F48" s="114">
        <v>1792</v>
      </c>
      <c r="G48" s="114">
        <v>1785</v>
      </c>
      <c r="H48" s="114">
        <v>1760</v>
      </c>
      <c r="I48" s="140">
        <v>1770</v>
      </c>
      <c r="J48" s="115">
        <v>9</v>
      </c>
      <c r="K48" s="116">
        <v>0.50847457627118642</v>
      </c>
    </row>
    <row r="49" spans="1:11" ht="14.1" customHeight="1" x14ac:dyDescent="0.2">
      <c r="A49" s="306">
        <v>63</v>
      </c>
      <c r="B49" s="307" t="s">
        <v>271</v>
      </c>
      <c r="C49" s="308"/>
      <c r="D49" s="113">
        <v>1.3804249015184673</v>
      </c>
      <c r="E49" s="115">
        <v>410</v>
      </c>
      <c r="F49" s="114">
        <v>430</v>
      </c>
      <c r="G49" s="114">
        <v>428</v>
      </c>
      <c r="H49" s="114">
        <v>416</v>
      </c>
      <c r="I49" s="140">
        <v>411</v>
      </c>
      <c r="J49" s="115">
        <v>-1</v>
      </c>
      <c r="K49" s="116">
        <v>-0.24330900243309003</v>
      </c>
    </row>
    <row r="50" spans="1:11" ht="14.1" customHeight="1" x14ac:dyDescent="0.2">
      <c r="A50" s="306" t="s">
        <v>272</v>
      </c>
      <c r="B50" s="307" t="s">
        <v>273</v>
      </c>
      <c r="C50" s="308"/>
      <c r="D50" s="113">
        <v>0.50503350055553686</v>
      </c>
      <c r="E50" s="115">
        <v>150</v>
      </c>
      <c r="F50" s="114">
        <v>148</v>
      </c>
      <c r="G50" s="114">
        <v>151</v>
      </c>
      <c r="H50" s="114">
        <v>148</v>
      </c>
      <c r="I50" s="140">
        <v>143</v>
      </c>
      <c r="J50" s="115">
        <v>7</v>
      </c>
      <c r="K50" s="116">
        <v>4.895104895104895</v>
      </c>
    </row>
    <row r="51" spans="1:11" ht="14.1" customHeight="1" x14ac:dyDescent="0.2">
      <c r="A51" s="306" t="s">
        <v>274</v>
      </c>
      <c r="B51" s="307" t="s">
        <v>275</v>
      </c>
      <c r="C51" s="308"/>
      <c r="D51" s="113">
        <v>0.69357934076293726</v>
      </c>
      <c r="E51" s="115">
        <v>206</v>
      </c>
      <c r="F51" s="114">
        <v>221</v>
      </c>
      <c r="G51" s="114">
        <v>218</v>
      </c>
      <c r="H51" s="114">
        <v>210</v>
      </c>
      <c r="I51" s="140">
        <v>210</v>
      </c>
      <c r="J51" s="115">
        <v>-4</v>
      </c>
      <c r="K51" s="116">
        <v>-1.9047619047619047</v>
      </c>
    </row>
    <row r="52" spans="1:11" ht="14.1" customHeight="1" x14ac:dyDescent="0.2">
      <c r="A52" s="306">
        <v>71</v>
      </c>
      <c r="B52" s="307" t="s">
        <v>276</v>
      </c>
      <c r="C52" s="308"/>
      <c r="D52" s="113">
        <v>10.050166661055183</v>
      </c>
      <c r="E52" s="115">
        <v>2985</v>
      </c>
      <c r="F52" s="114">
        <v>2997</v>
      </c>
      <c r="G52" s="114">
        <v>2999</v>
      </c>
      <c r="H52" s="114">
        <v>3015</v>
      </c>
      <c r="I52" s="140">
        <v>3031</v>
      </c>
      <c r="J52" s="115">
        <v>-46</v>
      </c>
      <c r="K52" s="116">
        <v>-1.5176509402837348</v>
      </c>
    </row>
    <row r="53" spans="1:11" ht="14.1" customHeight="1" x14ac:dyDescent="0.2">
      <c r="A53" s="306" t="s">
        <v>277</v>
      </c>
      <c r="B53" s="307" t="s">
        <v>278</v>
      </c>
      <c r="C53" s="308"/>
      <c r="D53" s="113">
        <v>4.3129860947442848</v>
      </c>
      <c r="E53" s="115">
        <v>1281</v>
      </c>
      <c r="F53" s="114">
        <v>1276</v>
      </c>
      <c r="G53" s="114">
        <v>1275</v>
      </c>
      <c r="H53" s="114">
        <v>1288</v>
      </c>
      <c r="I53" s="140">
        <v>1290</v>
      </c>
      <c r="J53" s="115">
        <v>-9</v>
      </c>
      <c r="K53" s="116">
        <v>-0.69767441860465118</v>
      </c>
    </row>
    <row r="54" spans="1:11" ht="14.1" customHeight="1" x14ac:dyDescent="0.2">
      <c r="A54" s="306" t="s">
        <v>279</v>
      </c>
      <c r="B54" s="307" t="s">
        <v>280</v>
      </c>
      <c r="C54" s="308"/>
      <c r="D54" s="113">
        <v>4.8954580653850037</v>
      </c>
      <c r="E54" s="115">
        <v>1454</v>
      </c>
      <c r="F54" s="114">
        <v>1467</v>
      </c>
      <c r="G54" s="114">
        <v>1473</v>
      </c>
      <c r="H54" s="114">
        <v>1472</v>
      </c>
      <c r="I54" s="140">
        <v>1480</v>
      </c>
      <c r="J54" s="115">
        <v>-26</v>
      </c>
      <c r="K54" s="116">
        <v>-1.7567567567567568</v>
      </c>
    </row>
    <row r="55" spans="1:11" ht="14.1" customHeight="1" x14ac:dyDescent="0.2">
      <c r="A55" s="306">
        <v>72</v>
      </c>
      <c r="B55" s="307" t="s">
        <v>281</v>
      </c>
      <c r="C55" s="308"/>
      <c r="D55" s="113">
        <v>1.7272145718999361</v>
      </c>
      <c r="E55" s="115">
        <v>513</v>
      </c>
      <c r="F55" s="114">
        <v>524</v>
      </c>
      <c r="G55" s="114">
        <v>523</v>
      </c>
      <c r="H55" s="114">
        <v>538</v>
      </c>
      <c r="I55" s="140">
        <v>541</v>
      </c>
      <c r="J55" s="115">
        <v>-28</v>
      </c>
      <c r="K55" s="116">
        <v>-5.175600739371534</v>
      </c>
    </row>
    <row r="56" spans="1:11" ht="14.1" customHeight="1" x14ac:dyDescent="0.2">
      <c r="A56" s="306" t="s">
        <v>282</v>
      </c>
      <c r="B56" s="307" t="s">
        <v>283</v>
      </c>
      <c r="C56" s="308"/>
      <c r="D56" s="113">
        <v>0.45789704050368674</v>
      </c>
      <c r="E56" s="115">
        <v>136</v>
      </c>
      <c r="F56" s="114">
        <v>144</v>
      </c>
      <c r="G56" s="114">
        <v>144</v>
      </c>
      <c r="H56" s="114">
        <v>150</v>
      </c>
      <c r="I56" s="140">
        <v>158</v>
      </c>
      <c r="J56" s="115">
        <v>-22</v>
      </c>
      <c r="K56" s="116">
        <v>-13.924050632911392</v>
      </c>
    </row>
    <row r="57" spans="1:11" ht="14.1" customHeight="1" x14ac:dyDescent="0.2">
      <c r="A57" s="306" t="s">
        <v>284</v>
      </c>
      <c r="B57" s="307" t="s">
        <v>285</v>
      </c>
      <c r="C57" s="308"/>
      <c r="D57" s="113">
        <v>1.0370021211407023</v>
      </c>
      <c r="E57" s="115">
        <v>308</v>
      </c>
      <c r="F57" s="114">
        <v>310</v>
      </c>
      <c r="G57" s="114">
        <v>311</v>
      </c>
      <c r="H57" s="114">
        <v>321</v>
      </c>
      <c r="I57" s="140">
        <v>313</v>
      </c>
      <c r="J57" s="115">
        <v>-5</v>
      </c>
      <c r="K57" s="116">
        <v>-1.5974440894568691</v>
      </c>
    </row>
    <row r="58" spans="1:11" ht="14.1" customHeight="1" x14ac:dyDescent="0.2">
      <c r="A58" s="306">
        <v>73</v>
      </c>
      <c r="B58" s="307" t="s">
        <v>286</v>
      </c>
      <c r="C58" s="308"/>
      <c r="D58" s="113">
        <v>2.7440153530184168</v>
      </c>
      <c r="E58" s="115">
        <v>815</v>
      </c>
      <c r="F58" s="114">
        <v>825</v>
      </c>
      <c r="G58" s="114">
        <v>818</v>
      </c>
      <c r="H58" s="114">
        <v>818</v>
      </c>
      <c r="I58" s="140">
        <v>823</v>
      </c>
      <c r="J58" s="115">
        <v>-8</v>
      </c>
      <c r="K58" s="116">
        <v>-0.97205346294046169</v>
      </c>
    </row>
    <row r="59" spans="1:11" ht="14.1" customHeight="1" x14ac:dyDescent="0.2">
      <c r="A59" s="306" t="s">
        <v>287</v>
      </c>
      <c r="B59" s="307" t="s">
        <v>288</v>
      </c>
      <c r="C59" s="308"/>
      <c r="D59" s="113">
        <v>2.5689370728258307</v>
      </c>
      <c r="E59" s="115">
        <v>763</v>
      </c>
      <c r="F59" s="114">
        <v>770</v>
      </c>
      <c r="G59" s="114">
        <v>765</v>
      </c>
      <c r="H59" s="114">
        <v>769</v>
      </c>
      <c r="I59" s="140">
        <v>773</v>
      </c>
      <c r="J59" s="115">
        <v>-10</v>
      </c>
      <c r="K59" s="116">
        <v>-1.2936610608020698</v>
      </c>
    </row>
    <row r="60" spans="1:11" ht="14.1" customHeight="1" x14ac:dyDescent="0.2">
      <c r="A60" s="306">
        <v>81</v>
      </c>
      <c r="B60" s="307" t="s">
        <v>289</v>
      </c>
      <c r="C60" s="308"/>
      <c r="D60" s="113">
        <v>7.1613750378775123</v>
      </c>
      <c r="E60" s="115">
        <v>2127</v>
      </c>
      <c r="F60" s="114">
        <v>2140</v>
      </c>
      <c r="G60" s="114">
        <v>2139</v>
      </c>
      <c r="H60" s="114">
        <v>2130</v>
      </c>
      <c r="I60" s="140">
        <v>2131</v>
      </c>
      <c r="J60" s="115">
        <v>-4</v>
      </c>
      <c r="K60" s="116">
        <v>-0.18770530267480057</v>
      </c>
    </row>
    <row r="61" spans="1:11" ht="14.1" customHeight="1" x14ac:dyDescent="0.2">
      <c r="A61" s="306" t="s">
        <v>290</v>
      </c>
      <c r="B61" s="307" t="s">
        <v>291</v>
      </c>
      <c r="C61" s="308"/>
      <c r="D61" s="113">
        <v>1.7979192619777111</v>
      </c>
      <c r="E61" s="115">
        <v>534</v>
      </c>
      <c r="F61" s="114">
        <v>538</v>
      </c>
      <c r="G61" s="114">
        <v>535</v>
      </c>
      <c r="H61" s="114">
        <v>517</v>
      </c>
      <c r="I61" s="140">
        <v>518</v>
      </c>
      <c r="J61" s="115">
        <v>16</v>
      </c>
      <c r="K61" s="116">
        <v>3.0888030888030888</v>
      </c>
    </row>
    <row r="62" spans="1:11" ht="14.1" customHeight="1" x14ac:dyDescent="0.2">
      <c r="A62" s="306" t="s">
        <v>292</v>
      </c>
      <c r="B62" s="307" t="s">
        <v>293</v>
      </c>
      <c r="C62" s="308"/>
      <c r="D62" s="113">
        <v>3.2288475135517323</v>
      </c>
      <c r="E62" s="115">
        <v>959</v>
      </c>
      <c r="F62" s="114">
        <v>970</v>
      </c>
      <c r="G62" s="114">
        <v>970</v>
      </c>
      <c r="H62" s="114">
        <v>980</v>
      </c>
      <c r="I62" s="140">
        <v>978</v>
      </c>
      <c r="J62" s="115">
        <v>-19</v>
      </c>
      <c r="K62" s="116">
        <v>-1.9427402862985685</v>
      </c>
    </row>
    <row r="63" spans="1:11" ht="14.1" customHeight="1" x14ac:dyDescent="0.2">
      <c r="A63" s="306"/>
      <c r="B63" s="307" t="s">
        <v>294</v>
      </c>
      <c r="C63" s="308"/>
      <c r="D63" s="113">
        <v>2.7709504730480456</v>
      </c>
      <c r="E63" s="115">
        <v>823</v>
      </c>
      <c r="F63" s="114">
        <v>837</v>
      </c>
      <c r="G63" s="114">
        <v>837</v>
      </c>
      <c r="H63" s="114">
        <v>846</v>
      </c>
      <c r="I63" s="140">
        <v>844</v>
      </c>
      <c r="J63" s="115">
        <v>-21</v>
      </c>
      <c r="K63" s="116">
        <v>-2.4881516587677726</v>
      </c>
    </row>
    <row r="64" spans="1:11" ht="14.1" customHeight="1" x14ac:dyDescent="0.2">
      <c r="A64" s="306" t="s">
        <v>295</v>
      </c>
      <c r="B64" s="307" t="s">
        <v>296</v>
      </c>
      <c r="C64" s="308"/>
      <c r="D64" s="113">
        <v>0.4780983805259082</v>
      </c>
      <c r="E64" s="115">
        <v>142</v>
      </c>
      <c r="F64" s="114">
        <v>139</v>
      </c>
      <c r="G64" s="114">
        <v>140</v>
      </c>
      <c r="H64" s="114">
        <v>147</v>
      </c>
      <c r="I64" s="140">
        <v>146</v>
      </c>
      <c r="J64" s="115">
        <v>-4</v>
      </c>
      <c r="K64" s="116">
        <v>-2.7397260273972601</v>
      </c>
    </row>
    <row r="65" spans="1:11" ht="14.1" customHeight="1" x14ac:dyDescent="0.2">
      <c r="A65" s="306" t="s">
        <v>297</v>
      </c>
      <c r="B65" s="307" t="s">
        <v>298</v>
      </c>
      <c r="C65" s="308"/>
      <c r="D65" s="113">
        <v>0.88885896097774486</v>
      </c>
      <c r="E65" s="115">
        <v>264</v>
      </c>
      <c r="F65" s="114">
        <v>264</v>
      </c>
      <c r="G65" s="114">
        <v>260</v>
      </c>
      <c r="H65" s="114">
        <v>259</v>
      </c>
      <c r="I65" s="140">
        <v>254</v>
      </c>
      <c r="J65" s="115">
        <v>10</v>
      </c>
      <c r="K65" s="116">
        <v>3.9370078740157481</v>
      </c>
    </row>
    <row r="66" spans="1:11" ht="14.1" customHeight="1" x14ac:dyDescent="0.2">
      <c r="A66" s="306">
        <v>82</v>
      </c>
      <c r="B66" s="307" t="s">
        <v>299</v>
      </c>
      <c r="C66" s="308"/>
      <c r="D66" s="113">
        <v>3.7574492441331944</v>
      </c>
      <c r="E66" s="115">
        <v>1116</v>
      </c>
      <c r="F66" s="114">
        <v>1120</v>
      </c>
      <c r="G66" s="114">
        <v>1123</v>
      </c>
      <c r="H66" s="114">
        <v>1163</v>
      </c>
      <c r="I66" s="140">
        <v>1167</v>
      </c>
      <c r="J66" s="115">
        <v>-51</v>
      </c>
      <c r="K66" s="116">
        <v>-4.3701799485861184</v>
      </c>
    </row>
    <row r="67" spans="1:11" ht="14.1" customHeight="1" x14ac:dyDescent="0.2">
      <c r="A67" s="306" t="s">
        <v>300</v>
      </c>
      <c r="B67" s="307" t="s">
        <v>301</v>
      </c>
      <c r="C67" s="308"/>
      <c r="D67" s="113">
        <v>2.7945187030739707</v>
      </c>
      <c r="E67" s="115">
        <v>830</v>
      </c>
      <c r="F67" s="114">
        <v>831</v>
      </c>
      <c r="G67" s="114">
        <v>827</v>
      </c>
      <c r="H67" s="114">
        <v>869</v>
      </c>
      <c r="I67" s="140">
        <v>871</v>
      </c>
      <c r="J67" s="115">
        <v>-41</v>
      </c>
      <c r="K67" s="116">
        <v>-4.7072330654420202</v>
      </c>
    </row>
    <row r="68" spans="1:11" ht="14.1" customHeight="1" x14ac:dyDescent="0.2">
      <c r="A68" s="306" t="s">
        <v>302</v>
      </c>
      <c r="B68" s="307" t="s">
        <v>303</v>
      </c>
      <c r="C68" s="308"/>
      <c r="D68" s="113">
        <v>0.51850106057035117</v>
      </c>
      <c r="E68" s="115">
        <v>154</v>
      </c>
      <c r="F68" s="114">
        <v>154</v>
      </c>
      <c r="G68" s="114">
        <v>158</v>
      </c>
      <c r="H68" s="114">
        <v>157</v>
      </c>
      <c r="I68" s="140">
        <v>159</v>
      </c>
      <c r="J68" s="115">
        <v>-5</v>
      </c>
      <c r="K68" s="116">
        <v>-3.1446540880503147</v>
      </c>
    </row>
    <row r="69" spans="1:11" ht="14.1" customHeight="1" x14ac:dyDescent="0.2">
      <c r="A69" s="306">
        <v>83</v>
      </c>
      <c r="B69" s="307" t="s">
        <v>304</v>
      </c>
      <c r="C69" s="308"/>
      <c r="D69" s="113">
        <v>6.4879970371367968</v>
      </c>
      <c r="E69" s="115">
        <v>1927</v>
      </c>
      <c r="F69" s="114">
        <v>1903</v>
      </c>
      <c r="G69" s="114">
        <v>1917</v>
      </c>
      <c r="H69" s="114">
        <v>1927</v>
      </c>
      <c r="I69" s="140">
        <v>1915</v>
      </c>
      <c r="J69" s="115">
        <v>12</v>
      </c>
      <c r="K69" s="116">
        <v>0.62663185378590081</v>
      </c>
    </row>
    <row r="70" spans="1:11" ht="14.1" customHeight="1" x14ac:dyDescent="0.2">
      <c r="A70" s="306" t="s">
        <v>305</v>
      </c>
      <c r="B70" s="307" t="s">
        <v>306</v>
      </c>
      <c r="C70" s="308"/>
      <c r="D70" s="113">
        <v>5.8886906164775601</v>
      </c>
      <c r="E70" s="115">
        <v>1749</v>
      </c>
      <c r="F70" s="114">
        <v>1732</v>
      </c>
      <c r="G70" s="114">
        <v>1744</v>
      </c>
      <c r="H70" s="114">
        <v>1767</v>
      </c>
      <c r="I70" s="140">
        <v>1762</v>
      </c>
      <c r="J70" s="115">
        <v>-13</v>
      </c>
      <c r="K70" s="116">
        <v>-0.7377979568671964</v>
      </c>
    </row>
    <row r="71" spans="1:11" ht="14.1" customHeight="1" x14ac:dyDescent="0.2">
      <c r="A71" s="306"/>
      <c r="B71" s="307" t="s">
        <v>307</v>
      </c>
      <c r="C71" s="308"/>
      <c r="D71" s="113">
        <v>3.6463418740109761</v>
      </c>
      <c r="E71" s="115">
        <v>1083</v>
      </c>
      <c r="F71" s="114">
        <v>1061</v>
      </c>
      <c r="G71" s="114">
        <v>1070</v>
      </c>
      <c r="H71" s="114">
        <v>1094</v>
      </c>
      <c r="I71" s="140">
        <v>1100</v>
      </c>
      <c r="J71" s="115">
        <v>-17</v>
      </c>
      <c r="K71" s="116">
        <v>-1.5454545454545454</v>
      </c>
    </row>
    <row r="72" spans="1:11" ht="14.1" customHeight="1" x14ac:dyDescent="0.2">
      <c r="A72" s="306">
        <v>84</v>
      </c>
      <c r="B72" s="307" t="s">
        <v>308</v>
      </c>
      <c r="C72" s="308"/>
      <c r="D72" s="113">
        <v>1.1178074812295882</v>
      </c>
      <c r="E72" s="115">
        <v>332</v>
      </c>
      <c r="F72" s="114">
        <v>336</v>
      </c>
      <c r="G72" s="114">
        <v>333</v>
      </c>
      <c r="H72" s="114">
        <v>326</v>
      </c>
      <c r="I72" s="140">
        <v>333</v>
      </c>
      <c r="J72" s="115">
        <v>-1</v>
      </c>
      <c r="K72" s="116">
        <v>-0.3003003003003003</v>
      </c>
    </row>
    <row r="73" spans="1:11" ht="14.1" customHeight="1" x14ac:dyDescent="0.2">
      <c r="A73" s="306" t="s">
        <v>309</v>
      </c>
      <c r="B73" s="307" t="s">
        <v>310</v>
      </c>
      <c r="C73" s="308"/>
      <c r="D73" s="113">
        <v>0.58247197064071921</v>
      </c>
      <c r="E73" s="115">
        <v>173</v>
      </c>
      <c r="F73" s="114">
        <v>174</v>
      </c>
      <c r="G73" s="114">
        <v>172</v>
      </c>
      <c r="H73" s="114">
        <v>168</v>
      </c>
      <c r="I73" s="140">
        <v>174</v>
      </c>
      <c r="J73" s="115">
        <v>-1</v>
      </c>
      <c r="K73" s="116">
        <v>-0.57471264367816088</v>
      </c>
    </row>
    <row r="74" spans="1:11" ht="14.1" customHeight="1" x14ac:dyDescent="0.2">
      <c r="A74" s="306" t="s">
        <v>311</v>
      </c>
      <c r="B74" s="307" t="s">
        <v>312</v>
      </c>
      <c r="C74" s="308"/>
      <c r="D74" s="113">
        <v>0.25251675027776843</v>
      </c>
      <c r="E74" s="115">
        <v>75</v>
      </c>
      <c r="F74" s="114">
        <v>78</v>
      </c>
      <c r="G74" s="114">
        <v>76</v>
      </c>
      <c r="H74" s="114">
        <v>73</v>
      </c>
      <c r="I74" s="140">
        <v>73</v>
      </c>
      <c r="J74" s="115">
        <v>2</v>
      </c>
      <c r="K74" s="116">
        <v>2.7397260273972601</v>
      </c>
    </row>
    <row r="75" spans="1:11" ht="14.1" customHeight="1" x14ac:dyDescent="0.2">
      <c r="A75" s="306" t="s">
        <v>313</v>
      </c>
      <c r="B75" s="307" t="s">
        <v>314</v>
      </c>
      <c r="C75" s="308"/>
      <c r="D75" s="113">
        <v>9.0906030099996635E-2</v>
      </c>
      <c r="E75" s="115">
        <v>27</v>
      </c>
      <c r="F75" s="114">
        <v>29</v>
      </c>
      <c r="G75" s="114">
        <v>29</v>
      </c>
      <c r="H75" s="114">
        <v>29</v>
      </c>
      <c r="I75" s="140">
        <v>30</v>
      </c>
      <c r="J75" s="115">
        <v>-3</v>
      </c>
      <c r="K75" s="116">
        <v>-10</v>
      </c>
    </row>
    <row r="76" spans="1:11" ht="14.1" customHeight="1" x14ac:dyDescent="0.2">
      <c r="A76" s="306">
        <v>91</v>
      </c>
      <c r="B76" s="307" t="s">
        <v>315</v>
      </c>
      <c r="C76" s="308"/>
      <c r="D76" s="113">
        <v>7.4071580081478738E-2</v>
      </c>
      <c r="E76" s="115">
        <v>22</v>
      </c>
      <c r="F76" s="114" t="s">
        <v>513</v>
      </c>
      <c r="G76" s="114" t="s">
        <v>513</v>
      </c>
      <c r="H76" s="114">
        <v>27</v>
      </c>
      <c r="I76" s="140">
        <v>27</v>
      </c>
      <c r="J76" s="115">
        <v>-5</v>
      </c>
      <c r="K76" s="116">
        <v>-18.518518518518519</v>
      </c>
    </row>
    <row r="77" spans="1:11" ht="14.1" customHeight="1" x14ac:dyDescent="0.2">
      <c r="A77" s="306">
        <v>92</v>
      </c>
      <c r="B77" s="307" t="s">
        <v>316</v>
      </c>
      <c r="C77" s="308"/>
      <c r="D77" s="113">
        <v>0.26261742028887919</v>
      </c>
      <c r="E77" s="115">
        <v>78</v>
      </c>
      <c r="F77" s="114">
        <v>77</v>
      </c>
      <c r="G77" s="114">
        <v>71</v>
      </c>
      <c r="H77" s="114">
        <v>73</v>
      </c>
      <c r="I77" s="140">
        <v>73</v>
      </c>
      <c r="J77" s="115">
        <v>5</v>
      </c>
      <c r="K77" s="116">
        <v>6.8493150684931505</v>
      </c>
    </row>
    <row r="78" spans="1:11" ht="14.1" customHeight="1" x14ac:dyDescent="0.2">
      <c r="A78" s="306">
        <v>93</v>
      </c>
      <c r="B78" s="307" t="s">
        <v>317</v>
      </c>
      <c r="C78" s="308"/>
      <c r="D78" s="113">
        <v>0.12794182014073599</v>
      </c>
      <c r="E78" s="115">
        <v>38</v>
      </c>
      <c r="F78" s="114">
        <v>41</v>
      </c>
      <c r="G78" s="114">
        <v>39</v>
      </c>
      <c r="H78" s="114">
        <v>38</v>
      </c>
      <c r="I78" s="140">
        <v>36</v>
      </c>
      <c r="J78" s="115">
        <v>2</v>
      </c>
      <c r="K78" s="116">
        <v>5.5555555555555554</v>
      </c>
    </row>
    <row r="79" spans="1:11" ht="14.1" customHeight="1" x14ac:dyDescent="0.2">
      <c r="A79" s="306">
        <v>94</v>
      </c>
      <c r="B79" s="307" t="s">
        <v>318</v>
      </c>
      <c r="C79" s="308"/>
      <c r="D79" s="113" t="s">
        <v>513</v>
      </c>
      <c r="E79" s="115" t="s">
        <v>513</v>
      </c>
      <c r="F79" s="114">
        <v>20</v>
      </c>
      <c r="G79" s="114">
        <v>24</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4057</v>
      </c>
      <c r="E12" s="114">
        <v>4236</v>
      </c>
      <c r="F12" s="114">
        <v>4315</v>
      </c>
      <c r="G12" s="114">
        <v>4381</v>
      </c>
      <c r="H12" s="140">
        <v>4262</v>
      </c>
      <c r="I12" s="115">
        <v>-205</v>
      </c>
      <c r="J12" s="116">
        <v>-4.8099483810417647</v>
      </c>
      <c r="K12"/>
      <c r="L12"/>
      <c r="M12"/>
      <c r="N12"/>
      <c r="O12"/>
      <c r="P12"/>
    </row>
    <row r="13" spans="1:16" s="110" customFormat="1" ht="14.45" customHeight="1" x14ac:dyDescent="0.2">
      <c r="A13" s="120" t="s">
        <v>105</v>
      </c>
      <c r="B13" s="119" t="s">
        <v>106</v>
      </c>
      <c r="C13" s="113">
        <v>42.864185358639389</v>
      </c>
      <c r="D13" s="115">
        <v>1739</v>
      </c>
      <c r="E13" s="114">
        <v>1812</v>
      </c>
      <c r="F13" s="114">
        <v>1868</v>
      </c>
      <c r="G13" s="114">
        <v>1887</v>
      </c>
      <c r="H13" s="140">
        <v>1835</v>
      </c>
      <c r="I13" s="115">
        <v>-96</v>
      </c>
      <c r="J13" s="116">
        <v>-5.2316076294277929</v>
      </c>
      <c r="K13"/>
      <c r="L13"/>
      <c r="M13"/>
      <c r="N13"/>
      <c r="O13"/>
      <c r="P13"/>
    </row>
    <row r="14" spans="1:16" s="110" customFormat="1" ht="14.45" customHeight="1" x14ac:dyDescent="0.2">
      <c r="A14" s="120"/>
      <c r="B14" s="119" t="s">
        <v>107</v>
      </c>
      <c r="C14" s="113">
        <v>57.135814641360611</v>
      </c>
      <c r="D14" s="115">
        <v>2318</v>
      </c>
      <c r="E14" s="114">
        <v>2424</v>
      </c>
      <c r="F14" s="114">
        <v>2447</v>
      </c>
      <c r="G14" s="114">
        <v>2494</v>
      </c>
      <c r="H14" s="140">
        <v>2427</v>
      </c>
      <c r="I14" s="115">
        <v>-109</v>
      </c>
      <c r="J14" s="116">
        <v>-4.4911413267408324</v>
      </c>
      <c r="K14"/>
      <c r="L14"/>
      <c r="M14"/>
      <c r="N14"/>
      <c r="O14"/>
      <c r="P14"/>
    </row>
    <row r="15" spans="1:16" s="110" customFormat="1" ht="14.45" customHeight="1" x14ac:dyDescent="0.2">
      <c r="A15" s="118" t="s">
        <v>105</v>
      </c>
      <c r="B15" s="121" t="s">
        <v>108</v>
      </c>
      <c r="C15" s="113">
        <v>9.8595020951441956</v>
      </c>
      <c r="D15" s="115">
        <v>400</v>
      </c>
      <c r="E15" s="114">
        <v>445</v>
      </c>
      <c r="F15" s="114">
        <v>442</v>
      </c>
      <c r="G15" s="114">
        <v>468</v>
      </c>
      <c r="H15" s="140">
        <v>418</v>
      </c>
      <c r="I15" s="115">
        <v>-18</v>
      </c>
      <c r="J15" s="116">
        <v>-4.3062200956937797</v>
      </c>
      <c r="K15"/>
      <c r="L15"/>
      <c r="M15"/>
      <c r="N15"/>
      <c r="O15"/>
      <c r="P15"/>
    </row>
    <row r="16" spans="1:16" s="110" customFormat="1" ht="14.45" customHeight="1" x14ac:dyDescent="0.2">
      <c r="A16" s="118"/>
      <c r="B16" s="121" t="s">
        <v>109</v>
      </c>
      <c r="C16" s="113">
        <v>34.335716046339662</v>
      </c>
      <c r="D16" s="115">
        <v>1393</v>
      </c>
      <c r="E16" s="114">
        <v>1448</v>
      </c>
      <c r="F16" s="114">
        <v>1467</v>
      </c>
      <c r="G16" s="114">
        <v>1500</v>
      </c>
      <c r="H16" s="140">
        <v>1523</v>
      </c>
      <c r="I16" s="115">
        <v>-130</v>
      </c>
      <c r="J16" s="116">
        <v>-8.5357846355876568</v>
      </c>
      <c r="K16"/>
      <c r="L16"/>
      <c r="M16"/>
      <c r="N16"/>
      <c r="O16"/>
      <c r="P16"/>
    </row>
    <row r="17" spans="1:16" s="110" customFormat="1" ht="14.45" customHeight="1" x14ac:dyDescent="0.2">
      <c r="A17" s="118"/>
      <c r="B17" s="121" t="s">
        <v>110</v>
      </c>
      <c r="C17" s="113">
        <v>24.895242790239092</v>
      </c>
      <c r="D17" s="115">
        <v>1010</v>
      </c>
      <c r="E17" s="114">
        <v>1051</v>
      </c>
      <c r="F17" s="114">
        <v>1085</v>
      </c>
      <c r="G17" s="114">
        <v>1118</v>
      </c>
      <c r="H17" s="140">
        <v>1106</v>
      </c>
      <c r="I17" s="115">
        <v>-96</v>
      </c>
      <c r="J17" s="116">
        <v>-8.679927667269439</v>
      </c>
      <c r="K17"/>
      <c r="L17"/>
      <c r="M17"/>
      <c r="N17"/>
      <c r="O17"/>
      <c r="P17"/>
    </row>
    <row r="18" spans="1:16" s="110" customFormat="1" ht="14.45" customHeight="1" x14ac:dyDescent="0.2">
      <c r="A18" s="120"/>
      <c r="B18" s="121" t="s">
        <v>111</v>
      </c>
      <c r="C18" s="113">
        <v>30.909539068277052</v>
      </c>
      <c r="D18" s="115">
        <v>1254</v>
      </c>
      <c r="E18" s="114">
        <v>1292</v>
      </c>
      <c r="F18" s="114">
        <v>1321</v>
      </c>
      <c r="G18" s="114">
        <v>1295</v>
      </c>
      <c r="H18" s="140">
        <v>1215</v>
      </c>
      <c r="I18" s="115">
        <v>39</v>
      </c>
      <c r="J18" s="116">
        <v>3.2098765432098766</v>
      </c>
      <c r="K18"/>
      <c r="L18"/>
      <c r="M18"/>
      <c r="N18"/>
      <c r="O18"/>
      <c r="P18"/>
    </row>
    <row r="19" spans="1:16" s="110" customFormat="1" ht="14.45" customHeight="1" x14ac:dyDescent="0.2">
      <c r="A19" s="120"/>
      <c r="B19" s="121" t="s">
        <v>112</v>
      </c>
      <c r="C19" s="113">
        <v>3.845205817106236</v>
      </c>
      <c r="D19" s="115">
        <v>156</v>
      </c>
      <c r="E19" s="114">
        <v>156</v>
      </c>
      <c r="F19" s="114">
        <v>170</v>
      </c>
      <c r="G19" s="114">
        <v>154</v>
      </c>
      <c r="H19" s="140">
        <v>139</v>
      </c>
      <c r="I19" s="115">
        <v>17</v>
      </c>
      <c r="J19" s="116">
        <v>12.23021582733813</v>
      </c>
      <c r="K19"/>
      <c r="L19"/>
      <c r="M19"/>
      <c r="N19"/>
      <c r="O19"/>
      <c r="P19"/>
    </row>
    <row r="20" spans="1:16" s="110" customFormat="1" ht="14.45" customHeight="1" x14ac:dyDescent="0.2">
      <c r="A20" s="120" t="s">
        <v>113</v>
      </c>
      <c r="B20" s="119" t="s">
        <v>116</v>
      </c>
      <c r="C20" s="113">
        <v>98.57037219620409</v>
      </c>
      <c r="D20" s="115">
        <v>3999</v>
      </c>
      <c r="E20" s="114">
        <v>4175</v>
      </c>
      <c r="F20" s="114">
        <v>4243</v>
      </c>
      <c r="G20" s="114">
        <v>4301</v>
      </c>
      <c r="H20" s="140">
        <v>4183</v>
      </c>
      <c r="I20" s="115">
        <v>-184</v>
      </c>
      <c r="J20" s="116">
        <v>-4.3987568730576143</v>
      </c>
      <c r="K20"/>
      <c r="L20"/>
      <c r="M20"/>
      <c r="N20"/>
      <c r="O20"/>
      <c r="P20"/>
    </row>
    <row r="21" spans="1:16" s="110" customFormat="1" ht="14.45" customHeight="1" x14ac:dyDescent="0.2">
      <c r="A21" s="123"/>
      <c r="B21" s="124" t="s">
        <v>117</v>
      </c>
      <c r="C21" s="125">
        <v>1.3803302933201873</v>
      </c>
      <c r="D21" s="143">
        <v>56</v>
      </c>
      <c r="E21" s="144">
        <v>60</v>
      </c>
      <c r="F21" s="144">
        <v>70</v>
      </c>
      <c r="G21" s="144">
        <v>79</v>
      </c>
      <c r="H21" s="145">
        <v>78</v>
      </c>
      <c r="I21" s="143">
        <v>-22</v>
      </c>
      <c r="J21" s="146">
        <v>-28.205128205128204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4739</v>
      </c>
      <c r="E56" s="114">
        <v>5011</v>
      </c>
      <c r="F56" s="114">
        <v>5047</v>
      </c>
      <c r="G56" s="114">
        <v>5085</v>
      </c>
      <c r="H56" s="140">
        <v>4960</v>
      </c>
      <c r="I56" s="115">
        <v>-221</v>
      </c>
      <c r="J56" s="116">
        <v>-4.455645161290323</v>
      </c>
      <c r="K56"/>
      <c r="L56"/>
      <c r="M56"/>
      <c r="N56"/>
      <c r="O56"/>
      <c r="P56"/>
    </row>
    <row r="57" spans="1:16" s="110" customFormat="1" ht="14.45" customHeight="1" x14ac:dyDescent="0.2">
      <c r="A57" s="120" t="s">
        <v>105</v>
      </c>
      <c r="B57" s="119" t="s">
        <v>106</v>
      </c>
      <c r="C57" s="113">
        <v>42.603924878666383</v>
      </c>
      <c r="D57" s="115">
        <v>2019</v>
      </c>
      <c r="E57" s="114">
        <v>2138</v>
      </c>
      <c r="F57" s="114">
        <v>2164</v>
      </c>
      <c r="G57" s="114">
        <v>2194</v>
      </c>
      <c r="H57" s="140">
        <v>2143</v>
      </c>
      <c r="I57" s="115">
        <v>-124</v>
      </c>
      <c r="J57" s="116">
        <v>-5.786280914605693</v>
      </c>
    </row>
    <row r="58" spans="1:16" s="110" customFormat="1" ht="14.45" customHeight="1" x14ac:dyDescent="0.2">
      <c r="A58" s="120"/>
      <c r="B58" s="119" t="s">
        <v>107</v>
      </c>
      <c r="C58" s="113">
        <v>57.396075121333617</v>
      </c>
      <c r="D58" s="115">
        <v>2720</v>
      </c>
      <c r="E58" s="114">
        <v>2873</v>
      </c>
      <c r="F58" s="114">
        <v>2883</v>
      </c>
      <c r="G58" s="114">
        <v>2891</v>
      </c>
      <c r="H58" s="140">
        <v>2817</v>
      </c>
      <c r="I58" s="115">
        <v>-97</v>
      </c>
      <c r="J58" s="116">
        <v>-3.4433794817181398</v>
      </c>
    </row>
    <row r="59" spans="1:16" s="110" customFormat="1" ht="14.45" customHeight="1" x14ac:dyDescent="0.2">
      <c r="A59" s="118" t="s">
        <v>105</v>
      </c>
      <c r="B59" s="121" t="s">
        <v>108</v>
      </c>
      <c r="C59" s="113">
        <v>9.6433846803123018</v>
      </c>
      <c r="D59" s="115">
        <v>457</v>
      </c>
      <c r="E59" s="114">
        <v>506</v>
      </c>
      <c r="F59" s="114">
        <v>506</v>
      </c>
      <c r="G59" s="114">
        <v>534</v>
      </c>
      <c r="H59" s="140">
        <v>465</v>
      </c>
      <c r="I59" s="115">
        <v>-8</v>
      </c>
      <c r="J59" s="116">
        <v>-1.7204301075268817</v>
      </c>
    </row>
    <row r="60" spans="1:16" s="110" customFormat="1" ht="14.45" customHeight="1" x14ac:dyDescent="0.2">
      <c r="A60" s="118"/>
      <c r="B60" s="121" t="s">
        <v>109</v>
      </c>
      <c r="C60" s="113">
        <v>34.458746571006543</v>
      </c>
      <c r="D60" s="115">
        <v>1633</v>
      </c>
      <c r="E60" s="114">
        <v>1745</v>
      </c>
      <c r="F60" s="114">
        <v>1747</v>
      </c>
      <c r="G60" s="114">
        <v>1755</v>
      </c>
      <c r="H60" s="140">
        <v>1781</v>
      </c>
      <c r="I60" s="115">
        <v>-148</v>
      </c>
      <c r="J60" s="116">
        <v>-8.3099382369455359</v>
      </c>
    </row>
    <row r="61" spans="1:16" s="110" customFormat="1" ht="14.45" customHeight="1" x14ac:dyDescent="0.2">
      <c r="A61" s="118"/>
      <c r="B61" s="121" t="s">
        <v>110</v>
      </c>
      <c r="C61" s="113">
        <v>25.680523317155519</v>
      </c>
      <c r="D61" s="115">
        <v>1217</v>
      </c>
      <c r="E61" s="114">
        <v>1248</v>
      </c>
      <c r="F61" s="114">
        <v>1273</v>
      </c>
      <c r="G61" s="114">
        <v>1301</v>
      </c>
      <c r="H61" s="140">
        <v>1305</v>
      </c>
      <c r="I61" s="115">
        <v>-88</v>
      </c>
      <c r="J61" s="116">
        <v>-6.7432950191570882</v>
      </c>
    </row>
    <row r="62" spans="1:16" s="110" customFormat="1" ht="14.45" customHeight="1" x14ac:dyDescent="0.2">
      <c r="A62" s="120"/>
      <c r="B62" s="121" t="s">
        <v>111</v>
      </c>
      <c r="C62" s="113">
        <v>30.21734543152564</v>
      </c>
      <c r="D62" s="115">
        <v>1432</v>
      </c>
      <c r="E62" s="114">
        <v>1512</v>
      </c>
      <c r="F62" s="114">
        <v>1521</v>
      </c>
      <c r="G62" s="114">
        <v>1495</v>
      </c>
      <c r="H62" s="140">
        <v>1409</v>
      </c>
      <c r="I62" s="115">
        <v>23</v>
      </c>
      <c r="J62" s="116">
        <v>1.6323633782824698</v>
      </c>
    </row>
    <row r="63" spans="1:16" s="110" customFormat="1" ht="14.45" customHeight="1" x14ac:dyDescent="0.2">
      <c r="A63" s="120"/>
      <c r="B63" s="121" t="s">
        <v>112</v>
      </c>
      <c r="C63" s="113">
        <v>3.7982696771470774</v>
      </c>
      <c r="D63" s="115">
        <v>180</v>
      </c>
      <c r="E63" s="114">
        <v>191</v>
      </c>
      <c r="F63" s="114">
        <v>201</v>
      </c>
      <c r="G63" s="114">
        <v>195</v>
      </c>
      <c r="H63" s="140">
        <v>186</v>
      </c>
      <c r="I63" s="115">
        <v>-6</v>
      </c>
      <c r="J63" s="116">
        <v>-3.225806451612903</v>
      </c>
    </row>
    <row r="64" spans="1:16" s="110" customFormat="1" ht="14.45" customHeight="1" x14ac:dyDescent="0.2">
      <c r="A64" s="120" t="s">
        <v>113</v>
      </c>
      <c r="B64" s="119" t="s">
        <v>116</v>
      </c>
      <c r="C64" s="113">
        <v>98.691707111204892</v>
      </c>
      <c r="D64" s="115">
        <v>4677</v>
      </c>
      <c r="E64" s="114">
        <v>4941</v>
      </c>
      <c r="F64" s="114">
        <v>4973</v>
      </c>
      <c r="G64" s="114">
        <v>5003</v>
      </c>
      <c r="H64" s="140">
        <v>4883</v>
      </c>
      <c r="I64" s="115">
        <v>-206</v>
      </c>
      <c r="J64" s="116">
        <v>-4.2187180012287531</v>
      </c>
    </row>
    <row r="65" spans="1:10" s="110" customFormat="1" ht="14.45" customHeight="1" x14ac:dyDescent="0.2">
      <c r="A65" s="123"/>
      <c r="B65" s="124" t="s">
        <v>117</v>
      </c>
      <c r="C65" s="125">
        <v>1.2449883941759865</v>
      </c>
      <c r="D65" s="143">
        <v>59</v>
      </c>
      <c r="E65" s="144">
        <v>68</v>
      </c>
      <c r="F65" s="144">
        <v>72</v>
      </c>
      <c r="G65" s="144">
        <v>81</v>
      </c>
      <c r="H65" s="145">
        <v>75</v>
      </c>
      <c r="I65" s="143">
        <v>-16</v>
      </c>
      <c r="J65" s="146">
        <v>-21.333333333333332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4057</v>
      </c>
      <c r="G11" s="114">
        <v>4236</v>
      </c>
      <c r="H11" s="114">
        <v>4315</v>
      </c>
      <c r="I11" s="114">
        <v>4381</v>
      </c>
      <c r="J11" s="140">
        <v>4262</v>
      </c>
      <c r="K11" s="114">
        <v>-205</v>
      </c>
      <c r="L11" s="116">
        <v>-4.8099483810417647</v>
      </c>
    </row>
    <row r="12" spans="1:17" s="110" customFormat="1" ht="24" customHeight="1" x14ac:dyDescent="0.2">
      <c r="A12" s="604" t="s">
        <v>185</v>
      </c>
      <c r="B12" s="605"/>
      <c r="C12" s="605"/>
      <c r="D12" s="606"/>
      <c r="E12" s="113">
        <v>42.864185358639389</v>
      </c>
      <c r="F12" s="115">
        <v>1739</v>
      </c>
      <c r="G12" s="114">
        <v>1812</v>
      </c>
      <c r="H12" s="114">
        <v>1868</v>
      </c>
      <c r="I12" s="114">
        <v>1887</v>
      </c>
      <c r="J12" s="140">
        <v>1835</v>
      </c>
      <c r="K12" s="114">
        <v>-96</v>
      </c>
      <c r="L12" s="116">
        <v>-5.2316076294277929</v>
      </c>
    </row>
    <row r="13" spans="1:17" s="110" customFormat="1" ht="15" customHeight="1" x14ac:dyDescent="0.2">
      <c r="A13" s="120"/>
      <c r="B13" s="612" t="s">
        <v>107</v>
      </c>
      <c r="C13" s="612"/>
      <c r="E13" s="113">
        <v>57.135814641360611</v>
      </c>
      <c r="F13" s="115">
        <v>2318</v>
      </c>
      <c r="G13" s="114">
        <v>2424</v>
      </c>
      <c r="H13" s="114">
        <v>2447</v>
      </c>
      <c r="I13" s="114">
        <v>2494</v>
      </c>
      <c r="J13" s="140">
        <v>2427</v>
      </c>
      <c r="K13" s="114">
        <v>-109</v>
      </c>
      <c r="L13" s="116">
        <v>-4.4911413267408324</v>
      </c>
    </row>
    <row r="14" spans="1:17" s="110" customFormat="1" ht="22.5" customHeight="1" x14ac:dyDescent="0.2">
      <c r="A14" s="604" t="s">
        <v>186</v>
      </c>
      <c r="B14" s="605"/>
      <c r="C14" s="605"/>
      <c r="D14" s="606"/>
      <c r="E14" s="113">
        <v>9.8595020951441956</v>
      </c>
      <c r="F14" s="115">
        <v>400</v>
      </c>
      <c r="G14" s="114">
        <v>445</v>
      </c>
      <c r="H14" s="114">
        <v>442</v>
      </c>
      <c r="I14" s="114">
        <v>468</v>
      </c>
      <c r="J14" s="140">
        <v>418</v>
      </c>
      <c r="K14" s="114">
        <v>-18</v>
      </c>
      <c r="L14" s="116">
        <v>-4.3062200956937797</v>
      </c>
    </row>
    <row r="15" spans="1:17" s="110" customFormat="1" ht="15" customHeight="1" x14ac:dyDescent="0.2">
      <c r="A15" s="120"/>
      <c r="B15" s="119"/>
      <c r="C15" s="258" t="s">
        <v>106</v>
      </c>
      <c r="E15" s="113">
        <v>38.25</v>
      </c>
      <c r="F15" s="115">
        <v>153</v>
      </c>
      <c r="G15" s="114">
        <v>178</v>
      </c>
      <c r="H15" s="114">
        <v>176</v>
      </c>
      <c r="I15" s="114">
        <v>185</v>
      </c>
      <c r="J15" s="140">
        <v>169</v>
      </c>
      <c r="K15" s="114">
        <v>-16</v>
      </c>
      <c r="L15" s="116">
        <v>-9.4674556213017755</v>
      </c>
    </row>
    <row r="16" spans="1:17" s="110" customFormat="1" ht="15" customHeight="1" x14ac:dyDescent="0.2">
      <c r="A16" s="120"/>
      <c r="B16" s="119"/>
      <c r="C16" s="258" t="s">
        <v>107</v>
      </c>
      <c r="E16" s="113">
        <v>61.75</v>
      </c>
      <c r="F16" s="115">
        <v>247</v>
      </c>
      <c r="G16" s="114">
        <v>267</v>
      </c>
      <c r="H16" s="114">
        <v>266</v>
      </c>
      <c r="I16" s="114">
        <v>283</v>
      </c>
      <c r="J16" s="140">
        <v>249</v>
      </c>
      <c r="K16" s="114">
        <v>-2</v>
      </c>
      <c r="L16" s="116">
        <v>-0.80321285140562249</v>
      </c>
    </row>
    <row r="17" spans="1:12" s="110" customFormat="1" ht="15" customHeight="1" x14ac:dyDescent="0.2">
      <c r="A17" s="120"/>
      <c r="B17" s="121" t="s">
        <v>109</v>
      </c>
      <c r="C17" s="258"/>
      <c r="E17" s="113">
        <v>34.335716046339662</v>
      </c>
      <c r="F17" s="115">
        <v>1393</v>
      </c>
      <c r="G17" s="114">
        <v>1448</v>
      </c>
      <c r="H17" s="114">
        <v>1467</v>
      </c>
      <c r="I17" s="114">
        <v>1500</v>
      </c>
      <c r="J17" s="140">
        <v>1523</v>
      </c>
      <c r="K17" s="114">
        <v>-130</v>
      </c>
      <c r="L17" s="116">
        <v>-8.5357846355876568</v>
      </c>
    </row>
    <row r="18" spans="1:12" s="110" customFormat="1" ht="15" customHeight="1" x14ac:dyDescent="0.2">
      <c r="A18" s="120"/>
      <c r="B18" s="119"/>
      <c r="C18" s="258" t="s">
        <v>106</v>
      </c>
      <c r="E18" s="113">
        <v>37.329504666188086</v>
      </c>
      <c r="F18" s="115">
        <v>520</v>
      </c>
      <c r="G18" s="114">
        <v>536</v>
      </c>
      <c r="H18" s="114">
        <v>547</v>
      </c>
      <c r="I18" s="114">
        <v>567</v>
      </c>
      <c r="J18" s="140">
        <v>578</v>
      </c>
      <c r="K18" s="114">
        <v>-58</v>
      </c>
      <c r="L18" s="116">
        <v>-10.034602076124568</v>
      </c>
    </row>
    <row r="19" spans="1:12" s="110" customFormat="1" ht="15" customHeight="1" x14ac:dyDescent="0.2">
      <c r="A19" s="120"/>
      <c r="B19" s="119"/>
      <c r="C19" s="258" t="s">
        <v>107</v>
      </c>
      <c r="E19" s="113">
        <v>62.670495333811914</v>
      </c>
      <c r="F19" s="115">
        <v>873</v>
      </c>
      <c r="G19" s="114">
        <v>912</v>
      </c>
      <c r="H19" s="114">
        <v>920</v>
      </c>
      <c r="I19" s="114">
        <v>933</v>
      </c>
      <c r="J19" s="140">
        <v>945</v>
      </c>
      <c r="K19" s="114">
        <v>-72</v>
      </c>
      <c r="L19" s="116">
        <v>-7.6190476190476186</v>
      </c>
    </row>
    <row r="20" spans="1:12" s="110" customFormat="1" ht="15" customHeight="1" x14ac:dyDescent="0.2">
      <c r="A20" s="120"/>
      <c r="B20" s="121" t="s">
        <v>110</v>
      </c>
      <c r="C20" s="258"/>
      <c r="E20" s="113">
        <v>24.895242790239092</v>
      </c>
      <c r="F20" s="115">
        <v>1010</v>
      </c>
      <c r="G20" s="114">
        <v>1051</v>
      </c>
      <c r="H20" s="114">
        <v>1085</v>
      </c>
      <c r="I20" s="114">
        <v>1118</v>
      </c>
      <c r="J20" s="140">
        <v>1106</v>
      </c>
      <c r="K20" s="114">
        <v>-96</v>
      </c>
      <c r="L20" s="116">
        <v>-8.679927667269439</v>
      </c>
    </row>
    <row r="21" spans="1:12" s="110" customFormat="1" ht="15" customHeight="1" x14ac:dyDescent="0.2">
      <c r="A21" s="120"/>
      <c r="B21" s="119"/>
      <c r="C21" s="258" t="s">
        <v>106</v>
      </c>
      <c r="E21" s="113">
        <v>37.128712871287128</v>
      </c>
      <c r="F21" s="115">
        <v>375</v>
      </c>
      <c r="G21" s="114">
        <v>398</v>
      </c>
      <c r="H21" s="114">
        <v>429</v>
      </c>
      <c r="I21" s="114">
        <v>432</v>
      </c>
      <c r="J21" s="140">
        <v>429</v>
      </c>
      <c r="K21" s="114">
        <v>-54</v>
      </c>
      <c r="L21" s="116">
        <v>-12.587412587412587</v>
      </c>
    </row>
    <row r="22" spans="1:12" s="110" customFormat="1" ht="15" customHeight="1" x14ac:dyDescent="0.2">
      <c r="A22" s="120"/>
      <c r="B22" s="119"/>
      <c r="C22" s="258" t="s">
        <v>107</v>
      </c>
      <c r="E22" s="113">
        <v>62.871287128712872</v>
      </c>
      <c r="F22" s="115">
        <v>635</v>
      </c>
      <c r="G22" s="114">
        <v>653</v>
      </c>
      <c r="H22" s="114">
        <v>656</v>
      </c>
      <c r="I22" s="114">
        <v>686</v>
      </c>
      <c r="J22" s="140">
        <v>677</v>
      </c>
      <c r="K22" s="114">
        <v>-42</v>
      </c>
      <c r="L22" s="116">
        <v>-6.2038404726735594</v>
      </c>
    </row>
    <row r="23" spans="1:12" s="110" customFormat="1" ht="15" customHeight="1" x14ac:dyDescent="0.2">
      <c r="A23" s="120"/>
      <c r="B23" s="121" t="s">
        <v>111</v>
      </c>
      <c r="C23" s="258"/>
      <c r="E23" s="113">
        <v>30.909539068277052</v>
      </c>
      <c r="F23" s="115">
        <v>1254</v>
      </c>
      <c r="G23" s="114">
        <v>1292</v>
      </c>
      <c r="H23" s="114">
        <v>1321</v>
      </c>
      <c r="I23" s="114">
        <v>1295</v>
      </c>
      <c r="J23" s="140">
        <v>1215</v>
      </c>
      <c r="K23" s="114">
        <v>39</v>
      </c>
      <c r="L23" s="116">
        <v>3.2098765432098766</v>
      </c>
    </row>
    <row r="24" spans="1:12" s="110" customFormat="1" ht="15" customHeight="1" x14ac:dyDescent="0.2">
      <c r="A24" s="120"/>
      <c r="B24" s="119"/>
      <c r="C24" s="258" t="s">
        <v>106</v>
      </c>
      <c r="E24" s="113">
        <v>55.103668261563001</v>
      </c>
      <c r="F24" s="115">
        <v>691</v>
      </c>
      <c r="G24" s="114">
        <v>700</v>
      </c>
      <c r="H24" s="114">
        <v>716</v>
      </c>
      <c r="I24" s="114">
        <v>703</v>
      </c>
      <c r="J24" s="140">
        <v>659</v>
      </c>
      <c r="K24" s="114">
        <v>32</v>
      </c>
      <c r="L24" s="116">
        <v>4.8558421851289832</v>
      </c>
    </row>
    <row r="25" spans="1:12" s="110" customFormat="1" ht="15" customHeight="1" x14ac:dyDescent="0.2">
      <c r="A25" s="120"/>
      <c r="B25" s="119"/>
      <c r="C25" s="258" t="s">
        <v>107</v>
      </c>
      <c r="E25" s="113">
        <v>44.896331738436999</v>
      </c>
      <c r="F25" s="115">
        <v>563</v>
      </c>
      <c r="G25" s="114">
        <v>592</v>
      </c>
      <c r="H25" s="114">
        <v>605</v>
      </c>
      <c r="I25" s="114">
        <v>592</v>
      </c>
      <c r="J25" s="140">
        <v>556</v>
      </c>
      <c r="K25" s="114">
        <v>7</v>
      </c>
      <c r="L25" s="116">
        <v>1.2589928057553956</v>
      </c>
    </row>
    <row r="26" spans="1:12" s="110" customFormat="1" ht="15" customHeight="1" x14ac:dyDescent="0.2">
      <c r="A26" s="120"/>
      <c r="C26" s="121" t="s">
        <v>187</v>
      </c>
      <c r="D26" s="110" t="s">
        <v>188</v>
      </c>
      <c r="E26" s="113">
        <v>3.845205817106236</v>
      </c>
      <c r="F26" s="115">
        <v>156</v>
      </c>
      <c r="G26" s="114">
        <v>156</v>
      </c>
      <c r="H26" s="114">
        <v>170</v>
      </c>
      <c r="I26" s="114">
        <v>154</v>
      </c>
      <c r="J26" s="140">
        <v>139</v>
      </c>
      <c r="K26" s="114">
        <v>17</v>
      </c>
      <c r="L26" s="116">
        <v>12.23021582733813</v>
      </c>
    </row>
    <row r="27" spans="1:12" s="110" customFormat="1" ht="15" customHeight="1" x14ac:dyDescent="0.2">
      <c r="A27" s="120"/>
      <c r="B27" s="119"/>
      <c r="D27" s="259" t="s">
        <v>106</v>
      </c>
      <c r="E27" s="113">
        <v>55.128205128205131</v>
      </c>
      <c r="F27" s="115">
        <v>86</v>
      </c>
      <c r="G27" s="114">
        <v>86</v>
      </c>
      <c r="H27" s="114">
        <v>90</v>
      </c>
      <c r="I27" s="114">
        <v>76</v>
      </c>
      <c r="J27" s="140">
        <v>72</v>
      </c>
      <c r="K27" s="114">
        <v>14</v>
      </c>
      <c r="L27" s="116">
        <v>19.444444444444443</v>
      </c>
    </row>
    <row r="28" spans="1:12" s="110" customFormat="1" ht="15" customHeight="1" x14ac:dyDescent="0.2">
      <c r="A28" s="120"/>
      <c r="B28" s="119"/>
      <c r="D28" s="259" t="s">
        <v>107</v>
      </c>
      <c r="E28" s="113">
        <v>44.871794871794869</v>
      </c>
      <c r="F28" s="115">
        <v>70</v>
      </c>
      <c r="G28" s="114">
        <v>70</v>
      </c>
      <c r="H28" s="114">
        <v>80</v>
      </c>
      <c r="I28" s="114">
        <v>78</v>
      </c>
      <c r="J28" s="140">
        <v>67</v>
      </c>
      <c r="K28" s="114">
        <v>3</v>
      </c>
      <c r="L28" s="116">
        <v>4.4776119402985071</v>
      </c>
    </row>
    <row r="29" spans="1:12" s="110" customFormat="1" ht="24" customHeight="1" x14ac:dyDescent="0.2">
      <c r="A29" s="604" t="s">
        <v>189</v>
      </c>
      <c r="B29" s="605"/>
      <c r="C29" s="605"/>
      <c r="D29" s="606"/>
      <c r="E29" s="113">
        <v>98.57037219620409</v>
      </c>
      <c r="F29" s="115">
        <v>3999</v>
      </c>
      <c r="G29" s="114">
        <v>4175</v>
      </c>
      <c r="H29" s="114">
        <v>4243</v>
      </c>
      <c r="I29" s="114">
        <v>4301</v>
      </c>
      <c r="J29" s="140">
        <v>4183</v>
      </c>
      <c r="K29" s="114">
        <v>-184</v>
      </c>
      <c r="L29" s="116">
        <v>-4.3987568730576143</v>
      </c>
    </row>
    <row r="30" spans="1:12" s="110" customFormat="1" ht="15" customHeight="1" x14ac:dyDescent="0.2">
      <c r="A30" s="120"/>
      <c r="B30" s="119"/>
      <c r="C30" s="258" t="s">
        <v>106</v>
      </c>
      <c r="E30" s="113">
        <v>42.710677669417358</v>
      </c>
      <c r="F30" s="115">
        <v>1708</v>
      </c>
      <c r="G30" s="114">
        <v>1781</v>
      </c>
      <c r="H30" s="114">
        <v>1826</v>
      </c>
      <c r="I30" s="114">
        <v>1841</v>
      </c>
      <c r="J30" s="140">
        <v>1789</v>
      </c>
      <c r="K30" s="114">
        <v>-81</v>
      </c>
      <c r="L30" s="116">
        <v>-4.5276690888764675</v>
      </c>
    </row>
    <row r="31" spans="1:12" s="110" customFormat="1" ht="15" customHeight="1" x14ac:dyDescent="0.2">
      <c r="A31" s="120"/>
      <c r="B31" s="119"/>
      <c r="C31" s="258" t="s">
        <v>107</v>
      </c>
      <c r="E31" s="113">
        <v>57.289322330582642</v>
      </c>
      <c r="F31" s="115">
        <v>2291</v>
      </c>
      <c r="G31" s="114">
        <v>2394</v>
      </c>
      <c r="H31" s="114">
        <v>2417</v>
      </c>
      <c r="I31" s="114">
        <v>2460</v>
      </c>
      <c r="J31" s="140">
        <v>2394</v>
      </c>
      <c r="K31" s="114">
        <v>-103</v>
      </c>
      <c r="L31" s="116">
        <v>-4.3024227234753551</v>
      </c>
    </row>
    <row r="32" spans="1:12" s="110" customFormat="1" ht="15" customHeight="1" x14ac:dyDescent="0.2">
      <c r="A32" s="120"/>
      <c r="B32" s="119" t="s">
        <v>117</v>
      </c>
      <c r="C32" s="258"/>
      <c r="E32" s="113">
        <v>1.3803302933201873</v>
      </c>
      <c r="F32" s="114">
        <v>56</v>
      </c>
      <c r="G32" s="114">
        <v>60</v>
      </c>
      <c r="H32" s="114">
        <v>70</v>
      </c>
      <c r="I32" s="114">
        <v>79</v>
      </c>
      <c r="J32" s="140">
        <v>78</v>
      </c>
      <c r="K32" s="114">
        <v>-22</v>
      </c>
      <c r="L32" s="116">
        <v>-28.205128205128204</v>
      </c>
    </row>
    <row r="33" spans="1:12" s="110" customFormat="1" ht="15" customHeight="1" x14ac:dyDescent="0.2">
      <c r="A33" s="120"/>
      <c r="B33" s="119"/>
      <c r="C33" s="258" t="s">
        <v>106</v>
      </c>
      <c r="E33" s="113">
        <v>53.571428571428569</v>
      </c>
      <c r="F33" s="114">
        <v>30</v>
      </c>
      <c r="G33" s="114">
        <v>31</v>
      </c>
      <c r="H33" s="114">
        <v>41</v>
      </c>
      <c r="I33" s="114">
        <v>46</v>
      </c>
      <c r="J33" s="140">
        <v>46</v>
      </c>
      <c r="K33" s="114">
        <v>-16</v>
      </c>
      <c r="L33" s="116">
        <v>-34.782608695652172</v>
      </c>
    </row>
    <row r="34" spans="1:12" s="110" customFormat="1" ht="15" customHeight="1" x14ac:dyDescent="0.2">
      <c r="A34" s="120"/>
      <c r="B34" s="119"/>
      <c r="C34" s="258" t="s">
        <v>107</v>
      </c>
      <c r="E34" s="113">
        <v>46.428571428571431</v>
      </c>
      <c r="F34" s="114">
        <v>26</v>
      </c>
      <c r="G34" s="114">
        <v>29</v>
      </c>
      <c r="H34" s="114">
        <v>29</v>
      </c>
      <c r="I34" s="114">
        <v>33</v>
      </c>
      <c r="J34" s="140">
        <v>32</v>
      </c>
      <c r="K34" s="114">
        <v>-6</v>
      </c>
      <c r="L34" s="116">
        <v>-18.75</v>
      </c>
    </row>
    <row r="35" spans="1:12" s="110" customFormat="1" ht="24" customHeight="1" x14ac:dyDescent="0.2">
      <c r="A35" s="604" t="s">
        <v>192</v>
      </c>
      <c r="B35" s="605"/>
      <c r="C35" s="605"/>
      <c r="D35" s="606"/>
      <c r="E35" s="113">
        <v>7.6164653684988908</v>
      </c>
      <c r="F35" s="114">
        <v>309</v>
      </c>
      <c r="G35" s="114">
        <v>352</v>
      </c>
      <c r="H35" s="114">
        <v>337</v>
      </c>
      <c r="I35" s="114">
        <v>360</v>
      </c>
      <c r="J35" s="114">
        <v>331</v>
      </c>
      <c r="K35" s="318">
        <v>-22</v>
      </c>
      <c r="L35" s="319">
        <v>-6.6465256797583079</v>
      </c>
    </row>
    <row r="36" spans="1:12" s="110" customFormat="1" ht="15" customHeight="1" x14ac:dyDescent="0.2">
      <c r="A36" s="120"/>
      <c r="B36" s="119"/>
      <c r="C36" s="258" t="s">
        <v>106</v>
      </c>
      <c r="E36" s="113">
        <v>40.453074433656958</v>
      </c>
      <c r="F36" s="114">
        <v>125</v>
      </c>
      <c r="G36" s="114">
        <v>146</v>
      </c>
      <c r="H36" s="114">
        <v>135</v>
      </c>
      <c r="I36" s="114">
        <v>140</v>
      </c>
      <c r="J36" s="114">
        <v>138</v>
      </c>
      <c r="K36" s="318">
        <v>-13</v>
      </c>
      <c r="L36" s="116">
        <v>-9.420289855072463</v>
      </c>
    </row>
    <row r="37" spans="1:12" s="110" customFormat="1" ht="15" customHeight="1" x14ac:dyDescent="0.2">
      <c r="A37" s="120"/>
      <c r="B37" s="119"/>
      <c r="C37" s="258" t="s">
        <v>107</v>
      </c>
      <c r="E37" s="113">
        <v>59.546925566343042</v>
      </c>
      <c r="F37" s="114">
        <v>184</v>
      </c>
      <c r="G37" s="114">
        <v>206</v>
      </c>
      <c r="H37" s="114">
        <v>202</v>
      </c>
      <c r="I37" s="114">
        <v>220</v>
      </c>
      <c r="J37" s="140">
        <v>193</v>
      </c>
      <c r="K37" s="114">
        <v>-9</v>
      </c>
      <c r="L37" s="116">
        <v>-4.6632124352331603</v>
      </c>
    </row>
    <row r="38" spans="1:12" s="110" customFormat="1" ht="15" customHeight="1" x14ac:dyDescent="0.2">
      <c r="A38" s="120"/>
      <c r="B38" s="119" t="s">
        <v>328</v>
      </c>
      <c r="C38" s="258"/>
      <c r="E38" s="113">
        <v>73.256100566921376</v>
      </c>
      <c r="F38" s="114">
        <v>2972</v>
      </c>
      <c r="G38" s="114">
        <v>3078</v>
      </c>
      <c r="H38" s="114">
        <v>3134</v>
      </c>
      <c r="I38" s="114">
        <v>3168</v>
      </c>
      <c r="J38" s="140">
        <v>3087</v>
      </c>
      <c r="K38" s="114">
        <v>-115</v>
      </c>
      <c r="L38" s="116">
        <v>-3.7252996436669905</v>
      </c>
    </row>
    <row r="39" spans="1:12" s="110" customFormat="1" ht="15" customHeight="1" x14ac:dyDescent="0.2">
      <c r="A39" s="120"/>
      <c r="B39" s="119"/>
      <c r="C39" s="258" t="s">
        <v>106</v>
      </c>
      <c r="E39" s="113">
        <v>42.866756393001346</v>
      </c>
      <c r="F39" s="115">
        <v>1274</v>
      </c>
      <c r="G39" s="114">
        <v>1316</v>
      </c>
      <c r="H39" s="114">
        <v>1353</v>
      </c>
      <c r="I39" s="114">
        <v>1370</v>
      </c>
      <c r="J39" s="140">
        <v>1329</v>
      </c>
      <c r="K39" s="114">
        <v>-55</v>
      </c>
      <c r="L39" s="116">
        <v>-4.1384499623777273</v>
      </c>
    </row>
    <row r="40" spans="1:12" s="110" customFormat="1" ht="15" customHeight="1" x14ac:dyDescent="0.2">
      <c r="A40" s="120"/>
      <c r="B40" s="119"/>
      <c r="C40" s="258" t="s">
        <v>107</v>
      </c>
      <c r="E40" s="113">
        <v>57.133243606998654</v>
      </c>
      <c r="F40" s="115">
        <v>1698</v>
      </c>
      <c r="G40" s="114">
        <v>1762</v>
      </c>
      <c r="H40" s="114">
        <v>1781</v>
      </c>
      <c r="I40" s="114">
        <v>1798</v>
      </c>
      <c r="J40" s="140">
        <v>1758</v>
      </c>
      <c r="K40" s="114">
        <v>-60</v>
      </c>
      <c r="L40" s="116">
        <v>-3.4129692832764507</v>
      </c>
    </row>
    <row r="41" spans="1:12" s="110" customFormat="1" ht="15" customHeight="1" x14ac:dyDescent="0.2">
      <c r="A41" s="120"/>
      <c r="B41" s="320" t="s">
        <v>515</v>
      </c>
      <c r="C41" s="258"/>
      <c r="E41" s="113">
        <v>8.57776682277545</v>
      </c>
      <c r="F41" s="115">
        <v>348</v>
      </c>
      <c r="G41" s="114">
        <v>355</v>
      </c>
      <c r="H41" s="114">
        <v>361</v>
      </c>
      <c r="I41" s="114">
        <v>357</v>
      </c>
      <c r="J41" s="140">
        <v>355</v>
      </c>
      <c r="K41" s="114">
        <v>-7</v>
      </c>
      <c r="L41" s="116">
        <v>-1.971830985915493</v>
      </c>
    </row>
    <row r="42" spans="1:12" s="110" customFormat="1" ht="15" customHeight="1" x14ac:dyDescent="0.2">
      <c r="A42" s="120"/>
      <c r="B42" s="119"/>
      <c r="C42" s="268" t="s">
        <v>106</v>
      </c>
      <c r="D42" s="182"/>
      <c r="E42" s="113">
        <v>50</v>
      </c>
      <c r="F42" s="115">
        <v>174</v>
      </c>
      <c r="G42" s="114">
        <v>178</v>
      </c>
      <c r="H42" s="114">
        <v>182</v>
      </c>
      <c r="I42" s="114">
        <v>173</v>
      </c>
      <c r="J42" s="140">
        <v>170</v>
      </c>
      <c r="K42" s="114">
        <v>4</v>
      </c>
      <c r="L42" s="116">
        <v>2.3529411764705883</v>
      </c>
    </row>
    <row r="43" spans="1:12" s="110" customFormat="1" ht="15" customHeight="1" x14ac:dyDescent="0.2">
      <c r="A43" s="120"/>
      <c r="B43" s="119"/>
      <c r="C43" s="268" t="s">
        <v>107</v>
      </c>
      <c r="D43" s="182"/>
      <c r="E43" s="113">
        <v>50</v>
      </c>
      <c r="F43" s="115">
        <v>174</v>
      </c>
      <c r="G43" s="114">
        <v>177</v>
      </c>
      <c r="H43" s="114">
        <v>179</v>
      </c>
      <c r="I43" s="114">
        <v>184</v>
      </c>
      <c r="J43" s="140">
        <v>185</v>
      </c>
      <c r="K43" s="114">
        <v>-11</v>
      </c>
      <c r="L43" s="116">
        <v>-5.9459459459459456</v>
      </c>
    </row>
    <row r="44" spans="1:12" s="110" customFormat="1" ht="15" customHeight="1" x14ac:dyDescent="0.2">
      <c r="A44" s="120"/>
      <c r="B44" s="119" t="s">
        <v>205</v>
      </c>
      <c r="C44" s="268"/>
      <c r="D44" s="182"/>
      <c r="E44" s="113">
        <v>10.549667241804288</v>
      </c>
      <c r="F44" s="115">
        <v>428</v>
      </c>
      <c r="G44" s="114">
        <v>451</v>
      </c>
      <c r="H44" s="114">
        <v>483</v>
      </c>
      <c r="I44" s="114">
        <v>496</v>
      </c>
      <c r="J44" s="140">
        <v>489</v>
      </c>
      <c r="K44" s="114">
        <v>-61</v>
      </c>
      <c r="L44" s="116">
        <v>-12.474437627811861</v>
      </c>
    </row>
    <row r="45" spans="1:12" s="110" customFormat="1" ht="15" customHeight="1" x14ac:dyDescent="0.2">
      <c r="A45" s="120"/>
      <c r="B45" s="119"/>
      <c r="C45" s="268" t="s">
        <v>106</v>
      </c>
      <c r="D45" s="182"/>
      <c r="E45" s="113">
        <v>38.785046728971963</v>
      </c>
      <c r="F45" s="115">
        <v>166</v>
      </c>
      <c r="G45" s="114">
        <v>172</v>
      </c>
      <c r="H45" s="114">
        <v>198</v>
      </c>
      <c r="I45" s="114">
        <v>204</v>
      </c>
      <c r="J45" s="140">
        <v>198</v>
      </c>
      <c r="K45" s="114">
        <v>-32</v>
      </c>
      <c r="L45" s="116">
        <v>-16.161616161616163</v>
      </c>
    </row>
    <row r="46" spans="1:12" s="110" customFormat="1" ht="15" customHeight="1" x14ac:dyDescent="0.2">
      <c r="A46" s="123"/>
      <c r="B46" s="124"/>
      <c r="C46" s="260" t="s">
        <v>107</v>
      </c>
      <c r="D46" s="261"/>
      <c r="E46" s="125">
        <v>61.214953271028037</v>
      </c>
      <c r="F46" s="143">
        <v>262</v>
      </c>
      <c r="G46" s="144">
        <v>279</v>
      </c>
      <c r="H46" s="144">
        <v>285</v>
      </c>
      <c r="I46" s="144">
        <v>292</v>
      </c>
      <c r="J46" s="145">
        <v>291</v>
      </c>
      <c r="K46" s="144">
        <v>-29</v>
      </c>
      <c r="L46" s="146">
        <v>-9.9656357388316152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4057</v>
      </c>
      <c r="E11" s="114">
        <v>4236</v>
      </c>
      <c r="F11" s="114">
        <v>4315</v>
      </c>
      <c r="G11" s="114">
        <v>4381</v>
      </c>
      <c r="H11" s="140">
        <v>4262</v>
      </c>
      <c r="I11" s="115">
        <v>-205</v>
      </c>
      <c r="J11" s="116">
        <v>-4.8099483810417647</v>
      </c>
    </row>
    <row r="12" spans="1:15" s="110" customFormat="1" ht="24.95" customHeight="1" x14ac:dyDescent="0.2">
      <c r="A12" s="193" t="s">
        <v>132</v>
      </c>
      <c r="B12" s="194" t="s">
        <v>133</v>
      </c>
      <c r="C12" s="113">
        <v>2.6127680552132118</v>
      </c>
      <c r="D12" s="115">
        <v>106</v>
      </c>
      <c r="E12" s="114">
        <v>116</v>
      </c>
      <c r="F12" s="114">
        <v>128</v>
      </c>
      <c r="G12" s="114">
        <v>125</v>
      </c>
      <c r="H12" s="140">
        <v>113</v>
      </c>
      <c r="I12" s="115">
        <v>-7</v>
      </c>
      <c r="J12" s="116">
        <v>-6.1946902654867255</v>
      </c>
    </row>
    <row r="13" spans="1:15" s="110" customFormat="1" ht="24.95" customHeight="1" x14ac:dyDescent="0.2">
      <c r="A13" s="193" t="s">
        <v>134</v>
      </c>
      <c r="B13" s="199" t="s">
        <v>214</v>
      </c>
      <c r="C13" s="113">
        <v>0.6408676361843727</v>
      </c>
      <c r="D13" s="115">
        <v>26</v>
      </c>
      <c r="E13" s="114">
        <v>29</v>
      </c>
      <c r="F13" s="114">
        <v>32</v>
      </c>
      <c r="G13" s="114">
        <v>30</v>
      </c>
      <c r="H13" s="140">
        <v>30</v>
      </c>
      <c r="I13" s="115">
        <v>-4</v>
      </c>
      <c r="J13" s="116">
        <v>-13.333333333333334</v>
      </c>
    </row>
    <row r="14" spans="1:15" s="287" customFormat="1" ht="24.95" customHeight="1" x14ac:dyDescent="0.2">
      <c r="A14" s="193" t="s">
        <v>215</v>
      </c>
      <c r="B14" s="199" t="s">
        <v>137</v>
      </c>
      <c r="C14" s="113">
        <v>11.510968696080848</v>
      </c>
      <c r="D14" s="115">
        <v>467</v>
      </c>
      <c r="E14" s="114">
        <v>500</v>
      </c>
      <c r="F14" s="114">
        <v>488</v>
      </c>
      <c r="G14" s="114">
        <v>489</v>
      </c>
      <c r="H14" s="140">
        <v>496</v>
      </c>
      <c r="I14" s="115">
        <v>-29</v>
      </c>
      <c r="J14" s="116">
        <v>-5.846774193548387</v>
      </c>
      <c r="K14" s="110"/>
      <c r="L14" s="110"/>
      <c r="M14" s="110"/>
      <c r="N14" s="110"/>
      <c r="O14" s="110"/>
    </row>
    <row r="15" spans="1:15" s="110" customFormat="1" ht="24.95" customHeight="1" x14ac:dyDescent="0.2">
      <c r="A15" s="193" t="s">
        <v>216</v>
      </c>
      <c r="B15" s="199" t="s">
        <v>217</v>
      </c>
      <c r="C15" s="113">
        <v>3.7466107961547941</v>
      </c>
      <c r="D15" s="115">
        <v>152</v>
      </c>
      <c r="E15" s="114">
        <v>163</v>
      </c>
      <c r="F15" s="114">
        <v>156</v>
      </c>
      <c r="G15" s="114">
        <v>159</v>
      </c>
      <c r="H15" s="140">
        <v>153</v>
      </c>
      <c r="I15" s="115">
        <v>-1</v>
      </c>
      <c r="J15" s="116">
        <v>-0.65359477124183007</v>
      </c>
    </row>
    <row r="16" spans="1:15" s="287" customFormat="1" ht="24.95" customHeight="1" x14ac:dyDescent="0.2">
      <c r="A16" s="193" t="s">
        <v>218</v>
      </c>
      <c r="B16" s="199" t="s">
        <v>141</v>
      </c>
      <c r="C16" s="113">
        <v>4.9051022923342371</v>
      </c>
      <c r="D16" s="115">
        <v>199</v>
      </c>
      <c r="E16" s="114">
        <v>215</v>
      </c>
      <c r="F16" s="114">
        <v>214</v>
      </c>
      <c r="G16" s="114">
        <v>219</v>
      </c>
      <c r="H16" s="140">
        <v>228</v>
      </c>
      <c r="I16" s="115">
        <v>-29</v>
      </c>
      <c r="J16" s="116">
        <v>-12.719298245614034</v>
      </c>
      <c r="K16" s="110"/>
      <c r="L16" s="110"/>
      <c r="M16" s="110"/>
      <c r="N16" s="110"/>
      <c r="O16" s="110"/>
    </row>
    <row r="17" spans="1:15" s="110" customFormat="1" ht="24.95" customHeight="1" x14ac:dyDescent="0.2">
      <c r="A17" s="193" t="s">
        <v>142</v>
      </c>
      <c r="B17" s="199" t="s">
        <v>220</v>
      </c>
      <c r="C17" s="113">
        <v>2.8592556075918165</v>
      </c>
      <c r="D17" s="115">
        <v>116</v>
      </c>
      <c r="E17" s="114">
        <v>122</v>
      </c>
      <c r="F17" s="114">
        <v>118</v>
      </c>
      <c r="G17" s="114">
        <v>111</v>
      </c>
      <c r="H17" s="140">
        <v>115</v>
      </c>
      <c r="I17" s="115">
        <v>1</v>
      </c>
      <c r="J17" s="116">
        <v>0.86956521739130432</v>
      </c>
    </row>
    <row r="18" spans="1:15" s="287" customFormat="1" ht="24.95" customHeight="1" x14ac:dyDescent="0.2">
      <c r="A18" s="201" t="s">
        <v>144</v>
      </c>
      <c r="B18" s="202" t="s">
        <v>145</v>
      </c>
      <c r="C18" s="113">
        <v>9.5144195218141476</v>
      </c>
      <c r="D18" s="115">
        <v>386</v>
      </c>
      <c r="E18" s="114">
        <v>384</v>
      </c>
      <c r="F18" s="114">
        <v>406</v>
      </c>
      <c r="G18" s="114">
        <v>405</v>
      </c>
      <c r="H18" s="140">
        <v>393</v>
      </c>
      <c r="I18" s="115">
        <v>-7</v>
      </c>
      <c r="J18" s="116">
        <v>-1.7811704834605597</v>
      </c>
      <c r="K18" s="110"/>
      <c r="L18" s="110"/>
      <c r="M18" s="110"/>
      <c r="N18" s="110"/>
      <c r="O18" s="110"/>
    </row>
    <row r="19" spans="1:15" s="110" customFormat="1" ht="24.95" customHeight="1" x14ac:dyDescent="0.2">
      <c r="A19" s="193" t="s">
        <v>146</v>
      </c>
      <c r="B19" s="199" t="s">
        <v>147</v>
      </c>
      <c r="C19" s="113">
        <v>18.634458959822528</v>
      </c>
      <c r="D19" s="115">
        <v>756</v>
      </c>
      <c r="E19" s="114">
        <v>762</v>
      </c>
      <c r="F19" s="114">
        <v>747</v>
      </c>
      <c r="G19" s="114">
        <v>758</v>
      </c>
      <c r="H19" s="140">
        <v>710</v>
      </c>
      <c r="I19" s="115">
        <v>46</v>
      </c>
      <c r="J19" s="116">
        <v>6.47887323943662</v>
      </c>
    </row>
    <row r="20" spans="1:15" s="287" customFormat="1" ht="24.95" customHeight="1" x14ac:dyDescent="0.2">
      <c r="A20" s="193" t="s">
        <v>148</v>
      </c>
      <c r="B20" s="199" t="s">
        <v>149</v>
      </c>
      <c r="C20" s="113">
        <v>5.7924574808972151</v>
      </c>
      <c r="D20" s="115">
        <v>235</v>
      </c>
      <c r="E20" s="114">
        <v>246</v>
      </c>
      <c r="F20" s="114">
        <v>264</v>
      </c>
      <c r="G20" s="114">
        <v>271</v>
      </c>
      <c r="H20" s="140">
        <v>279</v>
      </c>
      <c r="I20" s="115">
        <v>-44</v>
      </c>
      <c r="J20" s="116">
        <v>-15.770609318996415</v>
      </c>
      <c r="K20" s="110"/>
      <c r="L20" s="110"/>
      <c r="M20" s="110"/>
      <c r="N20" s="110"/>
      <c r="O20" s="110"/>
    </row>
    <row r="21" spans="1:15" s="110" customFormat="1" ht="24.95" customHeight="1" x14ac:dyDescent="0.2">
      <c r="A21" s="201" t="s">
        <v>150</v>
      </c>
      <c r="B21" s="202" t="s">
        <v>151</v>
      </c>
      <c r="C21" s="113">
        <v>9.7855558294306135</v>
      </c>
      <c r="D21" s="115">
        <v>397</v>
      </c>
      <c r="E21" s="114">
        <v>478</v>
      </c>
      <c r="F21" s="114">
        <v>478</v>
      </c>
      <c r="G21" s="114">
        <v>495</v>
      </c>
      <c r="H21" s="140">
        <v>475</v>
      </c>
      <c r="I21" s="115">
        <v>-78</v>
      </c>
      <c r="J21" s="116">
        <v>-16.421052631578949</v>
      </c>
    </row>
    <row r="22" spans="1:15" s="110" customFormat="1" ht="24.95" customHeight="1" x14ac:dyDescent="0.2">
      <c r="A22" s="201" t="s">
        <v>152</v>
      </c>
      <c r="B22" s="199" t="s">
        <v>153</v>
      </c>
      <c r="C22" s="113">
        <v>0.81340892284939614</v>
      </c>
      <c r="D22" s="115">
        <v>33</v>
      </c>
      <c r="E22" s="114">
        <v>30</v>
      </c>
      <c r="F22" s="114">
        <v>35</v>
      </c>
      <c r="G22" s="114">
        <v>32</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v>41</v>
      </c>
      <c r="I23" s="115" t="s">
        <v>513</v>
      </c>
      <c r="J23" s="116" t="s">
        <v>513</v>
      </c>
    </row>
    <row r="24" spans="1:15" s="110" customFormat="1" ht="24.95" customHeight="1" x14ac:dyDescent="0.2">
      <c r="A24" s="193" t="s">
        <v>156</v>
      </c>
      <c r="B24" s="199" t="s">
        <v>221</v>
      </c>
      <c r="C24" s="113">
        <v>7.4439240818338677</v>
      </c>
      <c r="D24" s="115">
        <v>302</v>
      </c>
      <c r="E24" s="114">
        <v>306</v>
      </c>
      <c r="F24" s="114">
        <v>321</v>
      </c>
      <c r="G24" s="114">
        <v>335</v>
      </c>
      <c r="H24" s="140">
        <v>316</v>
      </c>
      <c r="I24" s="115">
        <v>-14</v>
      </c>
      <c r="J24" s="116">
        <v>-4.4303797468354427</v>
      </c>
    </row>
    <row r="25" spans="1:15" s="110" customFormat="1" ht="24.95" customHeight="1" x14ac:dyDescent="0.2">
      <c r="A25" s="193" t="s">
        <v>222</v>
      </c>
      <c r="B25" s="204" t="s">
        <v>159</v>
      </c>
      <c r="C25" s="113">
        <v>6.4333251170815871</v>
      </c>
      <c r="D25" s="115">
        <v>261</v>
      </c>
      <c r="E25" s="114">
        <v>262</v>
      </c>
      <c r="F25" s="114">
        <v>279</v>
      </c>
      <c r="G25" s="114">
        <v>278</v>
      </c>
      <c r="H25" s="140">
        <v>274</v>
      </c>
      <c r="I25" s="115">
        <v>-13</v>
      </c>
      <c r="J25" s="116">
        <v>-4.7445255474452557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3.3275819571111658</v>
      </c>
      <c r="D27" s="115">
        <v>135</v>
      </c>
      <c r="E27" s="114">
        <v>147</v>
      </c>
      <c r="F27" s="114">
        <v>158</v>
      </c>
      <c r="G27" s="114">
        <v>155</v>
      </c>
      <c r="H27" s="140">
        <v>144</v>
      </c>
      <c r="I27" s="115">
        <v>-9</v>
      </c>
      <c r="J27" s="116">
        <v>-6.25</v>
      </c>
    </row>
    <row r="28" spans="1:15" s="110" customFormat="1" ht="24.95" customHeight="1" x14ac:dyDescent="0.2">
      <c r="A28" s="193" t="s">
        <v>163</v>
      </c>
      <c r="B28" s="199" t="s">
        <v>164</v>
      </c>
      <c r="C28" s="113">
        <v>0.78876016761153567</v>
      </c>
      <c r="D28" s="115">
        <v>32</v>
      </c>
      <c r="E28" s="114">
        <v>31</v>
      </c>
      <c r="F28" s="114">
        <v>30</v>
      </c>
      <c r="G28" s="114">
        <v>29</v>
      </c>
      <c r="H28" s="140">
        <v>28</v>
      </c>
      <c r="I28" s="115">
        <v>4</v>
      </c>
      <c r="J28" s="116">
        <v>14.285714285714286</v>
      </c>
    </row>
    <row r="29" spans="1:15" s="110" customFormat="1" ht="24.95" customHeight="1" x14ac:dyDescent="0.2">
      <c r="A29" s="193">
        <v>86</v>
      </c>
      <c r="B29" s="199" t="s">
        <v>165</v>
      </c>
      <c r="C29" s="113">
        <v>6.3593788513680058</v>
      </c>
      <c r="D29" s="115">
        <v>258</v>
      </c>
      <c r="E29" s="114">
        <v>259</v>
      </c>
      <c r="F29" s="114">
        <v>260</v>
      </c>
      <c r="G29" s="114">
        <v>268</v>
      </c>
      <c r="H29" s="140">
        <v>272</v>
      </c>
      <c r="I29" s="115">
        <v>-14</v>
      </c>
      <c r="J29" s="116">
        <v>-5.1470588235294121</v>
      </c>
    </row>
    <row r="30" spans="1:15" s="110" customFormat="1" ht="24.95" customHeight="1" x14ac:dyDescent="0.2">
      <c r="A30" s="193">
        <v>87.88</v>
      </c>
      <c r="B30" s="204" t="s">
        <v>166</v>
      </c>
      <c r="C30" s="113">
        <v>4.8804535370963764</v>
      </c>
      <c r="D30" s="115">
        <v>198</v>
      </c>
      <c r="E30" s="114">
        <v>191</v>
      </c>
      <c r="F30" s="114">
        <v>192</v>
      </c>
      <c r="G30" s="114">
        <v>205</v>
      </c>
      <c r="H30" s="140">
        <v>203</v>
      </c>
      <c r="I30" s="115">
        <v>-5</v>
      </c>
      <c r="J30" s="116">
        <v>-2.4630541871921183</v>
      </c>
    </row>
    <row r="31" spans="1:15" s="110" customFormat="1" ht="24.95" customHeight="1" x14ac:dyDescent="0.2">
      <c r="A31" s="193" t="s">
        <v>167</v>
      </c>
      <c r="B31" s="199" t="s">
        <v>168</v>
      </c>
      <c r="C31" s="113">
        <v>10.179935913236381</v>
      </c>
      <c r="D31" s="115">
        <v>413</v>
      </c>
      <c r="E31" s="114">
        <v>438</v>
      </c>
      <c r="F31" s="114">
        <v>439</v>
      </c>
      <c r="G31" s="114">
        <v>450</v>
      </c>
      <c r="H31" s="140">
        <v>445</v>
      </c>
      <c r="I31" s="115">
        <v>-32</v>
      </c>
      <c r="J31" s="116">
        <v>-7.191011235955056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2.6127680552132118</v>
      </c>
      <c r="D34" s="115">
        <v>106</v>
      </c>
      <c r="E34" s="114">
        <v>116</v>
      </c>
      <c r="F34" s="114">
        <v>128</v>
      </c>
      <c r="G34" s="114">
        <v>125</v>
      </c>
      <c r="H34" s="140">
        <v>113</v>
      </c>
      <c r="I34" s="115">
        <v>-7</v>
      </c>
      <c r="J34" s="116">
        <v>-6.1946902654867255</v>
      </c>
    </row>
    <row r="35" spans="1:10" s="110" customFormat="1" ht="24.95" customHeight="1" x14ac:dyDescent="0.2">
      <c r="A35" s="292" t="s">
        <v>171</v>
      </c>
      <c r="B35" s="293" t="s">
        <v>172</v>
      </c>
      <c r="C35" s="113">
        <v>21.66625585407937</v>
      </c>
      <c r="D35" s="115">
        <v>879</v>
      </c>
      <c r="E35" s="114">
        <v>913</v>
      </c>
      <c r="F35" s="114">
        <v>926</v>
      </c>
      <c r="G35" s="114">
        <v>924</v>
      </c>
      <c r="H35" s="140">
        <v>919</v>
      </c>
      <c r="I35" s="115">
        <v>-40</v>
      </c>
      <c r="J35" s="116">
        <v>-4.3525571273122958</v>
      </c>
    </row>
    <row r="36" spans="1:10" s="110" customFormat="1" ht="24.95" customHeight="1" x14ac:dyDescent="0.2">
      <c r="A36" s="294" t="s">
        <v>173</v>
      </c>
      <c r="B36" s="295" t="s">
        <v>174</v>
      </c>
      <c r="C36" s="125">
        <v>75.720976090707424</v>
      </c>
      <c r="D36" s="143">
        <v>3072</v>
      </c>
      <c r="E36" s="144">
        <v>3207</v>
      </c>
      <c r="F36" s="144">
        <v>3261</v>
      </c>
      <c r="G36" s="144">
        <v>3332</v>
      </c>
      <c r="H36" s="145">
        <v>3230</v>
      </c>
      <c r="I36" s="143">
        <v>-158</v>
      </c>
      <c r="J36" s="146">
        <v>-4.8916408668730647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4057</v>
      </c>
      <c r="F11" s="264">
        <v>4236</v>
      </c>
      <c r="G11" s="264">
        <v>4315</v>
      </c>
      <c r="H11" s="264">
        <v>4381</v>
      </c>
      <c r="I11" s="265">
        <v>4262</v>
      </c>
      <c r="J11" s="263">
        <v>-205</v>
      </c>
      <c r="K11" s="266">
        <v>-4.8099483810417647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38.304165639635201</v>
      </c>
      <c r="E13" s="115">
        <v>1554</v>
      </c>
      <c r="F13" s="114">
        <v>1628</v>
      </c>
      <c r="G13" s="114">
        <v>1659</v>
      </c>
      <c r="H13" s="114">
        <v>1656</v>
      </c>
      <c r="I13" s="140">
        <v>1591</v>
      </c>
      <c r="J13" s="115">
        <v>-37</v>
      </c>
      <c r="K13" s="116">
        <v>-2.3255813953488373</v>
      </c>
    </row>
    <row r="14" spans="1:15" ht="15.95" customHeight="1" x14ac:dyDescent="0.2">
      <c r="A14" s="306" t="s">
        <v>230</v>
      </c>
      <c r="B14" s="307"/>
      <c r="C14" s="308"/>
      <c r="D14" s="113">
        <v>50.012324377618931</v>
      </c>
      <c r="E14" s="115">
        <v>2029</v>
      </c>
      <c r="F14" s="114">
        <v>2118</v>
      </c>
      <c r="G14" s="114">
        <v>2141</v>
      </c>
      <c r="H14" s="114">
        <v>2209</v>
      </c>
      <c r="I14" s="140">
        <v>2179</v>
      </c>
      <c r="J14" s="115">
        <v>-150</v>
      </c>
      <c r="K14" s="116">
        <v>-6.8838916934373566</v>
      </c>
    </row>
    <row r="15" spans="1:15" ht="15.95" customHeight="1" x14ac:dyDescent="0.2">
      <c r="A15" s="306" t="s">
        <v>231</v>
      </c>
      <c r="B15" s="307"/>
      <c r="C15" s="308"/>
      <c r="D15" s="113">
        <v>5.8417549913729356</v>
      </c>
      <c r="E15" s="115">
        <v>237</v>
      </c>
      <c r="F15" s="114">
        <v>238</v>
      </c>
      <c r="G15" s="114">
        <v>254</v>
      </c>
      <c r="H15" s="114">
        <v>258</v>
      </c>
      <c r="I15" s="140">
        <v>247</v>
      </c>
      <c r="J15" s="115">
        <v>-10</v>
      </c>
      <c r="K15" s="116">
        <v>-4.048582995951417</v>
      </c>
    </row>
    <row r="16" spans="1:15" ht="15.95" customHeight="1" x14ac:dyDescent="0.2">
      <c r="A16" s="306" t="s">
        <v>232</v>
      </c>
      <c r="B16" s="307"/>
      <c r="C16" s="308"/>
      <c r="D16" s="113">
        <v>3.5494207542519103</v>
      </c>
      <c r="E16" s="115">
        <v>144</v>
      </c>
      <c r="F16" s="114">
        <v>153</v>
      </c>
      <c r="G16" s="114">
        <v>152</v>
      </c>
      <c r="H16" s="114">
        <v>150</v>
      </c>
      <c r="I16" s="140">
        <v>144</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1.9719004190288389</v>
      </c>
      <c r="E18" s="115">
        <v>80</v>
      </c>
      <c r="F18" s="114">
        <v>83</v>
      </c>
      <c r="G18" s="114">
        <v>104</v>
      </c>
      <c r="H18" s="114">
        <v>98</v>
      </c>
      <c r="I18" s="140">
        <v>86</v>
      </c>
      <c r="J18" s="115">
        <v>-6</v>
      </c>
      <c r="K18" s="116">
        <v>-6.9767441860465116</v>
      </c>
    </row>
    <row r="19" spans="1:11" ht="14.1" customHeight="1" x14ac:dyDescent="0.2">
      <c r="A19" s="306" t="s">
        <v>235</v>
      </c>
      <c r="B19" s="307" t="s">
        <v>236</v>
      </c>
      <c r="C19" s="308"/>
      <c r="D19" s="113">
        <v>1.1338427409415825</v>
      </c>
      <c r="E19" s="115">
        <v>46</v>
      </c>
      <c r="F19" s="114">
        <v>51</v>
      </c>
      <c r="G19" s="114">
        <v>70</v>
      </c>
      <c r="H19" s="114">
        <v>65</v>
      </c>
      <c r="I19" s="140">
        <v>56</v>
      </c>
      <c r="J19" s="115">
        <v>-10</v>
      </c>
      <c r="K19" s="116">
        <v>-17.857142857142858</v>
      </c>
    </row>
    <row r="20" spans="1:11" ht="14.1" customHeight="1" x14ac:dyDescent="0.2">
      <c r="A20" s="306">
        <v>12</v>
      </c>
      <c r="B20" s="307" t="s">
        <v>237</v>
      </c>
      <c r="C20" s="308"/>
      <c r="D20" s="113">
        <v>1.0352477199901404</v>
      </c>
      <c r="E20" s="115">
        <v>42</v>
      </c>
      <c r="F20" s="114">
        <v>40</v>
      </c>
      <c r="G20" s="114">
        <v>41</v>
      </c>
      <c r="H20" s="114">
        <v>45</v>
      </c>
      <c r="I20" s="140">
        <v>50</v>
      </c>
      <c r="J20" s="115">
        <v>-8</v>
      </c>
      <c r="K20" s="116">
        <v>-16</v>
      </c>
    </row>
    <row r="21" spans="1:11" ht="14.1" customHeight="1" x14ac:dyDescent="0.2">
      <c r="A21" s="306">
        <v>21</v>
      </c>
      <c r="B21" s="307" t="s">
        <v>238</v>
      </c>
      <c r="C21" s="308"/>
      <c r="D21" s="113">
        <v>0.3697313285679073</v>
      </c>
      <c r="E21" s="115">
        <v>15</v>
      </c>
      <c r="F21" s="114">
        <v>16</v>
      </c>
      <c r="G21" s="114">
        <v>11</v>
      </c>
      <c r="H21" s="114">
        <v>12</v>
      </c>
      <c r="I21" s="140">
        <v>11</v>
      </c>
      <c r="J21" s="115">
        <v>4</v>
      </c>
      <c r="K21" s="116">
        <v>36.363636363636367</v>
      </c>
    </row>
    <row r="22" spans="1:11" ht="14.1" customHeight="1" x14ac:dyDescent="0.2">
      <c r="A22" s="306">
        <v>22</v>
      </c>
      <c r="B22" s="307" t="s">
        <v>239</v>
      </c>
      <c r="C22" s="308"/>
      <c r="D22" s="113">
        <v>0.93665269903869852</v>
      </c>
      <c r="E22" s="115">
        <v>38</v>
      </c>
      <c r="F22" s="114">
        <v>37</v>
      </c>
      <c r="G22" s="114">
        <v>41</v>
      </c>
      <c r="H22" s="114">
        <v>40</v>
      </c>
      <c r="I22" s="140">
        <v>37</v>
      </c>
      <c r="J22" s="115">
        <v>1</v>
      </c>
      <c r="K22" s="116">
        <v>2.7027027027027026</v>
      </c>
    </row>
    <row r="23" spans="1:11" ht="14.1" customHeight="1" x14ac:dyDescent="0.2">
      <c r="A23" s="306">
        <v>23</v>
      </c>
      <c r="B23" s="307" t="s">
        <v>240</v>
      </c>
      <c r="C23" s="308"/>
      <c r="D23" s="113">
        <v>0.44367759428148879</v>
      </c>
      <c r="E23" s="115">
        <v>18</v>
      </c>
      <c r="F23" s="114">
        <v>18</v>
      </c>
      <c r="G23" s="114">
        <v>18</v>
      </c>
      <c r="H23" s="114">
        <v>18</v>
      </c>
      <c r="I23" s="140">
        <v>18</v>
      </c>
      <c r="J23" s="115">
        <v>0</v>
      </c>
      <c r="K23" s="116">
        <v>0</v>
      </c>
    </row>
    <row r="24" spans="1:11" ht="14.1" customHeight="1" x14ac:dyDescent="0.2">
      <c r="A24" s="306">
        <v>24</v>
      </c>
      <c r="B24" s="307" t="s">
        <v>241</v>
      </c>
      <c r="C24" s="308"/>
      <c r="D24" s="113">
        <v>1.5035740695094897</v>
      </c>
      <c r="E24" s="115">
        <v>61</v>
      </c>
      <c r="F24" s="114">
        <v>53</v>
      </c>
      <c r="G24" s="114">
        <v>59</v>
      </c>
      <c r="H24" s="114">
        <v>61</v>
      </c>
      <c r="I24" s="140">
        <v>61</v>
      </c>
      <c r="J24" s="115">
        <v>0</v>
      </c>
      <c r="K24" s="116">
        <v>0</v>
      </c>
    </row>
    <row r="25" spans="1:11" ht="14.1" customHeight="1" x14ac:dyDescent="0.2">
      <c r="A25" s="306">
        <v>25</v>
      </c>
      <c r="B25" s="307" t="s">
        <v>242</v>
      </c>
      <c r="C25" s="308"/>
      <c r="D25" s="113">
        <v>2.0211979295045599</v>
      </c>
      <c r="E25" s="115">
        <v>82</v>
      </c>
      <c r="F25" s="114">
        <v>89</v>
      </c>
      <c r="G25" s="114">
        <v>84</v>
      </c>
      <c r="H25" s="114">
        <v>84</v>
      </c>
      <c r="I25" s="140">
        <v>87</v>
      </c>
      <c r="J25" s="115">
        <v>-5</v>
      </c>
      <c r="K25" s="116">
        <v>-5.7471264367816088</v>
      </c>
    </row>
    <row r="26" spans="1:11" ht="14.1" customHeight="1" x14ac:dyDescent="0.2">
      <c r="A26" s="306">
        <v>26</v>
      </c>
      <c r="B26" s="307" t="s">
        <v>243</v>
      </c>
      <c r="C26" s="308"/>
      <c r="D26" s="113">
        <v>1.158491496179443</v>
      </c>
      <c r="E26" s="115">
        <v>47</v>
      </c>
      <c r="F26" s="114">
        <v>51</v>
      </c>
      <c r="G26" s="114">
        <v>60</v>
      </c>
      <c r="H26" s="114">
        <v>61</v>
      </c>
      <c r="I26" s="140">
        <v>58</v>
      </c>
      <c r="J26" s="115">
        <v>-11</v>
      </c>
      <c r="K26" s="116">
        <v>-18.96551724137931</v>
      </c>
    </row>
    <row r="27" spans="1:11" ht="14.1" customHeight="1" x14ac:dyDescent="0.2">
      <c r="A27" s="306">
        <v>27</v>
      </c>
      <c r="B27" s="307" t="s">
        <v>244</v>
      </c>
      <c r="C27" s="308"/>
      <c r="D27" s="113">
        <v>0.56692137047079127</v>
      </c>
      <c r="E27" s="115">
        <v>23</v>
      </c>
      <c r="F27" s="114">
        <v>24</v>
      </c>
      <c r="G27" s="114">
        <v>25</v>
      </c>
      <c r="H27" s="114">
        <v>23</v>
      </c>
      <c r="I27" s="140">
        <v>25</v>
      </c>
      <c r="J27" s="115">
        <v>-2</v>
      </c>
      <c r="K27" s="116">
        <v>-8</v>
      </c>
    </row>
    <row r="28" spans="1:11" ht="14.1" customHeight="1" x14ac:dyDescent="0.2">
      <c r="A28" s="306">
        <v>28</v>
      </c>
      <c r="B28" s="307" t="s">
        <v>245</v>
      </c>
      <c r="C28" s="308"/>
      <c r="D28" s="113">
        <v>0.59157012570865175</v>
      </c>
      <c r="E28" s="115">
        <v>24</v>
      </c>
      <c r="F28" s="114">
        <v>23</v>
      </c>
      <c r="G28" s="114">
        <v>26</v>
      </c>
      <c r="H28" s="114">
        <v>27</v>
      </c>
      <c r="I28" s="140">
        <v>25</v>
      </c>
      <c r="J28" s="115">
        <v>-1</v>
      </c>
      <c r="K28" s="116">
        <v>-4</v>
      </c>
    </row>
    <row r="29" spans="1:11" ht="14.1" customHeight="1" x14ac:dyDescent="0.2">
      <c r="A29" s="306">
        <v>29</v>
      </c>
      <c r="B29" s="307" t="s">
        <v>246</v>
      </c>
      <c r="C29" s="308"/>
      <c r="D29" s="113">
        <v>3.5987182647276312</v>
      </c>
      <c r="E29" s="115">
        <v>146</v>
      </c>
      <c r="F29" s="114">
        <v>155</v>
      </c>
      <c r="G29" s="114">
        <v>147</v>
      </c>
      <c r="H29" s="114">
        <v>147</v>
      </c>
      <c r="I29" s="140">
        <v>152</v>
      </c>
      <c r="J29" s="115">
        <v>-6</v>
      </c>
      <c r="K29" s="116">
        <v>-3.9473684210526314</v>
      </c>
    </row>
    <row r="30" spans="1:11" ht="14.1" customHeight="1" x14ac:dyDescent="0.2">
      <c r="A30" s="306" t="s">
        <v>247</v>
      </c>
      <c r="B30" s="307" t="s">
        <v>248</v>
      </c>
      <c r="C30" s="308"/>
      <c r="D30" s="113">
        <v>0.78876016761153567</v>
      </c>
      <c r="E30" s="115">
        <v>32</v>
      </c>
      <c r="F30" s="114">
        <v>37</v>
      </c>
      <c r="G30" s="114">
        <v>32</v>
      </c>
      <c r="H30" s="114">
        <v>30</v>
      </c>
      <c r="I30" s="140">
        <v>32</v>
      </c>
      <c r="J30" s="115">
        <v>0</v>
      </c>
      <c r="K30" s="116">
        <v>0</v>
      </c>
    </row>
    <row r="31" spans="1:11" ht="14.1" customHeight="1" x14ac:dyDescent="0.2">
      <c r="A31" s="306" t="s">
        <v>249</v>
      </c>
      <c r="B31" s="307" t="s">
        <v>250</v>
      </c>
      <c r="C31" s="308"/>
      <c r="D31" s="113">
        <v>2.8099580971160956</v>
      </c>
      <c r="E31" s="115">
        <v>114</v>
      </c>
      <c r="F31" s="114">
        <v>118</v>
      </c>
      <c r="G31" s="114">
        <v>115</v>
      </c>
      <c r="H31" s="114">
        <v>117</v>
      </c>
      <c r="I31" s="140">
        <v>120</v>
      </c>
      <c r="J31" s="115">
        <v>-6</v>
      </c>
      <c r="K31" s="116">
        <v>-5</v>
      </c>
    </row>
    <row r="32" spans="1:11" ht="14.1" customHeight="1" x14ac:dyDescent="0.2">
      <c r="A32" s="306">
        <v>31</v>
      </c>
      <c r="B32" s="307" t="s">
        <v>251</v>
      </c>
      <c r="C32" s="308"/>
      <c r="D32" s="113">
        <v>0.51762385999507021</v>
      </c>
      <c r="E32" s="115">
        <v>21</v>
      </c>
      <c r="F32" s="114">
        <v>19</v>
      </c>
      <c r="G32" s="114">
        <v>17</v>
      </c>
      <c r="H32" s="114">
        <v>17</v>
      </c>
      <c r="I32" s="140">
        <v>17</v>
      </c>
      <c r="J32" s="115">
        <v>4</v>
      </c>
      <c r="K32" s="116">
        <v>23.529411764705884</v>
      </c>
    </row>
    <row r="33" spans="1:11" ht="14.1" customHeight="1" x14ac:dyDescent="0.2">
      <c r="A33" s="306">
        <v>32</v>
      </c>
      <c r="B33" s="307" t="s">
        <v>252</v>
      </c>
      <c r="C33" s="308"/>
      <c r="D33" s="113">
        <v>1.6021690904609318</v>
      </c>
      <c r="E33" s="115">
        <v>65</v>
      </c>
      <c r="F33" s="114">
        <v>57</v>
      </c>
      <c r="G33" s="114">
        <v>65</v>
      </c>
      <c r="H33" s="114">
        <v>68</v>
      </c>
      <c r="I33" s="140">
        <v>63</v>
      </c>
      <c r="J33" s="115">
        <v>2</v>
      </c>
      <c r="K33" s="116">
        <v>3.1746031746031744</v>
      </c>
    </row>
    <row r="34" spans="1:11" ht="14.1" customHeight="1" x14ac:dyDescent="0.2">
      <c r="A34" s="306">
        <v>33</v>
      </c>
      <c r="B34" s="307" t="s">
        <v>253</v>
      </c>
      <c r="C34" s="308"/>
      <c r="D34" s="113">
        <v>0.83805767808725662</v>
      </c>
      <c r="E34" s="115">
        <v>34</v>
      </c>
      <c r="F34" s="114">
        <v>34</v>
      </c>
      <c r="G34" s="114">
        <v>37</v>
      </c>
      <c r="H34" s="114">
        <v>38</v>
      </c>
      <c r="I34" s="140">
        <v>40</v>
      </c>
      <c r="J34" s="115">
        <v>-6</v>
      </c>
      <c r="K34" s="116">
        <v>-15</v>
      </c>
    </row>
    <row r="35" spans="1:11" ht="14.1" customHeight="1" x14ac:dyDescent="0.2">
      <c r="A35" s="306">
        <v>34</v>
      </c>
      <c r="B35" s="307" t="s">
        <v>254</v>
      </c>
      <c r="C35" s="308"/>
      <c r="D35" s="113">
        <v>7.2220852846931232</v>
      </c>
      <c r="E35" s="115">
        <v>293</v>
      </c>
      <c r="F35" s="114">
        <v>296</v>
      </c>
      <c r="G35" s="114">
        <v>300</v>
      </c>
      <c r="H35" s="114">
        <v>311</v>
      </c>
      <c r="I35" s="140">
        <v>300</v>
      </c>
      <c r="J35" s="115">
        <v>-7</v>
      </c>
      <c r="K35" s="116">
        <v>-2.3333333333333335</v>
      </c>
    </row>
    <row r="36" spans="1:11" ht="14.1" customHeight="1" x14ac:dyDescent="0.2">
      <c r="A36" s="306">
        <v>41</v>
      </c>
      <c r="B36" s="307" t="s">
        <v>255</v>
      </c>
      <c r="C36" s="308"/>
      <c r="D36" s="113">
        <v>0.19719004190288392</v>
      </c>
      <c r="E36" s="115">
        <v>8</v>
      </c>
      <c r="F36" s="114">
        <v>10</v>
      </c>
      <c r="G36" s="114">
        <v>9</v>
      </c>
      <c r="H36" s="114">
        <v>8</v>
      </c>
      <c r="I36" s="140">
        <v>10</v>
      </c>
      <c r="J36" s="115">
        <v>-2</v>
      </c>
      <c r="K36" s="116">
        <v>-20</v>
      </c>
    </row>
    <row r="37" spans="1:11" ht="14.1" customHeight="1" x14ac:dyDescent="0.2">
      <c r="A37" s="306">
        <v>42</v>
      </c>
      <c r="B37" s="307" t="s">
        <v>256</v>
      </c>
      <c r="C37" s="308"/>
      <c r="D37" s="113">
        <v>0.14789253142716294</v>
      </c>
      <c r="E37" s="115">
        <v>6</v>
      </c>
      <c r="F37" s="114">
        <v>5</v>
      </c>
      <c r="G37" s="114">
        <v>5</v>
      </c>
      <c r="H37" s="114">
        <v>5</v>
      </c>
      <c r="I37" s="140">
        <v>5</v>
      </c>
      <c r="J37" s="115">
        <v>1</v>
      </c>
      <c r="K37" s="116">
        <v>20</v>
      </c>
    </row>
    <row r="38" spans="1:11" ht="14.1" customHeight="1" x14ac:dyDescent="0.2">
      <c r="A38" s="306">
        <v>43</v>
      </c>
      <c r="B38" s="307" t="s">
        <v>257</v>
      </c>
      <c r="C38" s="308"/>
      <c r="D38" s="113">
        <v>0.27113630761646534</v>
      </c>
      <c r="E38" s="115">
        <v>11</v>
      </c>
      <c r="F38" s="114">
        <v>13</v>
      </c>
      <c r="G38" s="114">
        <v>14</v>
      </c>
      <c r="H38" s="114">
        <v>16</v>
      </c>
      <c r="I38" s="140">
        <v>16</v>
      </c>
      <c r="J38" s="115">
        <v>-5</v>
      </c>
      <c r="K38" s="116">
        <v>-31.25</v>
      </c>
    </row>
    <row r="39" spans="1:11" ht="14.1" customHeight="1" x14ac:dyDescent="0.2">
      <c r="A39" s="306">
        <v>51</v>
      </c>
      <c r="B39" s="307" t="s">
        <v>258</v>
      </c>
      <c r="C39" s="308"/>
      <c r="D39" s="113">
        <v>5.718511215183633</v>
      </c>
      <c r="E39" s="115">
        <v>232</v>
      </c>
      <c r="F39" s="114">
        <v>251</v>
      </c>
      <c r="G39" s="114">
        <v>262</v>
      </c>
      <c r="H39" s="114">
        <v>274</v>
      </c>
      <c r="I39" s="140">
        <v>279</v>
      </c>
      <c r="J39" s="115">
        <v>-47</v>
      </c>
      <c r="K39" s="116">
        <v>-16.845878136200717</v>
      </c>
    </row>
    <row r="40" spans="1:11" ht="14.1" customHeight="1" x14ac:dyDescent="0.2">
      <c r="A40" s="306" t="s">
        <v>259</v>
      </c>
      <c r="B40" s="307" t="s">
        <v>260</v>
      </c>
      <c r="C40" s="308"/>
      <c r="D40" s="113">
        <v>5.4966724180428885</v>
      </c>
      <c r="E40" s="115">
        <v>223</v>
      </c>
      <c r="F40" s="114">
        <v>242</v>
      </c>
      <c r="G40" s="114">
        <v>253</v>
      </c>
      <c r="H40" s="114">
        <v>265</v>
      </c>
      <c r="I40" s="140">
        <v>270</v>
      </c>
      <c r="J40" s="115">
        <v>-47</v>
      </c>
      <c r="K40" s="116">
        <v>-17.407407407407408</v>
      </c>
    </row>
    <row r="41" spans="1:11" ht="14.1" customHeight="1" x14ac:dyDescent="0.2">
      <c r="A41" s="306"/>
      <c r="B41" s="307" t="s">
        <v>261</v>
      </c>
      <c r="C41" s="308"/>
      <c r="D41" s="113">
        <v>2.3169829923588861</v>
      </c>
      <c r="E41" s="115">
        <v>94</v>
      </c>
      <c r="F41" s="114">
        <v>104</v>
      </c>
      <c r="G41" s="114">
        <v>98</v>
      </c>
      <c r="H41" s="114">
        <v>104</v>
      </c>
      <c r="I41" s="140">
        <v>106</v>
      </c>
      <c r="J41" s="115">
        <v>-12</v>
      </c>
      <c r="K41" s="116">
        <v>-11.320754716981131</v>
      </c>
    </row>
    <row r="42" spans="1:11" ht="14.1" customHeight="1" x14ac:dyDescent="0.2">
      <c r="A42" s="306">
        <v>52</v>
      </c>
      <c r="B42" s="307" t="s">
        <v>262</v>
      </c>
      <c r="C42" s="308"/>
      <c r="D42" s="113">
        <v>5.447374907567168</v>
      </c>
      <c r="E42" s="115">
        <v>221</v>
      </c>
      <c r="F42" s="114">
        <v>244</v>
      </c>
      <c r="G42" s="114">
        <v>253</v>
      </c>
      <c r="H42" s="114">
        <v>248</v>
      </c>
      <c r="I42" s="140">
        <v>241</v>
      </c>
      <c r="J42" s="115">
        <v>-20</v>
      </c>
      <c r="K42" s="116">
        <v>-8.2987551867219924</v>
      </c>
    </row>
    <row r="43" spans="1:11" ht="14.1" customHeight="1" x14ac:dyDescent="0.2">
      <c r="A43" s="306" t="s">
        <v>263</v>
      </c>
      <c r="B43" s="307" t="s">
        <v>264</v>
      </c>
      <c r="C43" s="308"/>
      <c r="D43" s="113">
        <v>5.2255361104264235</v>
      </c>
      <c r="E43" s="115">
        <v>212</v>
      </c>
      <c r="F43" s="114">
        <v>234</v>
      </c>
      <c r="G43" s="114">
        <v>241</v>
      </c>
      <c r="H43" s="114">
        <v>236</v>
      </c>
      <c r="I43" s="140">
        <v>234</v>
      </c>
      <c r="J43" s="115">
        <v>-22</v>
      </c>
      <c r="K43" s="116">
        <v>-9.4017094017094021</v>
      </c>
    </row>
    <row r="44" spans="1:11" ht="14.1" customHeight="1" x14ac:dyDescent="0.2">
      <c r="A44" s="306">
        <v>53</v>
      </c>
      <c r="B44" s="307" t="s">
        <v>265</v>
      </c>
      <c r="C44" s="308"/>
      <c r="D44" s="113">
        <v>1.4296278037959083</v>
      </c>
      <c r="E44" s="115">
        <v>58</v>
      </c>
      <c r="F44" s="114">
        <v>65</v>
      </c>
      <c r="G44" s="114">
        <v>70</v>
      </c>
      <c r="H44" s="114">
        <v>64</v>
      </c>
      <c r="I44" s="140">
        <v>64</v>
      </c>
      <c r="J44" s="115">
        <v>-6</v>
      </c>
      <c r="K44" s="116">
        <v>-9.375</v>
      </c>
    </row>
    <row r="45" spans="1:11" ht="14.1" customHeight="1" x14ac:dyDescent="0.2">
      <c r="A45" s="306" t="s">
        <v>266</v>
      </c>
      <c r="B45" s="307" t="s">
        <v>267</v>
      </c>
      <c r="C45" s="308"/>
      <c r="D45" s="113">
        <v>1.4296278037959083</v>
      </c>
      <c r="E45" s="115">
        <v>58</v>
      </c>
      <c r="F45" s="114">
        <v>65</v>
      </c>
      <c r="G45" s="114">
        <v>70</v>
      </c>
      <c r="H45" s="114">
        <v>64</v>
      </c>
      <c r="I45" s="140">
        <v>64</v>
      </c>
      <c r="J45" s="115">
        <v>-6</v>
      </c>
      <c r="K45" s="116">
        <v>-9.375</v>
      </c>
    </row>
    <row r="46" spans="1:11" ht="14.1" customHeight="1" x14ac:dyDescent="0.2">
      <c r="A46" s="306">
        <v>54</v>
      </c>
      <c r="B46" s="307" t="s">
        <v>268</v>
      </c>
      <c r="C46" s="308"/>
      <c r="D46" s="113">
        <v>9.6869608084791725</v>
      </c>
      <c r="E46" s="115">
        <v>393</v>
      </c>
      <c r="F46" s="114">
        <v>414</v>
      </c>
      <c r="G46" s="114">
        <v>425</v>
      </c>
      <c r="H46" s="114">
        <v>433</v>
      </c>
      <c r="I46" s="140">
        <v>431</v>
      </c>
      <c r="J46" s="115">
        <v>-38</v>
      </c>
      <c r="K46" s="116">
        <v>-8.8167053364269137</v>
      </c>
    </row>
    <row r="47" spans="1:11" ht="14.1" customHeight="1" x14ac:dyDescent="0.2">
      <c r="A47" s="306">
        <v>61</v>
      </c>
      <c r="B47" s="307" t="s">
        <v>269</v>
      </c>
      <c r="C47" s="308"/>
      <c r="D47" s="113">
        <v>0.81340892284939614</v>
      </c>
      <c r="E47" s="115">
        <v>33</v>
      </c>
      <c r="F47" s="114">
        <v>35</v>
      </c>
      <c r="G47" s="114">
        <v>35</v>
      </c>
      <c r="H47" s="114">
        <v>38</v>
      </c>
      <c r="I47" s="140">
        <v>34</v>
      </c>
      <c r="J47" s="115">
        <v>-1</v>
      </c>
      <c r="K47" s="116">
        <v>-2.9411764705882355</v>
      </c>
    </row>
    <row r="48" spans="1:11" ht="14.1" customHeight="1" x14ac:dyDescent="0.2">
      <c r="A48" s="306">
        <v>62</v>
      </c>
      <c r="B48" s="307" t="s">
        <v>270</v>
      </c>
      <c r="C48" s="308"/>
      <c r="D48" s="113">
        <v>11.535617451318709</v>
      </c>
      <c r="E48" s="115">
        <v>468</v>
      </c>
      <c r="F48" s="114">
        <v>476</v>
      </c>
      <c r="G48" s="114">
        <v>453</v>
      </c>
      <c r="H48" s="114">
        <v>456</v>
      </c>
      <c r="I48" s="140">
        <v>423</v>
      </c>
      <c r="J48" s="115">
        <v>45</v>
      </c>
      <c r="K48" s="116">
        <v>10.638297872340425</v>
      </c>
    </row>
    <row r="49" spans="1:11" ht="14.1" customHeight="1" x14ac:dyDescent="0.2">
      <c r="A49" s="306">
        <v>63</v>
      </c>
      <c r="B49" s="307" t="s">
        <v>271</v>
      </c>
      <c r="C49" s="308"/>
      <c r="D49" s="113">
        <v>8.8489031303919159</v>
      </c>
      <c r="E49" s="115">
        <v>359</v>
      </c>
      <c r="F49" s="114">
        <v>434</v>
      </c>
      <c r="G49" s="114">
        <v>420</v>
      </c>
      <c r="H49" s="114">
        <v>441</v>
      </c>
      <c r="I49" s="140">
        <v>422</v>
      </c>
      <c r="J49" s="115">
        <v>-63</v>
      </c>
      <c r="K49" s="116">
        <v>-14.928909952606634</v>
      </c>
    </row>
    <row r="50" spans="1:11" ht="14.1" customHeight="1" x14ac:dyDescent="0.2">
      <c r="A50" s="306" t="s">
        <v>272</v>
      </c>
      <c r="B50" s="307" t="s">
        <v>273</v>
      </c>
      <c r="C50" s="308"/>
      <c r="D50" s="113">
        <v>0.69016514666009365</v>
      </c>
      <c r="E50" s="115">
        <v>28</v>
      </c>
      <c r="F50" s="114">
        <v>68</v>
      </c>
      <c r="G50" s="114">
        <v>71</v>
      </c>
      <c r="H50" s="114">
        <v>71</v>
      </c>
      <c r="I50" s="140">
        <v>51</v>
      </c>
      <c r="J50" s="115">
        <v>-23</v>
      </c>
      <c r="K50" s="116">
        <v>-45.098039215686278</v>
      </c>
    </row>
    <row r="51" spans="1:11" ht="14.1" customHeight="1" x14ac:dyDescent="0.2">
      <c r="A51" s="306" t="s">
        <v>274</v>
      </c>
      <c r="B51" s="307" t="s">
        <v>275</v>
      </c>
      <c r="C51" s="308"/>
      <c r="D51" s="113">
        <v>7.0741927532659599</v>
      </c>
      <c r="E51" s="115">
        <v>287</v>
      </c>
      <c r="F51" s="114">
        <v>322</v>
      </c>
      <c r="G51" s="114">
        <v>309</v>
      </c>
      <c r="H51" s="114">
        <v>331</v>
      </c>
      <c r="I51" s="140">
        <v>330</v>
      </c>
      <c r="J51" s="115">
        <v>-43</v>
      </c>
      <c r="K51" s="116">
        <v>-13.030303030303031</v>
      </c>
    </row>
    <row r="52" spans="1:11" ht="14.1" customHeight="1" x14ac:dyDescent="0.2">
      <c r="A52" s="306">
        <v>71</v>
      </c>
      <c r="B52" s="307" t="s">
        <v>276</v>
      </c>
      <c r="C52" s="308"/>
      <c r="D52" s="113">
        <v>17.771752526497412</v>
      </c>
      <c r="E52" s="115">
        <v>721</v>
      </c>
      <c r="F52" s="114">
        <v>733</v>
      </c>
      <c r="G52" s="114">
        <v>737</v>
      </c>
      <c r="H52" s="114">
        <v>736</v>
      </c>
      <c r="I52" s="140">
        <v>719</v>
      </c>
      <c r="J52" s="115">
        <v>2</v>
      </c>
      <c r="K52" s="116">
        <v>0.27816411682892905</v>
      </c>
    </row>
    <row r="53" spans="1:11" ht="14.1" customHeight="1" x14ac:dyDescent="0.2">
      <c r="A53" s="306" t="s">
        <v>277</v>
      </c>
      <c r="B53" s="307" t="s">
        <v>278</v>
      </c>
      <c r="C53" s="308"/>
      <c r="D53" s="113">
        <v>1.6761153561745132</v>
      </c>
      <c r="E53" s="115">
        <v>68</v>
      </c>
      <c r="F53" s="114">
        <v>71</v>
      </c>
      <c r="G53" s="114">
        <v>75</v>
      </c>
      <c r="H53" s="114">
        <v>76</v>
      </c>
      <c r="I53" s="140">
        <v>72</v>
      </c>
      <c r="J53" s="115">
        <v>-4</v>
      </c>
      <c r="K53" s="116">
        <v>-5.5555555555555554</v>
      </c>
    </row>
    <row r="54" spans="1:11" ht="14.1" customHeight="1" x14ac:dyDescent="0.2">
      <c r="A54" s="306" t="s">
        <v>279</v>
      </c>
      <c r="B54" s="307" t="s">
        <v>280</v>
      </c>
      <c r="C54" s="308"/>
      <c r="D54" s="113">
        <v>14.64136061128913</v>
      </c>
      <c r="E54" s="115">
        <v>594</v>
      </c>
      <c r="F54" s="114">
        <v>594</v>
      </c>
      <c r="G54" s="114">
        <v>599</v>
      </c>
      <c r="H54" s="114">
        <v>597</v>
      </c>
      <c r="I54" s="140">
        <v>586</v>
      </c>
      <c r="J54" s="115">
        <v>8</v>
      </c>
      <c r="K54" s="116">
        <v>1.3651877133105803</v>
      </c>
    </row>
    <row r="55" spans="1:11" ht="14.1" customHeight="1" x14ac:dyDescent="0.2">
      <c r="A55" s="306">
        <v>72</v>
      </c>
      <c r="B55" s="307" t="s">
        <v>281</v>
      </c>
      <c r="C55" s="308"/>
      <c r="D55" s="113">
        <v>1.8240078876016761</v>
      </c>
      <c r="E55" s="115">
        <v>74</v>
      </c>
      <c r="F55" s="114">
        <v>73</v>
      </c>
      <c r="G55" s="114">
        <v>78</v>
      </c>
      <c r="H55" s="114">
        <v>76</v>
      </c>
      <c r="I55" s="140">
        <v>71</v>
      </c>
      <c r="J55" s="115">
        <v>3</v>
      </c>
      <c r="K55" s="116">
        <v>4.225352112676056</v>
      </c>
    </row>
    <row r="56" spans="1:11" ht="14.1" customHeight="1" x14ac:dyDescent="0.2">
      <c r="A56" s="306" t="s">
        <v>282</v>
      </c>
      <c r="B56" s="307" t="s">
        <v>283</v>
      </c>
      <c r="C56" s="308"/>
      <c r="D56" s="113">
        <v>0.17254128666502341</v>
      </c>
      <c r="E56" s="115">
        <v>7</v>
      </c>
      <c r="F56" s="114">
        <v>7</v>
      </c>
      <c r="G56" s="114">
        <v>7</v>
      </c>
      <c r="H56" s="114">
        <v>5</v>
      </c>
      <c r="I56" s="140">
        <v>4</v>
      </c>
      <c r="J56" s="115">
        <v>3</v>
      </c>
      <c r="K56" s="116">
        <v>75</v>
      </c>
    </row>
    <row r="57" spans="1:11" ht="14.1" customHeight="1" x14ac:dyDescent="0.2">
      <c r="A57" s="306" t="s">
        <v>284</v>
      </c>
      <c r="B57" s="307" t="s">
        <v>285</v>
      </c>
      <c r="C57" s="308"/>
      <c r="D57" s="113">
        <v>1.5035740695094897</v>
      </c>
      <c r="E57" s="115">
        <v>61</v>
      </c>
      <c r="F57" s="114">
        <v>60</v>
      </c>
      <c r="G57" s="114">
        <v>65</v>
      </c>
      <c r="H57" s="114">
        <v>65</v>
      </c>
      <c r="I57" s="140">
        <v>61</v>
      </c>
      <c r="J57" s="115">
        <v>0</v>
      </c>
      <c r="K57" s="116">
        <v>0</v>
      </c>
    </row>
    <row r="58" spans="1:11" ht="14.1" customHeight="1" x14ac:dyDescent="0.2">
      <c r="A58" s="306">
        <v>73</v>
      </c>
      <c r="B58" s="307" t="s">
        <v>286</v>
      </c>
      <c r="C58" s="308"/>
      <c r="D58" s="113">
        <v>1.0598964752280009</v>
      </c>
      <c r="E58" s="115">
        <v>43</v>
      </c>
      <c r="F58" s="114">
        <v>40</v>
      </c>
      <c r="G58" s="114">
        <v>47</v>
      </c>
      <c r="H58" s="114">
        <v>46</v>
      </c>
      <c r="I58" s="140">
        <v>48</v>
      </c>
      <c r="J58" s="115">
        <v>-5</v>
      </c>
      <c r="K58" s="116">
        <v>-10.416666666666666</v>
      </c>
    </row>
    <row r="59" spans="1:11" ht="14.1" customHeight="1" x14ac:dyDescent="0.2">
      <c r="A59" s="306" t="s">
        <v>287</v>
      </c>
      <c r="B59" s="307" t="s">
        <v>288</v>
      </c>
      <c r="C59" s="308"/>
      <c r="D59" s="113">
        <v>0.93665269903869852</v>
      </c>
      <c r="E59" s="115">
        <v>38</v>
      </c>
      <c r="F59" s="114">
        <v>37</v>
      </c>
      <c r="G59" s="114">
        <v>44</v>
      </c>
      <c r="H59" s="114">
        <v>43</v>
      </c>
      <c r="I59" s="140">
        <v>44</v>
      </c>
      <c r="J59" s="115">
        <v>-6</v>
      </c>
      <c r="K59" s="116">
        <v>-13.636363636363637</v>
      </c>
    </row>
    <row r="60" spans="1:11" ht="14.1" customHeight="1" x14ac:dyDescent="0.2">
      <c r="A60" s="306">
        <v>81</v>
      </c>
      <c r="B60" s="307" t="s">
        <v>289</v>
      </c>
      <c r="C60" s="308"/>
      <c r="D60" s="113">
        <v>3.7712595513926548</v>
      </c>
      <c r="E60" s="115">
        <v>153</v>
      </c>
      <c r="F60" s="114">
        <v>146</v>
      </c>
      <c r="G60" s="114">
        <v>152</v>
      </c>
      <c r="H60" s="114">
        <v>152</v>
      </c>
      <c r="I60" s="140">
        <v>152</v>
      </c>
      <c r="J60" s="115">
        <v>1</v>
      </c>
      <c r="K60" s="116">
        <v>0.65789473684210531</v>
      </c>
    </row>
    <row r="61" spans="1:11" ht="14.1" customHeight="1" x14ac:dyDescent="0.2">
      <c r="A61" s="306" t="s">
        <v>290</v>
      </c>
      <c r="B61" s="307" t="s">
        <v>291</v>
      </c>
      <c r="C61" s="308"/>
      <c r="D61" s="113">
        <v>1.3556815380823268</v>
      </c>
      <c r="E61" s="115">
        <v>55</v>
      </c>
      <c r="F61" s="114">
        <v>54</v>
      </c>
      <c r="G61" s="114">
        <v>54</v>
      </c>
      <c r="H61" s="114">
        <v>53</v>
      </c>
      <c r="I61" s="140">
        <v>57</v>
      </c>
      <c r="J61" s="115">
        <v>-2</v>
      </c>
      <c r="K61" s="116">
        <v>-3.5087719298245612</v>
      </c>
    </row>
    <row r="62" spans="1:11" ht="14.1" customHeight="1" x14ac:dyDescent="0.2">
      <c r="A62" s="306" t="s">
        <v>292</v>
      </c>
      <c r="B62" s="307" t="s">
        <v>293</v>
      </c>
      <c r="C62" s="308"/>
      <c r="D62" s="113">
        <v>1.3063840276066059</v>
      </c>
      <c r="E62" s="115">
        <v>53</v>
      </c>
      <c r="F62" s="114">
        <v>49</v>
      </c>
      <c r="G62" s="114">
        <v>54</v>
      </c>
      <c r="H62" s="114">
        <v>51</v>
      </c>
      <c r="I62" s="140">
        <v>48</v>
      </c>
      <c r="J62" s="115">
        <v>5</v>
      </c>
      <c r="K62" s="116">
        <v>10.416666666666666</v>
      </c>
    </row>
    <row r="63" spans="1:11" ht="14.1" customHeight="1" x14ac:dyDescent="0.2">
      <c r="A63" s="306"/>
      <c r="B63" s="307" t="s">
        <v>294</v>
      </c>
      <c r="C63" s="308"/>
      <c r="D63" s="113">
        <v>1.1091939857037219</v>
      </c>
      <c r="E63" s="115">
        <v>45</v>
      </c>
      <c r="F63" s="114">
        <v>41</v>
      </c>
      <c r="G63" s="114">
        <v>44</v>
      </c>
      <c r="H63" s="114">
        <v>42</v>
      </c>
      <c r="I63" s="140">
        <v>41</v>
      </c>
      <c r="J63" s="115">
        <v>4</v>
      </c>
      <c r="K63" s="116">
        <v>9.7560975609756095</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0.61621888094651223</v>
      </c>
      <c r="E65" s="115">
        <v>25</v>
      </c>
      <c r="F65" s="114">
        <v>23</v>
      </c>
      <c r="G65" s="114">
        <v>24</v>
      </c>
      <c r="H65" s="114">
        <v>28</v>
      </c>
      <c r="I65" s="140">
        <v>26</v>
      </c>
      <c r="J65" s="115">
        <v>-1</v>
      </c>
      <c r="K65" s="116">
        <v>-3.8461538461538463</v>
      </c>
    </row>
    <row r="66" spans="1:11" ht="14.1" customHeight="1" x14ac:dyDescent="0.2">
      <c r="A66" s="306">
        <v>82</v>
      </c>
      <c r="B66" s="307" t="s">
        <v>299</v>
      </c>
      <c r="C66" s="308"/>
      <c r="D66" s="113">
        <v>1.7007641114123737</v>
      </c>
      <c r="E66" s="115">
        <v>69</v>
      </c>
      <c r="F66" s="114">
        <v>73</v>
      </c>
      <c r="G66" s="114">
        <v>73</v>
      </c>
      <c r="H66" s="114">
        <v>78</v>
      </c>
      <c r="I66" s="140">
        <v>72</v>
      </c>
      <c r="J66" s="115">
        <v>-3</v>
      </c>
      <c r="K66" s="116">
        <v>-4.166666666666667</v>
      </c>
    </row>
    <row r="67" spans="1:11" ht="14.1" customHeight="1" x14ac:dyDescent="0.2">
      <c r="A67" s="306" t="s">
        <v>300</v>
      </c>
      <c r="B67" s="307" t="s">
        <v>301</v>
      </c>
      <c r="C67" s="308"/>
      <c r="D67" s="113">
        <v>0.93665269903869852</v>
      </c>
      <c r="E67" s="115">
        <v>38</v>
      </c>
      <c r="F67" s="114">
        <v>37</v>
      </c>
      <c r="G67" s="114">
        <v>32</v>
      </c>
      <c r="H67" s="114">
        <v>35</v>
      </c>
      <c r="I67" s="140">
        <v>35</v>
      </c>
      <c r="J67" s="115">
        <v>3</v>
      </c>
      <c r="K67" s="116">
        <v>8.5714285714285712</v>
      </c>
    </row>
    <row r="68" spans="1:11" ht="14.1" customHeight="1" x14ac:dyDescent="0.2">
      <c r="A68" s="306" t="s">
        <v>302</v>
      </c>
      <c r="B68" s="307" t="s">
        <v>303</v>
      </c>
      <c r="C68" s="308"/>
      <c r="D68" s="113">
        <v>0.3697313285679073</v>
      </c>
      <c r="E68" s="115">
        <v>15</v>
      </c>
      <c r="F68" s="114">
        <v>18</v>
      </c>
      <c r="G68" s="114">
        <v>22</v>
      </c>
      <c r="H68" s="114">
        <v>21</v>
      </c>
      <c r="I68" s="140">
        <v>20</v>
      </c>
      <c r="J68" s="115">
        <v>-5</v>
      </c>
      <c r="K68" s="116">
        <v>-25</v>
      </c>
    </row>
    <row r="69" spans="1:11" ht="14.1" customHeight="1" x14ac:dyDescent="0.2">
      <c r="A69" s="306">
        <v>83</v>
      </c>
      <c r="B69" s="307" t="s">
        <v>304</v>
      </c>
      <c r="C69" s="308"/>
      <c r="D69" s="113">
        <v>2.1197929504560018</v>
      </c>
      <c r="E69" s="115">
        <v>86</v>
      </c>
      <c r="F69" s="114">
        <v>86</v>
      </c>
      <c r="G69" s="114">
        <v>85</v>
      </c>
      <c r="H69" s="114">
        <v>89</v>
      </c>
      <c r="I69" s="140">
        <v>92</v>
      </c>
      <c r="J69" s="115">
        <v>-6</v>
      </c>
      <c r="K69" s="116">
        <v>-6.5217391304347823</v>
      </c>
    </row>
    <row r="70" spans="1:11" ht="14.1" customHeight="1" x14ac:dyDescent="0.2">
      <c r="A70" s="306" t="s">
        <v>305</v>
      </c>
      <c r="B70" s="307" t="s">
        <v>306</v>
      </c>
      <c r="C70" s="308"/>
      <c r="D70" s="113">
        <v>1.0845452304658614</v>
      </c>
      <c r="E70" s="115">
        <v>44</v>
      </c>
      <c r="F70" s="114">
        <v>47</v>
      </c>
      <c r="G70" s="114">
        <v>46</v>
      </c>
      <c r="H70" s="114">
        <v>48</v>
      </c>
      <c r="I70" s="140">
        <v>51</v>
      </c>
      <c r="J70" s="115">
        <v>-7</v>
      </c>
      <c r="K70" s="116">
        <v>-13.725490196078431</v>
      </c>
    </row>
    <row r="71" spans="1:11" ht="14.1" customHeight="1" x14ac:dyDescent="0.2">
      <c r="A71" s="306"/>
      <c r="B71" s="307" t="s">
        <v>307</v>
      </c>
      <c r="C71" s="308"/>
      <c r="D71" s="113">
        <v>0.44367759428148879</v>
      </c>
      <c r="E71" s="115">
        <v>18</v>
      </c>
      <c r="F71" s="114">
        <v>19</v>
      </c>
      <c r="G71" s="114">
        <v>18</v>
      </c>
      <c r="H71" s="114">
        <v>21</v>
      </c>
      <c r="I71" s="140">
        <v>21</v>
      </c>
      <c r="J71" s="115">
        <v>-3</v>
      </c>
      <c r="K71" s="116">
        <v>-14.285714285714286</v>
      </c>
    </row>
    <row r="72" spans="1:11" ht="14.1" customHeight="1" x14ac:dyDescent="0.2">
      <c r="A72" s="306">
        <v>84</v>
      </c>
      <c r="B72" s="307" t="s">
        <v>308</v>
      </c>
      <c r="C72" s="308"/>
      <c r="D72" s="113">
        <v>0.49297510475720974</v>
      </c>
      <c r="E72" s="115">
        <v>20</v>
      </c>
      <c r="F72" s="114">
        <v>24</v>
      </c>
      <c r="G72" s="114">
        <v>25</v>
      </c>
      <c r="H72" s="114">
        <v>31</v>
      </c>
      <c r="I72" s="140">
        <v>30</v>
      </c>
      <c r="J72" s="115">
        <v>-10</v>
      </c>
      <c r="K72" s="116">
        <v>-33.333333333333336</v>
      </c>
    </row>
    <row r="73" spans="1:11" ht="14.1" customHeight="1" x14ac:dyDescent="0.2">
      <c r="A73" s="306" t="s">
        <v>309</v>
      </c>
      <c r="B73" s="307" t="s">
        <v>310</v>
      </c>
      <c r="C73" s="308"/>
      <c r="D73" s="113">
        <v>7.3946265713581469E-2</v>
      </c>
      <c r="E73" s="115">
        <v>3</v>
      </c>
      <c r="F73" s="114">
        <v>3</v>
      </c>
      <c r="G73" s="114">
        <v>3</v>
      </c>
      <c r="H73" s="114">
        <v>3</v>
      </c>
      <c r="I73" s="140">
        <v>3</v>
      </c>
      <c r="J73" s="115">
        <v>0</v>
      </c>
      <c r="K73" s="116">
        <v>0</v>
      </c>
    </row>
    <row r="74" spans="1:11" ht="14.1" customHeight="1" x14ac:dyDescent="0.2">
      <c r="A74" s="306" t="s">
        <v>311</v>
      </c>
      <c r="B74" s="307" t="s">
        <v>312</v>
      </c>
      <c r="C74" s="308"/>
      <c r="D74" s="113">
        <v>0</v>
      </c>
      <c r="E74" s="115">
        <v>0</v>
      </c>
      <c r="F74" s="114">
        <v>0</v>
      </c>
      <c r="G74" s="114">
        <v>0</v>
      </c>
      <c r="H74" s="114" t="s">
        <v>513</v>
      </c>
      <c r="I74" s="140" t="s">
        <v>513</v>
      </c>
      <c r="J74" s="115" t="s">
        <v>513</v>
      </c>
      <c r="K74" s="116" t="s">
        <v>513</v>
      </c>
    </row>
    <row r="75" spans="1:11" ht="14.1" customHeight="1" x14ac:dyDescent="0.2">
      <c r="A75" s="306" t="s">
        <v>313</v>
      </c>
      <c r="B75" s="307" t="s">
        <v>314</v>
      </c>
      <c r="C75" s="308"/>
      <c r="D75" s="113">
        <v>7.3946265713581469E-2</v>
      </c>
      <c r="E75" s="115">
        <v>3</v>
      </c>
      <c r="F75" s="114">
        <v>3</v>
      </c>
      <c r="G75" s="114">
        <v>3</v>
      </c>
      <c r="H75" s="114">
        <v>3</v>
      </c>
      <c r="I75" s="140">
        <v>3</v>
      </c>
      <c r="J75" s="115">
        <v>0</v>
      </c>
      <c r="K75" s="116">
        <v>0</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0.14789253142716294</v>
      </c>
      <c r="E77" s="115">
        <v>6</v>
      </c>
      <c r="F77" s="114">
        <v>6</v>
      </c>
      <c r="G77" s="114">
        <v>8</v>
      </c>
      <c r="H77" s="114">
        <v>7</v>
      </c>
      <c r="I77" s="140">
        <v>6</v>
      </c>
      <c r="J77" s="115">
        <v>0</v>
      </c>
      <c r="K77" s="116">
        <v>0</v>
      </c>
    </row>
    <row r="78" spans="1:11" ht="14.1" customHeight="1" x14ac:dyDescent="0.2">
      <c r="A78" s="306">
        <v>93</v>
      </c>
      <c r="B78" s="307" t="s">
        <v>317</v>
      </c>
      <c r="C78" s="308"/>
      <c r="D78" s="113">
        <v>0.14789253142716294</v>
      </c>
      <c r="E78" s="115">
        <v>6</v>
      </c>
      <c r="F78" s="114">
        <v>5</v>
      </c>
      <c r="G78" s="114">
        <v>8</v>
      </c>
      <c r="H78" s="114">
        <v>7</v>
      </c>
      <c r="I78" s="140">
        <v>6</v>
      </c>
      <c r="J78" s="115">
        <v>0</v>
      </c>
      <c r="K78" s="116">
        <v>0</v>
      </c>
    </row>
    <row r="79" spans="1:11" ht="14.1" customHeight="1" x14ac:dyDescent="0.2">
      <c r="A79" s="306">
        <v>94</v>
      </c>
      <c r="B79" s="307" t="s">
        <v>318</v>
      </c>
      <c r="C79" s="308"/>
      <c r="D79" s="113">
        <v>0.19719004190288392</v>
      </c>
      <c r="E79" s="115">
        <v>8</v>
      </c>
      <c r="F79" s="114">
        <v>9</v>
      </c>
      <c r="G79" s="114">
        <v>12</v>
      </c>
      <c r="H79" s="114">
        <v>18</v>
      </c>
      <c r="I79" s="140">
        <v>10</v>
      </c>
      <c r="J79" s="115">
        <v>-2</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2.2923342371210254</v>
      </c>
      <c r="E81" s="143">
        <v>93</v>
      </c>
      <c r="F81" s="144">
        <v>99</v>
      </c>
      <c r="G81" s="144">
        <v>109</v>
      </c>
      <c r="H81" s="144">
        <v>108</v>
      </c>
      <c r="I81" s="145">
        <v>101</v>
      </c>
      <c r="J81" s="143">
        <v>-8</v>
      </c>
      <c r="K81" s="146">
        <v>-7.9207920792079207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1777</v>
      </c>
      <c r="G12" s="536">
        <v>1238</v>
      </c>
      <c r="H12" s="536">
        <v>2195</v>
      </c>
      <c r="I12" s="536">
        <v>1605</v>
      </c>
      <c r="J12" s="537">
        <v>2047</v>
      </c>
      <c r="K12" s="538">
        <v>-270</v>
      </c>
      <c r="L12" s="349">
        <v>-13.190034196384953</v>
      </c>
    </row>
    <row r="13" spans="1:17" s="110" customFormat="1" ht="15" customHeight="1" x14ac:dyDescent="0.2">
      <c r="A13" s="350" t="s">
        <v>344</v>
      </c>
      <c r="B13" s="351" t="s">
        <v>345</v>
      </c>
      <c r="C13" s="347"/>
      <c r="D13" s="347"/>
      <c r="E13" s="348"/>
      <c r="F13" s="536">
        <v>1019</v>
      </c>
      <c r="G13" s="536">
        <v>713</v>
      </c>
      <c r="H13" s="536">
        <v>1349</v>
      </c>
      <c r="I13" s="536">
        <v>981</v>
      </c>
      <c r="J13" s="537">
        <v>1255</v>
      </c>
      <c r="K13" s="538">
        <v>-236</v>
      </c>
      <c r="L13" s="349">
        <v>-18.804780876494025</v>
      </c>
    </row>
    <row r="14" spans="1:17" s="110" customFormat="1" ht="22.5" customHeight="1" x14ac:dyDescent="0.2">
      <c r="A14" s="350"/>
      <c r="B14" s="351" t="s">
        <v>346</v>
      </c>
      <c r="C14" s="347"/>
      <c r="D14" s="347"/>
      <c r="E14" s="348"/>
      <c r="F14" s="536">
        <v>758</v>
      </c>
      <c r="G14" s="536">
        <v>525</v>
      </c>
      <c r="H14" s="536">
        <v>846</v>
      </c>
      <c r="I14" s="536">
        <v>624</v>
      </c>
      <c r="J14" s="537">
        <v>792</v>
      </c>
      <c r="K14" s="538">
        <v>-34</v>
      </c>
      <c r="L14" s="349">
        <v>-4.2929292929292933</v>
      </c>
    </row>
    <row r="15" spans="1:17" s="110" customFormat="1" ht="15" customHeight="1" x14ac:dyDescent="0.2">
      <c r="A15" s="350" t="s">
        <v>347</v>
      </c>
      <c r="B15" s="351" t="s">
        <v>108</v>
      </c>
      <c r="C15" s="347"/>
      <c r="D15" s="347"/>
      <c r="E15" s="348"/>
      <c r="F15" s="536">
        <v>270</v>
      </c>
      <c r="G15" s="536">
        <v>225</v>
      </c>
      <c r="H15" s="536">
        <v>778</v>
      </c>
      <c r="I15" s="536">
        <v>217</v>
      </c>
      <c r="J15" s="537">
        <v>251</v>
      </c>
      <c r="K15" s="538">
        <v>19</v>
      </c>
      <c r="L15" s="349">
        <v>7.569721115537849</v>
      </c>
    </row>
    <row r="16" spans="1:17" s="110" customFormat="1" ht="15" customHeight="1" x14ac:dyDescent="0.2">
      <c r="A16" s="350"/>
      <c r="B16" s="351" t="s">
        <v>109</v>
      </c>
      <c r="C16" s="347"/>
      <c r="D16" s="347"/>
      <c r="E16" s="348"/>
      <c r="F16" s="536">
        <v>1201</v>
      </c>
      <c r="G16" s="536">
        <v>821</v>
      </c>
      <c r="H16" s="536">
        <v>1156</v>
      </c>
      <c r="I16" s="536">
        <v>1092</v>
      </c>
      <c r="J16" s="537">
        <v>1424</v>
      </c>
      <c r="K16" s="538">
        <v>-223</v>
      </c>
      <c r="L16" s="349">
        <v>-15.660112359550562</v>
      </c>
    </row>
    <row r="17" spans="1:12" s="110" customFormat="1" ht="15" customHeight="1" x14ac:dyDescent="0.2">
      <c r="A17" s="350"/>
      <c r="B17" s="351" t="s">
        <v>110</v>
      </c>
      <c r="C17" s="347"/>
      <c r="D17" s="347"/>
      <c r="E17" s="348"/>
      <c r="F17" s="536">
        <v>278</v>
      </c>
      <c r="G17" s="536">
        <v>168</v>
      </c>
      <c r="H17" s="536">
        <v>232</v>
      </c>
      <c r="I17" s="536">
        <v>257</v>
      </c>
      <c r="J17" s="537">
        <v>330</v>
      </c>
      <c r="K17" s="538">
        <v>-52</v>
      </c>
      <c r="L17" s="349">
        <v>-15.757575757575758</v>
      </c>
    </row>
    <row r="18" spans="1:12" s="110" customFormat="1" ht="15" customHeight="1" x14ac:dyDescent="0.2">
      <c r="A18" s="350"/>
      <c r="B18" s="351" t="s">
        <v>111</v>
      </c>
      <c r="C18" s="347"/>
      <c r="D18" s="347"/>
      <c r="E18" s="348"/>
      <c r="F18" s="536">
        <v>28</v>
      </c>
      <c r="G18" s="536">
        <v>24</v>
      </c>
      <c r="H18" s="536">
        <v>29</v>
      </c>
      <c r="I18" s="536">
        <v>39</v>
      </c>
      <c r="J18" s="537">
        <v>42</v>
      </c>
      <c r="K18" s="538">
        <v>-14</v>
      </c>
      <c r="L18" s="349">
        <v>-33.333333333333336</v>
      </c>
    </row>
    <row r="19" spans="1:12" s="110" customFormat="1" ht="15" customHeight="1" x14ac:dyDescent="0.2">
      <c r="A19" s="118" t="s">
        <v>113</v>
      </c>
      <c r="B19" s="119" t="s">
        <v>181</v>
      </c>
      <c r="C19" s="347"/>
      <c r="D19" s="347"/>
      <c r="E19" s="348"/>
      <c r="F19" s="536">
        <v>1177</v>
      </c>
      <c r="G19" s="536">
        <v>841</v>
      </c>
      <c r="H19" s="536">
        <v>1605</v>
      </c>
      <c r="I19" s="536">
        <v>1048</v>
      </c>
      <c r="J19" s="537">
        <v>1453</v>
      </c>
      <c r="K19" s="538">
        <v>-276</v>
      </c>
      <c r="L19" s="349">
        <v>-18.995182381280109</v>
      </c>
    </row>
    <row r="20" spans="1:12" s="110" customFormat="1" ht="15" customHeight="1" x14ac:dyDescent="0.2">
      <c r="A20" s="118"/>
      <c r="B20" s="119" t="s">
        <v>182</v>
      </c>
      <c r="C20" s="347"/>
      <c r="D20" s="347"/>
      <c r="E20" s="348"/>
      <c r="F20" s="536">
        <v>600</v>
      </c>
      <c r="G20" s="536">
        <v>397</v>
      </c>
      <c r="H20" s="536">
        <v>590</v>
      </c>
      <c r="I20" s="536">
        <v>557</v>
      </c>
      <c r="J20" s="537">
        <v>594</v>
      </c>
      <c r="K20" s="538">
        <v>6</v>
      </c>
      <c r="L20" s="349">
        <v>1.0101010101010102</v>
      </c>
    </row>
    <row r="21" spans="1:12" s="110" customFormat="1" ht="15" customHeight="1" x14ac:dyDescent="0.2">
      <c r="A21" s="118" t="s">
        <v>113</v>
      </c>
      <c r="B21" s="119" t="s">
        <v>116</v>
      </c>
      <c r="C21" s="347"/>
      <c r="D21" s="347"/>
      <c r="E21" s="348"/>
      <c r="F21" s="536">
        <v>1593</v>
      </c>
      <c r="G21" s="536">
        <v>1096</v>
      </c>
      <c r="H21" s="536">
        <v>1889</v>
      </c>
      <c r="I21" s="536">
        <v>1388</v>
      </c>
      <c r="J21" s="537">
        <v>1792</v>
      </c>
      <c r="K21" s="538">
        <v>-199</v>
      </c>
      <c r="L21" s="349">
        <v>-11.104910714285714</v>
      </c>
    </row>
    <row r="22" spans="1:12" s="110" customFormat="1" ht="15" customHeight="1" x14ac:dyDescent="0.2">
      <c r="A22" s="118"/>
      <c r="B22" s="119" t="s">
        <v>117</v>
      </c>
      <c r="C22" s="347"/>
      <c r="D22" s="347"/>
      <c r="E22" s="348"/>
      <c r="F22" s="536">
        <v>184</v>
      </c>
      <c r="G22" s="536">
        <v>142</v>
      </c>
      <c r="H22" s="536">
        <v>305</v>
      </c>
      <c r="I22" s="536">
        <v>217</v>
      </c>
      <c r="J22" s="537">
        <v>255</v>
      </c>
      <c r="K22" s="538">
        <v>-71</v>
      </c>
      <c r="L22" s="349">
        <v>-27.843137254901961</v>
      </c>
    </row>
    <row r="23" spans="1:12" s="110" customFormat="1" ht="15" customHeight="1" x14ac:dyDescent="0.2">
      <c r="A23" s="352" t="s">
        <v>347</v>
      </c>
      <c r="B23" s="353" t="s">
        <v>193</v>
      </c>
      <c r="C23" s="354"/>
      <c r="D23" s="354"/>
      <c r="E23" s="355"/>
      <c r="F23" s="539">
        <v>20</v>
      </c>
      <c r="G23" s="539">
        <v>52</v>
      </c>
      <c r="H23" s="539">
        <v>373</v>
      </c>
      <c r="I23" s="539">
        <v>11</v>
      </c>
      <c r="J23" s="540">
        <v>35</v>
      </c>
      <c r="K23" s="541">
        <v>-15</v>
      </c>
      <c r="L23" s="356">
        <v>-42.857142857142854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24.8</v>
      </c>
      <c r="G25" s="542">
        <v>26.2</v>
      </c>
      <c r="H25" s="542">
        <v>26.7</v>
      </c>
      <c r="I25" s="542">
        <v>24.6</v>
      </c>
      <c r="J25" s="542">
        <v>22.5</v>
      </c>
      <c r="K25" s="543" t="s">
        <v>349</v>
      </c>
      <c r="L25" s="364">
        <v>2.3000000000000007</v>
      </c>
    </row>
    <row r="26" spans="1:12" s="110" customFormat="1" ht="15" customHeight="1" x14ac:dyDescent="0.2">
      <c r="A26" s="365" t="s">
        <v>105</v>
      </c>
      <c r="B26" s="366" t="s">
        <v>345</v>
      </c>
      <c r="C26" s="362"/>
      <c r="D26" s="362"/>
      <c r="E26" s="363"/>
      <c r="F26" s="542">
        <v>21.9</v>
      </c>
      <c r="G26" s="542">
        <v>25.6</v>
      </c>
      <c r="H26" s="542">
        <v>23.5</v>
      </c>
      <c r="I26" s="542">
        <v>21.8</v>
      </c>
      <c r="J26" s="544">
        <v>20.100000000000001</v>
      </c>
      <c r="K26" s="543" t="s">
        <v>349</v>
      </c>
      <c r="L26" s="364">
        <v>1.7999999999999972</v>
      </c>
    </row>
    <row r="27" spans="1:12" s="110" customFormat="1" ht="15" customHeight="1" x14ac:dyDescent="0.2">
      <c r="A27" s="365"/>
      <c r="B27" s="366" t="s">
        <v>346</v>
      </c>
      <c r="C27" s="362"/>
      <c r="D27" s="362"/>
      <c r="E27" s="363"/>
      <c r="F27" s="542">
        <v>28.7</v>
      </c>
      <c r="G27" s="542">
        <v>27</v>
      </c>
      <c r="H27" s="542">
        <v>31.8</v>
      </c>
      <c r="I27" s="542">
        <v>28.9</v>
      </c>
      <c r="J27" s="542">
        <v>26.2</v>
      </c>
      <c r="K27" s="543" t="s">
        <v>349</v>
      </c>
      <c r="L27" s="364">
        <v>2.5</v>
      </c>
    </row>
    <row r="28" spans="1:12" s="110" customFormat="1" ht="15" customHeight="1" x14ac:dyDescent="0.2">
      <c r="A28" s="365" t="s">
        <v>113</v>
      </c>
      <c r="B28" s="366" t="s">
        <v>108</v>
      </c>
      <c r="C28" s="362"/>
      <c r="D28" s="362"/>
      <c r="E28" s="363"/>
      <c r="F28" s="542">
        <v>36.200000000000003</v>
      </c>
      <c r="G28" s="542">
        <v>33.1</v>
      </c>
      <c r="H28" s="542">
        <v>41.6</v>
      </c>
      <c r="I28" s="542">
        <v>39.200000000000003</v>
      </c>
      <c r="J28" s="542">
        <v>31.6</v>
      </c>
      <c r="K28" s="543" t="s">
        <v>349</v>
      </c>
      <c r="L28" s="364">
        <v>4.6000000000000014</v>
      </c>
    </row>
    <row r="29" spans="1:12" s="110" customFormat="1" ht="11.25" x14ac:dyDescent="0.2">
      <c r="A29" s="365"/>
      <c r="B29" s="366" t="s">
        <v>109</v>
      </c>
      <c r="C29" s="362"/>
      <c r="D29" s="362"/>
      <c r="E29" s="363"/>
      <c r="F29" s="542">
        <v>23</v>
      </c>
      <c r="G29" s="542">
        <v>24.6</v>
      </c>
      <c r="H29" s="542">
        <v>21</v>
      </c>
      <c r="I29" s="542">
        <v>20.9</v>
      </c>
      <c r="J29" s="544">
        <v>21.6</v>
      </c>
      <c r="K29" s="543" t="s">
        <v>349</v>
      </c>
      <c r="L29" s="364">
        <v>1.3999999999999986</v>
      </c>
    </row>
    <row r="30" spans="1:12" s="110" customFormat="1" ht="15" customHeight="1" x14ac:dyDescent="0.2">
      <c r="A30" s="365"/>
      <c r="B30" s="366" t="s">
        <v>110</v>
      </c>
      <c r="C30" s="362"/>
      <c r="D30" s="362"/>
      <c r="E30" s="363"/>
      <c r="F30" s="542">
        <v>22.2</v>
      </c>
      <c r="G30" s="542">
        <v>27.4</v>
      </c>
      <c r="H30" s="542">
        <v>25.9</v>
      </c>
      <c r="I30" s="542">
        <v>25.9</v>
      </c>
      <c r="J30" s="542">
        <v>17.5</v>
      </c>
      <c r="K30" s="543" t="s">
        <v>349</v>
      </c>
      <c r="L30" s="364">
        <v>4.6999999999999993</v>
      </c>
    </row>
    <row r="31" spans="1:12" s="110" customFormat="1" ht="15" customHeight="1" x14ac:dyDescent="0.2">
      <c r="A31" s="365"/>
      <c r="B31" s="366" t="s">
        <v>111</v>
      </c>
      <c r="C31" s="362"/>
      <c r="D31" s="362"/>
      <c r="E31" s="363"/>
      <c r="F31" s="542">
        <v>32.1</v>
      </c>
      <c r="G31" s="542">
        <v>20.8</v>
      </c>
      <c r="H31" s="542">
        <v>58.6</v>
      </c>
      <c r="I31" s="542">
        <v>42.1</v>
      </c>
      <c r="J31" s="542">
        <v>45.2</v>
      </c>
      <c r="K31" s="543" t="s">
        <v>349</v>
      </c>
      <c r="L31" s="364">
        <v>-13.100000000000001</v>
      </c>
    </row>
    <row r="32" spans="1:12" s="110" customFormat="1" ht="15" customHeight="1" x14ac:dyDescent="0.2">
      <c r="A32" s="367" t="s">
        <v>113</v>
      </c>
      <c r="B32" s="368" t="s">
        <v>181</v>
      </c>
      <c r="C32" s="362"/>
      <c r="D32" s="362"/>
      <c r="E32" s="363"/>
      <c r="F32" s="542">
        <v>23.1</v>
      </c>
      <c r="G32" s="542">
        <v>25.9</v>
      </c>
      <c r="H32" s="542">
        <v>23.6</v>
      </c>
      <c r="I32" s="542">
        <v>22.1</v>
      </c>
      <c r="J32" s="544">
        <v>21.2</v>
      </c>
      <c r="K32" s="543" t="s">
        <v>349</v>
      </c>
      <c r="L32" s="364">
        <v>1.9000000000000021</v>
      </c>
    </row>
    <row r="33" spans="1:12" s="110" customFormat="1" ht="15" customHeight="1" x14ac:dyDescent="0.2">
      <c r="A33" s="367"/>
      <c r="B33" s="368" t="s">
        <v>182</v>
      </c>
      <c r="C33" s="362"/>
      <c r="D33" s="362"/>
      <c r="E33" s="363"/>
      <c r="F33" s="542">
        <v>28</v>
      </c>
      <c r="G33" s="542">
        <v>26.8</v>
      </c>
      <c r="H33" s="542">
        <v>33.299999999999997</v>
      </c>
      <c r="I33" s="542">
        <v>29.4</v>
      </c>
      <c r="J33" s="542">
        <v>25.6</v>
      </c>
      <c r="K33" s="543" t="s">
        <v>349</v>
      </c>
      <c r="L33" s="364">
        <v>2.3999999999999986</v>
      </c>
    </row>
    <row r="34" spans="1:12" s="369" customFormat="1" ht="15" customHeight="1" x14ac:dyDescent="0.2">
      <c r="A34" s="367" t="s">
        <v>113</v>
      </c>
      <c r="B34" s="368" t="s">
        <v>116</v>
      </c>
      <c r="C34" s="362"/>
      <c r="D34" s="362"/>
      <c r="E34" s="363"/>
      <c r="F34" s="542">
        <v>24.7</v>
      </c>
      <c r="G34" s="542">
        <v>26.5</v>
      </c>
      <c r="H34" s="542">
        <v>29</v>
      </c>
      <c r="I34" s="542">
        <v>26.1</v>
      </c>
      <c r="J34" s="542">
        <v>21.7</v>
      </c>
      <c r="K34" s="543" t="s">
        <v>349</v>
      </c>
      <c r="L34" s="364">
        <v>3</v>
      </c>
    </row>
    <row r="35" spans="1:12" s="369" customFormat="1" ht="11.25" x14ac:dyDescent="0.2">
      <c r="A35" s="370"/>
      <c r="B35" s="371" t="s">
        <v>117</v>
      </c>
      <c r="C35" s="372"/>
      <c r="D35" s="372"/>
      <c r="E35" s="373"/>
      <c r="F35" s="545">
        <v>25.3</v>
      </c>
      <c r="G35" s="545">
        <v>24.3</v>
      </c>
      <c r="H35" s="545">
        <v>14.7</v>
      </c>
      <c r="I35" s="545">
        <v>14.8</v>
      </c>
      <c r="J35" s="546">
        <v>28</v>
      </c>
      <c r="K35" s="547" t="s">
        <v>349</v>
      </c>
      <c r="L35" s="374">
        <v>-2.6999999999999993</v>
      </c>
    </row>
    <row r="36" spans="1:12" s="369" customFormat="1" ht="15.95" customHeight="1" x14ac:dyDescent="0.2">
      <c r="A36" s="375" t="s">
        <v>350</v>
      </c>
      <c r="B36" s="376"/>
      <c r="C36" s="377"/>
      <c r="D36" s="376"/>
      <c r="E36" s="378"/>
      <c r="F36" s="548">
        <v>1727</v>
      </c>
      <c r="G36" s="548">
        <v>1168</v>
      </c>
      <c r="H36" s="548">
        <v>1774</v>
      </c>
      <c r="I36" s="548">
        <v>1559</v>
      </c>
      <c r="J36" s="548">
        <v>1963</v>
      </c>
      <c r="K36" s="549">
        <v>-236</v>
      </c>
      <c r="L36" s="380">
        <v>-12.022414671421293</v>
      </c>
    </row>
    <row r="37" spans="1:12" s="369" customFormat="1" ht="15.95" customHeight="1" x14ac:dyDescent="0.2">
      <c r="A37" s="381"/>
      <c r="B37" s="382" t="s">
        <v>113</v>
      </c>
      <c r="C37" s="382" t="s">
        <v>351</v>
      </c>
      <c r="D37" s="382"/>
      <c r="E37" s="383"/>
      <c r="F37" s="548">
        <v>428</v>
      </c>
      <c r="G37" s="548">
        <v>306</v>
      </c>
      <c r="H37" s="548">
        <v>474</v>
      </c>
      <c r="I37" s="548">
        <v>383</v>
      </c>
      <c r="J37" s="548">
        <v>441</v>
      </c>
      <c r="K37" s="549">
        <v>-13</v>
      </c>
      <c r="L37" s="380">
        <v>-2.947845804988662</v>
      </c>
    </row>
    <row r="38" spans="1:12" s="369" customFormat="1" ht="15.95" customHeight="1" x14ac:dyDescent="0.2">
      <c r="A38" s="381"/>
      <c r="B38" s="384" t="s">
        <v>105</v>
      </c>
      <c r="C38" s="384" t="s">
        <v>106</v>
      </c>
      <c r="D38" s="385"/>
      <c r="E38" s="383"/>
      <c r="F38" s="548">
        <v>999</v>
      </c>
      <c r="G38" s="548">
        <v>668</v>
      </c>
      <c r="H38" s="548">
        <v>1089</v>
      </c>
      <c r="I38" s="548">
        <v>954</v>
      </c>
      <c r="J38" s="550">
        <v>1207</v>
      </c>
      <c r="K38" s="549">
        <v>-208</v>
      </c>
      <c r="L38" s="380">
        <v>-17.232808616404309</v>
      </c>
    </row>
    <row r="39" spans="1:12" s="369" customFormat="1" ht="15.95" customHeight="1" x14ac:dyDescent="0.2">
      <c r="A39" s="381"/>
      <c r="B39" s="385"/>
      <c r="C39" s="382" t="s">
        <v>352</v>
      </c>
      <c r="D39" s="385"/>
      <c r="E39" s="383"/>
      <c r="F39" s="548">
        <v>219</v>
      </c>
      <c r="G39" s="548">
        <v>171</v>
      </c>
      <c r="H39" s="548">
        <v>256</v>
      </c>
      <c r="I39" s="548">
        <v>208</v>
      </c>
      <c r="J39" s="548">
        <v>243</v>
      </c>
      <c r="K39" s="549">
        <v>-24</v>
      </c>
      <c r="L39" s="380">
        <v>-9.8765432098765427</v>
      </c>
    </row>
    <row r="40" spans="1:12" s="369" customFormat="1" ht="15.95" customHeight="1" x14ac:dyDescent="0.2">
      <c r="A40" s="381"/>
      <c r="B40" s="384"/>
      <c r="C40" s="384" t="s">
        <v>107</v>
      </c>
      <c r="D40" s="385"/>
      <c r="E40" s="383"/>
      <c r="F40" s="548">
        <v>728</v>
      </c>
      <c r="G40" s="548">
        <v>500</v>
      </c>
      <c r="H40" s="548">
        <v>685</v>
      </c>
      <c r="I40" s="548">
        <v>605</v>
      </c>
      <c r="J40" s="548">
        <v>756</v>
      </c>
      <c r="K40" s="549">
        <v>-28</v>
      </c>
      <c r="L40" s="380">
        <v>-3.7037037037037037</v>
      </c>
    </row>
    <row r="41" spans="1:12" s="369" customFormat="1" ht="24" customHeight="1" x14ac:dyDescent="0.2">
      <c r="A41" s="381"/>
      <c r="B41" s="385"/>
      <c r="C41" s="382" t="s">
        <v>352</v>
      </c>
      <c r="D41" s="385"/>
      <c r="E41" s="383"/>
      <c r="F41" s="548">
        <v>209</v>
      </c>
      <c r="G41" s="548">
        <v>135</v>
      </c>
      <c r="H41" s="548">
        <v>218</v>
      </c>
      <c r="I41" s="548">
        <v>175</v>
      </c>
      <c r="J41" s="550">
        <v>198</v>
      </c>
      <c r="K41" s="549">
        <v>11</v>
      </c>
      <c r="L41" s="380">
        <v>5.5555555555555554</v>
      </c>
    </row>
    <row r="42" spans="1:12" s="110" customFormat="1" ht="15" customHeight="1" x14ac:dyDescent="0.2">
      <c r="A42" s="381"/>
      <c r="B42" s="384" t="s">
        <v>113</v>
      </c>
      <c r="C42" s="384" t="s">
        <v>353</v>
      </c>
      <c r="D42" s="385"/>
      <c r="E42" s="383"/>
      <c r="F42" s="548">
        <v>235</v>
      </c>
      <c r="G42" s="548">
        <v>175</v>
      </c>
      <c r="H42" s="548">
        <v>387</v>
      </c>
      <c r="I42" s="548">
        <v>204</v>
      </c>
      <c r="J42" s="548">
        <v>206</v>
      </c>
      <c r="K42" s="549">
        <v>29</v>
      </c>
      <c r="L42" s="380">
        <v>14.077669902912621</v>
      </c>
    </row>
    <row r="43" spans="1:12" s="110" customFormat="1" ht="15" customHeight="1" x14ac:dyDescent="0.2">
      <c r="A43" s="381"/>
      <c r="B43" s="385"/>
      <c r="C43" s="382" t="s">
        <v>352</v>
      </c>
      <c r="D43" s="385"/>
      <c r="E43" s="383"/>
      <c r="F43" s="548">
        <v>85</v>
      </c>
      <c r="G43" s="548">
        <v>58</v>
      </c>
      <c r="H43" s="548">
        <v>161</v>
      </c>
      <c r="I43" s="548">
        <v>80</v>
      </c>
      <c r="J43" s="548">
        <v>65</v>
      </c>
      <c r="K43" s="549">
        <v>20</v>
      </c>
      <c r="L43" s="380">
        <v>30.76923076923077</v>
      </c>
    </row>
    <row r="44" spans="1:12" s="110" customFormat="1" ht="15" customHeight="1" x14ac:dyDescent="0.2">
      <c r="A44" s="381"/>
      <c r="B44" s="384"/>
      <c r="C44" s="366" t="s">
        <v>109</v>
      </c>
      <c r="D44" s="385"/>
      <c r="E44" s="383"/>
      <c r="F44" s="548">
        <v>1189</v>
      </c>
      <c r="G44" s="548">
        <v>805</v>
      </c>
      <c r="H44" s="548">
        <v>1134</v>
      </c>
      <c r="I44" s="548">
        <v>1074</v>
      </c>
      <c r="J44" s="550">
        <v>1400</v>
      </c>
      <c r="K44" s="549">
        <v>-211</v>
      </c>
      <c r="L44" s="380">
        <v>-15.071428571428571</v>
      </c>
    </row>
    <row r="45" spans="1:12" s="110" customFormat="1" ht="15" customHeight="1" x14ac:dyDescent="0.2">
      <c r="A45" s="381"/>
      <c r="B45" s="385"/>
      <c r="C45" s="382" t="s">
        <v>352</v>
      </c>
      <c r="D45" s="385"/>
      <c r="E45" s="383"/>
      <c r="F45" s="548">
        <v>273</v>
      </c>
      <c r="G45" s="548">
        <v>198</v>
      </c>
      <c r="H45" s="548">
        <v>238</v>
      </c>
      <c r="I45" s="548">
        <v>224</v>
      </c>
      <c r="J45" s="548">
        <v>302</v>
      </c>
      <c r="K45" s="549">
        <v>-29</v>
      </c>
      <c r="L45" s="380">
        <v>-9.6026490066225172</v>
      </c>
    </row>
    <row r="46" spans="1:12" s="110" customFormat="1" ht="15" customHeight="1" x14ac:dyDescent="0.2">
      <c r="A46" s="381"/>
      <c r="B46" s="384"/>
      <c r="C46" s="366" t="s">
        <v>110</v>
      </c>
      <c r="D46" s="385"/>
      <c r="E46" s="383"/>
      <c r="F46" s="548">
        <v>275</v>
      </c>
      <c r="G46" s="548">
        <v>164</v>
      </c>
      <c r="H46" s="548">
        <v>224</v>
      </c>
      <c r="I46" s="548">
        <v>243</v>
      </c>
      <c r="J46" s="548">
        <v>315</v>
      </c>
      <c r="K46" s="549">
        <v>-40</v>
      </c>
      <c r="L46" s="380">
        <v>-12.698412698412698</v>
      </c>
    </row>
    <row r="47" spans="1:12" s="110" customFormat="1" ht="15" customHeight="1" x14ac:dyDescent="0.2">
      <c r="A47" s="381"/>
      <c r="B47" s="385"/>
      <c r="C47" s="382" t="s">
        <v>352</v>
      </c>
      <c r="D47" s="385"/>
      <c r="E47" s="383"/>
      <c r="F47" s="548">
        <v>61</v>
      </c>
      <c r="G47" s="548">
        <v>45</v>
      </c>
      <c r="H47" s="548">
        <v>58</v>
      </c>
      <c r="I47" s="548">
        <v>63</v>
      </c>
      <c r="J47" s="550">
        <v>55</v>
      </c>
      <c r="K47" s="549">
        <v>6</v>
      </c>
      <c r="L47" s="380">
        <v>10.909090909090908</v>
      </c>
    </row>
    <row r="48" spans="1:12" s="110" customFormat="1" ht="15" customHeight="1" x14ac:dyDescent="0.2">
      <c r="A48" s="381"/>
      <c r="B48" s="385"/>
      <c r="C48" s="366" t="s">
        <v>111</v>
      </c>
      <c r="D48" s="386"/>
      <c r="E48" s="387"/>
      <c r="F48" s="548">
        <v>28</v>
      </c>
      <c r="G48" s="548">
        <v>24</v>
      </c>
      <c r="H48" s="548">
        <v>29</v>
      </c>
      <c r="I48" s="548">
        <v>38</v>
      </c>
      <c r="J48" s="548">
        <v>42</v>
      </c>
      <c r="K48" s="549">
        <v>-14</v>
      </c>
      <c r="L48" s="380">
        <v>-33.333333333333336</v>
      </c>
    </row>
    <row r="49" spans="1:12" s="110" customFormat="1" ht="15" customHeight="1" x14ac:dyDescent="0.2">
      <c r="A49" s="381"/>
      <c r="B49" s="385"/>
      <c r="C49" s="382" t="s">
        <v>352</v>
      </c>
      <c r="D49" s="385"/>
      <c r="E49" s="383"/>
      <c r="F49" s="548">
        <v>9</v>
      </c>
      <c r="G49" s="548">
        <v>5</v>
      </c>
      <c r="H49" s="548">
        <v>17</v>
      </c>
      <c r="I49" s="548">
        <v>16</v>
      </c>
      <c r="J49" s="548">
        <v>19</v>
      </c>
      <c r="K49" s="549">
        <v>-10</v>
      </c>
      <c r="L49" s="380">
        <v>-52.631578947368418</v>
      </c>
    </row>
    <row r="50" spans="1:12" s="110" customFormat="1" ht="15" customHeight="1" x14ac:dyDescent="0.2">
      <c r="A50" s="381"/>
      <c r="B50" s="384" t="s">
        <v>113</v>
      </c>
      <c r="C50" s="382" t="s">
        <v>181</v>
      </c>
      <c r="D50" s="385"/>
      <c r="E50" s="383"/>
      <c r="F50" s="548">
        <v>1137</v>
      </c>
      <c r="G50" s="548">
        <v>783</v>
      </c>
      <c r="H50" s="548">
        <v>1207</v>
      </c>
      <c r="I50" s="548">
        <v>1036</v>
      </c>
      <c r="J50" s="550">
        <v>1400</v>
      </c>
      <c r="K50" s="549">
        <v>-263</v>
      </c>
      <c r="L50" s="380">
        <v>-18.785714285714285</v>
      </c>
    </row>
    <row r="51" spans="1:12" s="110" customFormat="1" ht="15" customHeight="1" x14ac:dyDescent="0.2">
      <c r="A51" s="381"/>
      <c r="B51" s="385"/>
      <c r="C51" s="382" t="s">
        <v>352</v>
      </c>
      <c r="D51" s="385"/>
      <c r="E51" s="383"/>
      <c r="F51" s="548">
        <v>263</v>
      </c>
      <c r="G51" s="548">
        <v>203</v>
      </c>
      <c r="H51" s="548">
        <v>285</v>
      </c>
      <c r="I51" s="548">
        <v>229</v>
      </c>
      <c r="J51" s="548">
        <v>297</v>
      </c>
      <c r="K51" s="549">
        <v>-34</v>
      </c>
      <c r="L51" s="380">
        <v>-11.447811447811448</v>
      </c>
    </row>
    <row r="52" spans="1:12" s="110" customFormat="1" ht="15" customHeight="1" x14ac:dyDescent="0.2">
      <c r="A52" s="381"/>
      <c r="B52" s="384"/>
      <c r="C52" s="382" t="s">
        <v>182</v>
      </c>
      <c r="D52" s="385"/>
      <c r="E52" s="383"/>
      <c r="F52" s="548">
        <v>590</v>
      </c>
      <c r="G52" s="548">
        <v>385</v>
      </c>
      <c r="H52" s="548">
        <v>567</v>
      </c>
      <c r="I52" s="548">
        <v>523</v>
      </c>
      <c r="J52" s="548">
        <v>563</v>
      </c>
      <c r="K52" s="549">
        <v>27</v>
      </c>
      <c r="L52" s="380">
        <v>4.7957371225577266</v>
      </c>
    </row>
    <row r="53" spans="1:12" s="269" customFormat="1" ht="11.25" customHeight="1" x14ac:dyDescent="0.2">
      <c r="A53" s="381"/>
      <c r="B53" s="385"/>
      <c r="C53" s="382" t="s">
        <v>352</v>
      </c>
      <c r="D53" s="385"/>
      <c r="E53" s="383"/>
      <c r="F53" s="548">
        <v>165</v>
      </c>
      <c r="G53" s="548">
        <v>103</v>
      </c>
      <c r="H53" s="548">
        <v>189</v>
      </c>
      <c r="I53" s="548">
        <v>154</v>
      </c>
      <c r="J53" s="550">
        <v>144</v>
      </c>
      <c r="K53" s="549">
        <v>21</v>
      </c>
      <c r="L53" s="380">
        <v>14.583333333333334</v>
      </c>
    </row>
    <row r="54" spans="1:12" s="151" customFormat="1" ht="12.75" customHeight="1" x14ac:dyDescent="0.2">
      <c r="A54" s="381"/>
      <c r="B54" s="384" t="s">
        <v>113</v>
      </c>
      <c r="C54" s="384" t="s">
        <v>116</v>
      </c>
      <c r="D54" s="385"/>
      <c r="E54" s="383"/>
      <c r="F54" s="548">
        <v>1545</v>
      </c>
      <c r="G54" s="548">
        <v>1032</v>
      </c>
      <c r="H54" s="548">
        <v>1488</v>
      </c>
      <c r="I54" s="548">
        <v>1343</v>
      </c>
      <c r="J54" s="548">
        <v>1717</v>
      </c>
      <c r="K54" s="549">
        <v>-172</v>
      </c>
      <c r="L54" s="380">
        <v>-10.017472335468842</v>
      </c>
    </row>
    <row r="55" spans="1:12" ht="11.25" x14ac:dyDescent="0.2">
      <c r="A55" s="381"/>
      <c r="B55" s="385"/>
      <c r="C55" s="382" t="s">
        <v>352</v>
      </c>
      <c r="D55" s="385"/>
      <c r="E55" s="383"/>
      <c r="F55" s="548">
        <v>382</v>
      </c>
      <c r="G55" s="548">
        <v>273</v>
      </c>
      <c r="H55" s="548">
        <v>432</v>
      </c>
      <c r="I55" s="548">
        <v>351</v>
      </c>
      <c r="J55" s="548">
        <v>372</v>
      </c>
      <c r="K55" s="549">
        <v>10</v>
      </c>
      <c r="L55" s="380">
        <v>2.6881720430107525</v>
      </c>
    </row>
    <row r="56" spans="1:12" ht="14.25" customHeight="1" x14ac:dyDescent="0.2">
      <c r="A56" s="381"/>
      <c r="B56" s="385"/>
      <c r="C56" s="384" t="s">
        <v>117</v>
      </c>
      <c r="D56" s="385"/>
      <c r="E56" s="383"/>
      <c r="F56" s="548">
        <v>182</v>
      </c>
      <c r="G56" s="548">
        <v>136</v>
      </c>
      <c r="H56" s="548">
        <v>285</v>
      </c>
      <c r="I56" s="548">
        <v>216</v>
      </c>
      <c r="J56" s="548">
        <v>246</v>
      </c>
      <c r="K56" s="549">
        <v>-64</v>
      </c>
      <c r="L56" s="380">
        <v>-26.016260162601625</v>
      </c>
    </row>
    <row r="57" spans="1:12" ht="18.75" customHeight="1" x14ac:dyDescent="0.2">
      <c r="A57" s="388"/>
      <c r="B57" s="389"/>
      <c r="C57" s="390" t="s">
        <v>352</v>
      </c>
      <c r="D57" s="389"/>
      <c r="E57" s="391"/>
      <c r="F57" s="551">
        <v>46</v>
      </c>
      <c r="G57" s="552">
        <v>33</v>
      </c>
      <c r="H57" s="552">
        <v>42</v>
      </c>
      <c r="I57" s="552">
        <v>32</v>
      </c>
      <c r="J57" s="552">
        <v>69</v>
      </c>
      <c r="K57" s="553">
        <f t="shared" ref="K57" si="0">IF(OR(F57=".",J57=".")=TRUE,".",IF(OR(F57="*",J57="*")=TRUE,"*",IF(AND(F57="-",J57="-")=TRUE,"-",IF(AND(ISNUMBER(J57),ISNUMBER(F57))=TRUE,IF(F57-J57=0,0,F57-J57),IF(ISNUMBER(F57)=TRUE,F57,-J57)))))</f>
        <v>-23</v>
      </c>
      <c r="L57" s="392">
        <f t="shared" ref="L57" si="1">IF(K57 =".",".",IF(K57 ="*","*",IF(K57="-","-",IF(K57=0,0,IF(OR(J57="-",J57=".",F57="-",F57=".")=TRUE,"X",IF(J57=0,"0,0",IF(ABS(K57*100/J57)&gt;250,".X",(K57*100/J57))))))))</f>
        <v>-33.333333333333336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1777</v>
      </c>
      <c r="E11" s="114">
        <v>1238</v>
      </c>
      <c r="F11" s="114">
        <v>2195</v>
      </c>
      <c r="G11" s="114">
        <v>1605</v>
      </c>
      <c r="H11" s="140">
        <v>2047</v>
      </c>
      <c r="I11" s="115">
        <v>-270</v>
      </c>
      <c r="J11" s="116">
        <v>-13.190034196384953</v>
      </c>
    </row>
    <row r="12" spans="1:15" s="110" customFormat="1" ht="24.95" customHeight="1" x14ac:dyDescent="0.2">
      <c r="A12" s="193" t="s">
        <v>132</v>
      </c>
      <c r="B12" s="194" t="s">
        <v>133</v>
      </c>
      <c r="C12" s="113">
        <v>5.4586381541924593</v>
      </c>
      <c r="D12" s="115">
        <v>97</v>
      </c>
      <c r="E12" s="114">
        <v>59</v>
      </c>
      <c r="F12" s="114">
        <v>82</v>
      </c>
      <c r="G12" s="114">
        <v>50</v>
      </c>
      <c r="H12" s="140">
        <v>62</v>
      </c>
      <c r="I12" s="115">
        <v>35</v>
      </c>
      <c r="J12" s="116">
        <v>56.451612903225808</v>
      </c>
    </row>
    <row r="13" spans="1:15" s="110" customFormat="1" ht="24.95" customHeight="1" x14ac:dyDescent="0.2">
      <c r="A13" s="193" t="s">
        <v>134</v>
      </c>
      <c r="B13" s="199" t="s">
        <v>214</v>
      </c>
      <c r="C13" s="113">
        <v>0.84411930219471021</v>
      </c>
      <c r="D13" s="115">
        <v>15</v>
      </c>
      <c r="E13" s="114">
        <v>8</v>
      </c>
      <c r="F13" s="114">
        <v>29</v>
      </c>
      <c r="G13" s="114">
        <v>22</v>
      </c>
      <c r="H13" s="140">
        <v>23</v>
      </c>
      <c r="I13" s="115">
        <v>-8</v>
      </c>
      <c r="J13" s="116">
        <v>-34.782608695652172</v>
      </c>
    </row>
    <row r="14" spans="1:15" s="287" customFormat="1" ht="24.95" customHeight="1" x14ac:dyDescent="0.2">
      <c r="A14" s="193" t="s">
        <v>215</v>
      </c>
      <c r="B14" s="199" t="s">
        <v>137</v>
      </c>
      <c r="C14" s="113">
        <v>21.890827236916152</v>
      </c>
      <c r="D14" s="115">
        <v>389</v>
      </c>
      <c r="E14" s="114">
        <v>264</v>
      </c>
      <c r="F14" s="114">
        <v>487</v>
      </c>
      <c r="G14" s="114">
        <v>350</v>
      </c>
      <c r="H14" s="140">
        <v>429</v>
      </c>
      <c r="I14" s="115">
        <v>-40</v>
      </c>
      <c r="J14" s="116">
        <v>-9.3240093240093245</v>
      </c>
      <c r="K14" s="110"/>
      <c r="L14" s="110"/>
      <c r="M14" s="110"/>
      <c r="N14" s="110"/>
      <c r="O14" s="110"/>
    </row>
    <row r="15" spans="1:15" s="110" customFormat="1" ht="24.95" customHeight="1" x14ac:dyDescent="0.2">
      <c r="A15" s="193" t="s">
        <v>216</v>
      </c>
      <c r="B15" s="199" t="s">
        <v>217</v>
      </c>
      <c r="C15" s="113">
        <v>4.9521665728756332</v>
      </c>
      <c r="D15" s="115">
        <v>88</v>
      </c>
      <c r="E15" s="114">
        <v>40</v>
      </c>
      <c r="F15" s="114">
        <v>83</v>
      </c>
      <c r="G15" s="114">
        <v>60</v>
      </c>
      <c r="H15" s="140">
        <v>56</v>
      </c>
      <c r="I15" s="115">
        <v>32</v>
      </c>
      <c r="J15" s="116">
        <v>57.142857142857146</v>
      </c>
    </row>
    <row r="16" spans="1:15" s="287" customFormat="1" ht="24.95" customHeight="1" x14ac:dyDescent="0.2">
      <c r="A16" s="193" t="s">
        <v>218</v>
      </c>
      <c r="B16" s="199" t="s">
        <v>141</v>
      </c>
      <c r="C16" s="113">
        <v>9.9606077658975796</v>
      </c>
      <c r="D16" s="115">
        <v>177</v>
      </c>
      <c r="E16" s="114">
        <v>127</v>
      </c>
      <c r="F16" s="114">
        <v>234</v>
      </c>
      <c r="G16" s="114">
        <v>146</v>
      </c>
      <c r="H16" s="140">
        <v>184</v>
      </c>
      <c r="I16" s="115">
        <v>-7</v>
      </c>
      <c r="J16" s="116">
        <v>-3.8043478260869565</v>
      </c>
      <c r="K16" s="110"/>
      <c r="L16" s="110"/>
      <c r="M16" s="110"/>
      <c r="N16" s="110"/>
      <c r="O16" s="110"/>
    </row>
    <row r="17" spans="1:15" s="110" customFormat="1" ht="24.95" customHeight="1" x14ac:dyDescent="0.2">
      <c r="A17" s="193" t="s">
        <v>142</v>
      </c>
      <c r="B17" s="199" t="s">
        <v>220</v>
      </c>
      <c r="C17" s="113">
        <v>6.9780528981429377</v>
      </c>
      <c r="D17" s="115">
        <v>124</v>
      </c>
      <c r="E17" s="114">
        <v>97</v>
      </c>
      <c r="F17" s="114">
        <v>170</v>
      </c>
      <c r="G17" s="114">
        <v>144</v>
      </c>
      <c r="H17" s="140">
        <v>189</v>
      </c>
      <c r="I17" s="115">
        <v>-65</v>
      </c>
      <c r="J17" s="116">
        <v>-34.391534391534393</v>
      </c>
    </row>
    <row r="18" spans="1:15" s="287" customFormat="1" ht="24.95" customHeight="1" x14ac:dyDescent="0.2">
      <c r="A18" s="201" t="s">
        <v>144</v>
      </c>
      <c r="B18" s="202" t="s">
        <v>145</v>
      </c>
      <c r="C18" s="113">
        <v>13.674732695554304</v>
      </c>
      <c r="D18" s="115">
        <v>243</v>
      </c>
      <c r="E18" s="114">
        <v>87</v>
      </c>
      <c r="F18" s="114">
        <v>261</v>
      </c>
      <c r="G18" s="114">
        <v>203</v>
      </c>
      <c r="H18" s="140">
        <v>222</v>
      </c>
      <c r="I18" s="115">
        <v>21</v>
      </c>
      <c r="J18" s="116">
        <v>9.4594594594594597</v>
      </c>
      <c r="K18" s="110"/>
      <c r="L18" s="110"/>
      <c r="M18" s="110"/>
      <c r="N18" s="110"/>
      <c r="O18" s="110"/>
    </row>
    <row r="19" spans="1:15" s="110" customFormat="1" ht="24.95" customHeight="1" x14ac:dyDescent="0.2">
      <c r="A19" s="193" t="s">
        <v>146</v>
      </c>
      <c r="B19" s="199" t="s">
        <v>147</v>
      </c>
      <c r="C19" s="113">
        <v>13.280810354530107</v>
      </c>
      <c r="D19" s="115">
        <v>236</v>
      </c>
      <c r="E19" s="114">
        <v>166</v>
      </c>
      <c r="F19" s="114">
        <v>275</v>
      </c>
      <c r="G19" s="114">
        <v>173</v>
      </c>
      <c r="H19" s="140">
        <v>274</v>
      </c>
      <c r="I19" s="115">
        <v>-38</v>
      </c>
      <c r="J19" s="116">
        <v>-13.868613138686131</v>
      </c>
    </row>
    <row r="20" spans="1:15" s="287" customFormat="1" ht="24.95" customHeight="1" x14ac:dyDescent="0.2">
      <c r="A20" s="193" t="s">
        <v>148</v>
      </c>
      <c r="B20" s="199" t="s">
        <v>149</v>
      </c>
      <c r="C20" s="113">
        <v>7.5407990996060779</v>
      </c>
      <c r="D20" s="115">
        <v>134</v>
      </c>
      <c r="E20" s="114">
        <v>94</v>
      </c>
      <c r="F20" s="114">
        <v>189</v>
      </c>
      <c r="G20" s="114">
        <v>170</v>
      </c>
      <c r="H20" s="140">
        <v>293</v>
      </c>
      <c r="I20" s="115">
        <v>-159</v>
      </c>
      <c r="J20" s="116">
        <v>-54.266211604095567</v>
      </c>
      <c r="K20" s="110"/>
      <c r="L20" s="110"/>
      <c r="M20" s="110"/>
      <c r="N20" s="110"/>
      <c r="O20" s="110"/>
    </row>
    <row r="21" spans="1:15" s="110" customFormat="1" ht="24.95" customHeight="1" x14ac:dyDescent="0.2">
      <c r="A21" s="201" t="s">
        <v>150</v>
      </c>
      <c r="B21" s="202" t="s">
        <v>151</v>
      </c>
      <c r="C21" s="113">
        <v>3.3764772087788408</v>
      </c>
      <c r="D21" s="115">
        <v>60</v>
      </c>
      <c r="E21" s="114">
        <v>74</v>
      </c>
      <c r="F21" s="114">
        <v>106</v>
      </c>
      <c r="G21" s="114">
        <v>96</v>
      </c>
      <c r="H21" s="140">
        <v>75</v>
      </c>
      <c r="I21" s="115">
        <v>-15</v>
      </c>
      <c r="J21" s="116">
        <v>-20</v>
      </c>
    </row>
    <row r="22" spans="1:15" s="110" customFormat="1" ht="24.95" customHeight="1" x14ac:dyDescent="0.2">
      <c r="A22" s="201" t="s">
        <v>152</v>
      </c>
      <c r="B22" s="199" t="s">
        <v>153</v>
      </c>
      <c r="C22" s="113">
        <v>0.56274620146314014</v>
      </c>
      <c r="D22" s="115">
        <v>10</v>
      </c>
      <c r="E22" s="114">
        <v>21</v>
      </c>
      <c r="F22" s="114">
        <v>12</v>
      </c>
      <c r="G22" s="114">
        <v>19</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v>6</v>
      </c>
      <c r="I23" s="115" t="s">
        <v>513</v>
      </c>
      <c r="J23" s="116" t="s">
        <v>513</v>
      </c>
    </row>
    <row r="24" spans="1:15" s="110" customFormat="1" ht="24.95" customHeight="1" x14ac:dyDescent="0.2">
      <c r="A24" s="193" t="s">
        <v>156</v>
      </c>
      <c r="B24" s="199" t="s">
        <v>221</v>
      </c>
      <c r="C24" s="113">
        <v>4.220596510973551</v>
      </c>
      <c r="D24" s="115">
        <v>75</v>
      </c>
      <c r="E24" s="114">
        <v>97</v>
      </c>
      <c r="F24" s="114">
        <v>71</v>
      </c>
      <c r="G24" s="114">
        <v>59</v>
      </c>
      <c r="H24" s="140">
        <v>84</v>
      </c>
      <c r="I24" s="115">
        <v>-9</v>
      </c>
      <c r="J24" s="116">
        <v>-10.714285714285714</v>
      </c>
    </row>
    <row r="25" spans="1:15" s="110" customFormat="1" ht="24.95" customHeight="1" x14ac:dyDescent="0.2">
      <c r="A25" s="193" t="s">
        <v>222</v>
      </c>
      <c r="B25" s="204" t="s">
        <v>159</v>
      </c>
      <c r="C25" s="113">
        <v>3.939223410241981</v>
      </c>
      <c r="D25" s="115">
        <v>70</v>
      </c>
      <c r="E25" s="114">
        <v>38</v>
      </c>
      <c r="F25" s="114">
        <v>68</v>
      </c>
      <c r="G25" s="114">
        <v>69</v>
      </c>
      <c r="H25" s="140">
        <v>98</v>
      </c>
      <c r="I25" s="115">
        <v>-28</v>
      </c>
      <c r="J25" s="116">
        <v>-28.571428571428573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5.0647158131682612</v>
      </c>
      <c r="D27" s="115">
        <v>90</v>
      </c>
      <c r="E27" s="114">
        <v>47</v>
      </c>
      <c r="F27" s="114">
        <v>93</v>
      </c>
      <c r="G27" s="114">
        <v>81</v>
      </c>
      <c r="H27" s="140">
        <v>110</v>
      </c>
      <c r="I27" s="115">
        <v>-20</v>
      </c>
      <c r="J27" s="116">
        <v>-18.181818181818183</v>
      </c>
    </row>
    <row r="28" spans="1:15" s="110" customFormat="1" ht="24.95" customHeight="1" x14ac:dyDescent="0.2">
      <c r="A28" s="193" t="s">
        <v>163</v>
      </c>
      <c r="B28" s="199" t="s">
        <v>164</v>
      </c>
      <c r="C28" s="113">
        <v>2.3072594259988746</v>
      </c>
      <c r="D28" s="115">
        <v>41</v>
      </c>
      <c r="E28" s="114">
        <v>21</v>
      </c>
      <c r="F28" s="114">
        <v>48</v>
      </c>
      <c r="G28" s="114">
        <v>23</v>
      </c>
      <c r="H28" s="140">
        <v>37</v>
      </c>
      <c r="I28" s="115">
        <v>4</v>
      </c>
      <c r="J28" s="116">
        <v>10.810810810810811</v>
      </c>
    </row>
    <row r="29" spans="1:15" s="110" customFormat="1" ht="24.95" customHeight="1" x14ac:dyDescent="0.2">
      <c r="A29" s="193">
        <v>86</v>
      </c>
      <c r="B29" s="199" t="s">
        <v>165</v>
      </c>
      <c r="C29" s="113">
        <v>4.6707934721440632</v>
      </c>
      <c r="D29" s="115">
        <v>83</v>
      </c>
      <c r="E29" s="114">
        <v>85</v>
      </c>
      <c r="F29" s="114">
        <v>147</v>
      </c>
      <c r="G29" s="114">
        <v>89</v>
      </c>
      <c r="H29" s="140">
        <v>95</v>
      </c>
      <c r="I29" s="115">
        <v>-12</v>
      </c>
      <c r="J29" s="116">
        <v>-12.631578947368421</v>
      </c>
    </row>
    <row r="30" spans="1:15" s="110" customFormat="1" ht="24.95" customHeight="1" x14ac:dyDescent="0.2">
      <c r="A30" s="193">
        <v>87.88</v>
      </c>
      <c r="B30" s="204" t="s">
        <v>166</v>
      </c>
      <c r="C30" s="113">
        <v>8.8913899831176142</v>
      </c>
      <c r="D30" s="115">
        <v>158</v>
      </c>
      <c r="E30" s="114">
        <v>122</v>
      </c>
      <c r="F30" s="114">
        <v>240</v>
      </c>
      <c r="G30" s="114">
        <v>134</v>
      </c>
      <c r="H30" s="140">
        <v>150</v>
      </c>
      <c r="I30" s="115">
        <v>8</v>
      </c>
      <c r="J30" s="116">
        <v>5.333333333333333</v>
      </c>
    </row>
    <row r="31" spans="1:15" s="110" customFormat="1" ht="24.95" customHeight="1" x14ac:dyDescent="0.2">
      <c r="A31" s="193" t="s">
        <v>167</v>
      </c>
      <c r="B31" s="199" t="s">
        <v>168</v>
      </c>
      <c r="C31" s="113">
        <v>2.9825548677546427</v>
      </c>
      <c r="D31" s="115">
        <v>53</v>
      </c>
      <c r="E31" s="114">
        <v>26</v>
      </c>
      <c r="F31" s="114">
        <v>55</v>
      </c>
      <c r="G31" s="114">
        <v>36</v>
      </c>
      <c r="H31" s="140">
        <v>42</v>
      </c>
      <c r="I31" s="115">
        <v>11</v>
      </c>
      <c r="J31" s="116">
        <v>26.19047619047619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5.4586381541924593</v>
      </c>
      <c r="D34" s="115">
        <v>97</v>
      </c>
      <c r="E34" s="114">
        <v>59</v>
      </c>
      <c r="F34" s="114">
        <v>82</v>
      </c>
      <c r="G34" s="114">
        <v>50</v>
      </c>
      <c r="H34" s="140">
        <v>62</v>
      </c>
      <c r="I34" s="115">
        <v>35</v>
      </c>
      <c r="J34" s="116">
        <v>56.451612903225808</v>
      </c>
    </row>
    <row r="35" spans="1:10" s="110" customFormat="1" ht="24.95" customHeight="1" x14ac:dyDescent="0.2">
      <c r="A35" s="292" t="s">
        <v>171</v>
      </c>
      <c r="B35" s="293" t="s">
        <v>172</v>
      </c>
      <c r="C35" s="113">
        <v>36.409679234665163</v>
      </c>
      <c r="D35" s="115">
        <v>647</v>
      </c>
      <c r="E35" s="114">
        <v>359</v>
      </c>
      <c r="F35" s="114">
        <v>777</v>
      </c>
      <c r="G35" s="114">
        <v>575</v>
      </c>
      <c r="H35" s="140">
        <v>674</v>
      </c>
      <c r="I35" s="115">
        <v>-27</v>
      </c>
      <c r="J35" s="116">
        <v>-4.0059347181008906</v>
      </c>
    </row>
    <row r="36" spans="1:10" s="110" customFormat="1" ht="24.95" customHeight="1" x14ac:dyDescent="0.2">
      <c r="A36" s="294" t="s">
        <v>173</v>
      </c>
      <c r="B36" s="295" t="s">
        <v>174</v>
      </c>
      <c r="C36" s="125">
        <v>58.131682611142374</v>
      </c>
      <c r="D36" s="143">
        <v>1033</v>
      </c>
      <c r="E36" s="144">
        <v>820</v>
      </c>
      <c r="F36" s="144">
        <v>1336</v>
      </c>
      <c r="G36" s="144">
        <v>980</v>
      </c>
      <c r="H36" s="145">
        <v>1311</v>
      </c>
      <c r="I36" s="143">
        <v>-278</v>
      </c>
      <c r="J36" s="146">
        <v>-21.205186880244089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1777</v>
      </c>
      <c r="F11" s="264">
        <v>1238</v>
      </c>
      <c r="G11" s="264">
        <v>2195</v>
      </c>
      <c r="H11" s="264">
        <v>1605</v>
      </c>
      <c r="I11" s="265">
        <v>2047</v>
      </c>
      <c r="J11" s="263">
        <v>-270</v>
      </c>
      <c r="K11" s="266">
        <v>-13.190034196384953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20.877884074282498</v>
      </c>
      <c r="E13" s="115">
        <v>371</v>
      </c>
      <c r="F13" s="114">
        <v>287</v>
      </c>
      <c r="G13" s="114">
        <v>497</v>
      </c>
      <c r="H13" s="114">
        <v>358</v>
      </c>
      <c r="I13" s="140">
        <v>455</v>
      </c>
      <c r="J13" s="115">
        <v>-84</v>
      </c>
      <c r="K13" s="116">
        <v>-18.46153846153846</v>
      </c>
    </row>
    <row r="14" spans="1:15" ht="15.95" customHeight="1" x14ac:dyDescent="0.2">
      <c r="A14" s="306" t="s">
        <v>230</v>
      </c>
      <c r="B14" s="307"/>
      <c r="C14" s="308"/>
      <c r="D14" s="113">
        <v>65.391108610016886</v>
      </c>
      <c r="E14" s="115">
        <v>1162</v>
      </c>
      <c r="F14" s="114">
        <v>746</v>
      </c>
      <c r="G14" s="114">
        <v>1447</v>
      </c>
      <c r="H14" s="114">
        <v>1029</v>
      </c>
      <c r="I14" s="140">
        <v>1280</v>
      </c>
      <c r="J14" s="115">
        <v>-118</v>
      </c>
      <c r="K14" s="116">
        <v>-9.21875</v>
      </c>
    </row>
    <row r="15" spans="1:15" ht="15.95" customHeight="1" x14ac:dyDescent="0.2">
      <c r="A15" s="306" t="s">
        <v>231</v>
      </c>
      <c r="B15" s="307"/>
      <c r="C15" s="308"/>
      <c r="D15" s="113">
        <v>7.0906021384355657</v>
      </c>
      <c r="E15" s="115">
        <v>126</v>
      </c>
      <c r="F15" s="114">
        <v>100</v>
      </c>
      <c r="G15" s="114">
        <v>121</v>
      </c>
      <c r="H15" s="114">
        <v>116</v>
      </c>
      <c r="I15" s="140">
        <v>167</v>
      </c>
      <c r="J15" s="115">
        <v>-41</v>
      </c>
      <c r="K15" s="116">
        <v>-24.550898203592816</v>
      </c>
    </row>
    <row r="16" spans="1:15" ht="15.95" customHeight="1" x14ac:dyDescent="0.2">
      <c r="A16" s="306" t="s">
        <v>232</v>
      </c>
      <c r="B16" s="307"/>
      <c r="C16" s="308"/>
      <c r="D16" s="113">
        <v>6.6404051772650536</v>
      </c>
      <c r="E16" s="115">
        <v>118</v>
      </c>
      <c r="F16" s="114">
        <v>105</v>
      </c>
      <c r="G16" s="114">
        <v>130</v>
      </c>
      <c r="H16" s="114">
        <v>102</v>
      </c>
      <c r="I16" s="140">
        <v>145</v>
      </c>
      <c r="J16" s="115">
        <v>-27</v>
      </c>
      <c r="K16" s="116">
        <v>-18.620689655172413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5.2335396736072033</v>
      </c>
      <c r="E18" s="115">
        <v>93</v>
      </c>
      <c r="F18" s="114">
        <v>71</v>
      </c>
      <c r="G18" s="114">
        <v>86</v>
      </c>
      <c r="H18" s="114">
        <v>50</v>
      </c>
      <c r="I18" s="140">
        <v>54</v>
      </c>
      <c r="J18" s="115">
        <v>39</v>
      </c>
      <c r="K18" s="116">
        <v>72.222222222222229</v>
      </c>
    </row>
    <row r="19" spans="1:11" ht="14.1" customHeight="1" x14ac:dyDescent="0.2">
      <c r="A19" s="306" t="s">
        <v>235</v>
      </c>
      <c r="B19" s="307" t="s">
        <v>236</v>
      </c>
      <c r="C19" s="308"/>
      <c r="D19" s="113">
        <v>3.995498030388295</v>
      </c>
      <c r="E19" s="115">
        <v>71</v>
      </c>
      <c r="F19" s="114">
        <v>45</v>
      </c>
      <c r="G19" s="114">
        <v>45</v>
      </c>
      <c r="H19" s="114">
        <v>27</v>
      </c>
      <c r="I19" s="140">
        <v>38</v>
      </c>
      <c r="J19" s="115">
        <v>33</v>
      </c>
      <c r="K19" s="116">
        <v>86.84210526315789</v>
      </c>
    </row>
    <row r="20" spans="1:11" ht="14.1" customHeight="1" x14ac:dyDescent="0.2">
      <c r="A20" s="306">
        <v>12</v>
      </c>
      <c r="B20" s="307" t="s">
        <v>237</v>
      </c>
      <c r="C20" s="308"/>
      <c r="D20" s="113">
        <v>1.9696117051209905</v>
      </c>
      <c r="E20" s="115">
        <v>35</v>
      </c>
      <c r="F20" s="114">
        <v>9</v>
      </c>
      <c r="G20" s="114">
        <v>16</v>
      </c>
      <c r="H20" s="114">
        <v>29</v>
      </c>
      <c r="I20" s="140">
        <v>43</v>
      </c>
      <c r="J20" s="115">
        <v>-8</v>
      </c>
      <c r="K20" s="116">
        <v>-18.604651162790699</v>
      </c>
    </row>
    <row r="21" spans="1:11" ht="14.1" customHeight="1" x14ac:dyDescent="0.2">
      <c r="A21" s="306">
        <v>21</v>
      </c>
      <c r="B21" s="307" t="s">
        <v>238</v>
      </c>
      <c r="C21" s="308"/>
      <c r="D21" s="113">
        <v>1.6319639842431064</v>
      </c>
      <c r="E21" s="115">
        <v>29</v>
      </c>
      <c r="F21" s="114">
        <v>12</v>
      </c>
      <c r="G21" s="114">
        <v>9</v>
      </c>
      <c r="H21" s="114">
        <v>14</v>
      </c>
      <c r="I21" s="140">
        <v>31</v>
      </c>
      <c r="J21" s="115">
        <v>-2</v>
      </c>
      <c r="K21" s="116">
        <v>-6.4516129032258061</v>
      </c>
    </row>
    <row r="22" spans="1:11" ht="14.1" customHeight="1" x14ac:dyDescent="0.2">
      <c r="A22" s="306">
        <v>22</v>
      </c>
      <c r="B22" s="307" t="s">
        <v>239</v>
      </c>
      <c r="C22" s="308"/>
      <c r="D22" s="113">
        <v>2.4198086662915026</v>
      </c>
      <c r="E22" s="115">
        <v>43</v>
      </c>
      <c r="F22" s="114">
        <v>48</v>
      </c>
      <c r="G22" s="114">
        <v>81</v>
      </c>
      <c r="H22" s="114">
        <v>79</v>
      </c>
      <c r="I22" s="140">
        <v>73</v>
      </c>
      <c r="J22" s="115">
        <v>-30</v>
      </c>
      <c r="K22" s="116">
        <v>-41.095890410958901</v>
      </c>
    </row>
    <row r="23" spans="1:11" ht="14.1" customHeight="1" x14ac:dyDescent="0.2">
      <c r="A23" s="306">
        <v>23</v>
      </c>
      <c r="B23" s="307" t="s">
        <v>240</v>
      </c>
      <c r="C23" s="308"/>
      <c r="D23" s="113">
        <v>0.3939223410241981</v>
      </c>
      <c r="E23" s="115">
        <v>7</v>
      </c>
      <c r="F23" s="114">
        <v>7</v>
      </c>
      <c r="G23" s="114">
        <v>15</v>
      </c>
      <c r="H23" s="114">
        <v>5</v>
      </c>
      <c r="I23" s="140">
        <v>16</v>
      </c>
      <c r="J23" s="115">
        <v>-9</v>
      </c>
      <c r="K23" s="116">
        <v>-56.25</v>
      </c>
    </row>
    <row r="24" spans="1:11" ht="14.1" customHeight="1" x14ac:dyDescent="0.2">
      <c r="A24" s="306">
        <v>24</v>
      </c>
      <c r="B24" s="307" t="s">
        <v>241</v>
      </c>
      <c r="C24" s="308"/>
      <c r="D24" s="113">
        <v>3.2639279684862128</v>
      </c>
      <c r="E24" s="115">
        <v>58</v>
      </c>
      <c r="F24" s="114">
        <v>40</v>
      </c>
      <c r="G24" s="114">
        <v>55</v>
      </c>
      <c r="H24" s="114">
        <v>52</v>
      </c>
      <c r="I24" s="140">
        <v>69</v>
      </c>
      <c r="J24" s="115">
        <v>-11</v>
      </c>
      <c r="K24" s="116">
        <v>-15.942028985507246</v>
      </c>
    </row>
    <row r="25" spans="1:11" ht="14.1" customHeight="1" x14ac:dyDescent="0.2">
      <c r="A25" s="306">
        <v>25</v>
      </c>
      <c r="B25" s="307" t="s">
        <v>242</v>
      </c>
      <c r="C25" s="308"/>
      <c r="D25" s="113">
        <v>4.6707934721440632</v>
      </c>
      <c r="E25" s="115">
        <v>83</v>
      </c>
      <c r="F25" s="114">
        <v>48</v>
      </c>
      <c r="G25" s="114">
        <v>165</v>
      </c>
      <c r="H25" s="114">
        <v>74</v>
      </c>
      <c r="I25" s="140">
        <v>98</v>
      </c>
      <c r="J25" s="115">
        <v>-15</v>
      </c>
      <c r="K25" s="116">
        <v>-15.306122448979592</v>
      </c>
    </row>
    <row r="26" spans="1:11" ht="14.1" customHeight="1" x14ac:dyDescent="0.2">
      <c r="A26" s="306">
        <v>26</v>
      </c>
      <c r="B26" s="307" t="s">
        <v>243</v>
      </c>
      <c r="C26" s="308"/>
      <c r="D26" s="113">
        <v>2.4760832864378166</v>
      </c>
      <c r="E26" s="115">
        <v>44</v>
      </c>
      <c r="F26" s="114">
        <v>28</v>
      </c>
      <c r="G26" s="114">
        <v>105</v>
      </c>
      <c r="H26" s="114">
        <v>35</v>
      </c>
      <c r="I26" s="140">
        <v>40</v>
      </c>
      <c r="J26" s="115">
        <v>4</v>
      </c>
      <c r="K26" s="116">
        <v>10</v>
      </c>
    </row>
    <row r="27" spans="1:11" ht="14.1" customHeight="1" x14ac:dyDescent="0.2">
      <c r="A27" s="306">
        <v>27</v>
      </c>
      <c r="B27" s="307" t="s">
        <v>244</v>
      </c>
      <c r="C27" s="308"/>
      <c r="D27" s="113">
        <v>1.5194147439504784</v>
      </c>
      <c r="E27" s="115">
        <v>27</v>
      </c>
      <c r="F27" s="114">
        <v>18</v>
      </c>
      <c r="G27" s="114">
        <v>23</v>
      </c>
      <c r="H27" s="114">
        <v>23</v>
      </c>
      <c r="I27" s="140">
        <v>41</v>
      </c>
      <c r="J27" s="115">
        <v>-14</v>
      </c>
      <c r="K27" s="116">
        <v>-34.146341463414636</v>
      </c>
    </row>
    <row r="28" spans="1:11" ht="14.1" customHeight="1" x14ac:dyDescent="0.2">
      <c r="A28" s="306">
        <v>28</v>
      </c>
      <c r="B28" s="307" t="s">
        <v>245</v>
      </c>
      <c r="C28" s="308"/>
      <c r="D28" s="113">
        <v>1.8570624648283625</v>
      </c>
      <c r="E28" s="115">
        <v>33</v>
      </c>
      <c r="F28" s="114">
        <v>28</v>
      </c>
      <c r="G28" s="114">
        <v>50</v>
      </c>
      <c r="H28" s="114">
        <v>23</v>
      </c>
      <c r="I28" s="140">
        <v>30</v>
      </c>
      <c r="J28" s="115">
        <v>3</v>
      </c>
      <c r="K28" s="116">
        <v>10</v>
      </c>
    </row>
    <row r="29" spans="1:11" ht="14.1" customHeight="1" x14ac:dyDescent="0.2">
      <c r="A29" s="306">
        <v>29</v>
      </c>
      <c r="B29" s="307" t="s">
        <v>246</v>
      </c>
      <c r="C29" s="308"/>
      <c r="D29" s="113">
        <v>2.7574563871693867</v>
      </c>
      <c r="E29" s="115">
        <v>49</v>
      </c>
      <c r="F29" s="114">
        <v>36</v>
      </c>
      <c r="G29" s="114">
        <v>57</v>
      </c>
      <c r="H29" s="114">
        <v>61</v>
      </c>
      <c r="I29" s="140">
        <v>45</v>
      </c>
      <c r="J29" s="115">
        <v>4</v>
      </c>
      <c r="K29" s="116">
        <v>8.8888888888888893</v>
      </c>
    </row>
    <row r="30" spans="1:11" ht="14.1" customHeight="1" x14ac:dyDescent="0.2">
      <c r="A30" s="306" t="s">
        <v>247</v>
      </c>
      <c r="B30" s="307" t="s">
        <v>248</v>
      </c>
      <c r="C30" s="308"/>
      <c r="D30" s="113" t="s">
        <v>513</v>
      </c>
      <c r="E30" s="115" t="s">
        <v>513</v>
      </c>
      <c r="F30" s="114">
        <v>12</v>
      </c>
      <c r="G30" s="114">
        <v>13</v>
      </c>
      <c r="H30" s="114">
        <v>14</v>
      </c>
      <c r="I30" s="140">
        <v>12</v>
      </c>
      <c r="J30" s="115" t="s">
        <v>513</v>
      </c>
      <c r="K30" s="116" t="s">
        <v>513</v>
      </c>
    </row>
    <row r="31" spans="1:11" ht="14.1" customHeight="1" x14ac:dyDescent="0.2">
      <c r="A31" s="306" t="s">
        <v>249</v>
      </c>
      <c r="B31" s="307" t="s">
        <v>250</v>
      </c>
      <c r="C31" s="308"/>
      <c r="D31" s="113">
        <v>1.6319639842431064</v>
      </c>
      <c r="E31" s="115">
        <v>29</v>
      </c>
      <c r="F31" s="114">
        <v>24</v>
      </c>
      <c r="G31" s="114">
        <v>38</v>
      </c>
      <c r="H31" s="114">
        <v>47</v>
      </c>
      <c r="I31" s="140">
        <v>33</v>
      </c>
      <c r="J31" s="115">
        <v>-4</v>
      </c>
      <c r="K31" s="116">
        <v>-12.121212121212121</v>
      </c>
    </row>
    <row r="32" spans="1:11" ht="14.1" customHeight="1" x14ac:dyDescent="0.2">
      <c r="A32" s="306">
        <v>31</v>
      </c>
      <c r="B32" s="307" t="s">
        <v>251</v>
      </c>
      <c r="C32" s="308"/>
      <c r="D32" s="113">
        <v>0.73157006190208218</v>
      </c>
      <c r="E32" s="115">
        <v>13</v>
      </c>
      <c r="F32" s="114" t="s">
        <v>513</v>
      </c>
      <c r="G32" s="114">
        <v>15</v>
      </c>
      <c r="H32" s="114">
        <v>14</v>
      </c>
      <c r="I32" s="140">
        <v>22</v>
      </c>
      <c r="J32" s="115">
        <v>-9</v>
      </c>
      <c r="K32" s="116">
        <v>-40.909090909090907</v>
      </c>
    </row>
    <row r="33" spans="1:11" ht="14.1" customHeight="1" x14ac:dyDescent="0.2">
      <c r="A33" s="306">
        <v>32</v>
      </c>
      <c r="B33" s="307" t="s">
        <v>252</v>
      </c>
      <c r="C33" s="308"/>
      <c r="D33" s="113">
        <v>6.9217782779966237</v>
      </c>
      <c r="E33" s="115">
        <v>123</v>
      </c>
      <c r="F33" s="114">
        <v>37</v>
      </c>
      <c r="G33" s="114">
        <v>87</v>
      </c>
      <c r="H33" s="114">
        <v>84</v>
      </c>
      <c r="I33" s="140">
        <v>100</v>
      </c>
      <c r="J33" s="115">
        <v>23</v>
      </c>
      <c r="K33" s="116">
        <v>23</v>
      </c>
    </row>
    <row r="34" spans="1:11" ht="14.1" customHeight="1" x14ac:dyDescent="0.2">
      <c r="A34" s="306">
        <v>33</v>
      </c>
      <c r="B34" s="307" t="s">
        <v>253</v>
      </c>
      <c r="C34" s="308"/>
      <c r="D34" s="113">
        <v>2.4198086662915026</v>
      </c>
      <c r="E34" s="115">
        <v>43</v>
      </c>
      <c r="F34" s="114">
        <v>17</v>
      </c>
      <c r="G34" s="114">
        <v>57</v>
      </c>
      <c r="H34" s="114">
        <v>50</v>
      </c>
      <c r="I34" s="140">
        <v>67</v>
      </c>
      <c r="J34" s="115">
        <v>-24</v>
      </c>
      <c r="K34" s="116">
        <v>-35.820895522388057</v>
      </c>
    </row>
    <row r="35" spans="1:11" ht="14.1" customHeight="1" x14ac:dyDescent="0.2">
      <c r="A35" s="306">
        <v>34</v>
      </c>
      <c r="B35" s="307" t="s">
        <v>254</v>
      </c>
      <c r="C35" s="308"/>
      <c r="D35" s="113">
        <v>2.8137310073157007</v>
      </c>
      <c r="E35" s="115">
        <v>50</v>
      </c>
      <c r="F35" s="114">
        <v>39</v>
      </c>
      <c r="G35" s="114">
        <v>58</v>
      </c>
      <c r="H35" s="114">
        <v>87</v>
      </c>
      <c r="I35" s="140">
        <v>70</v>
      </c>
      <c r="J35" s="115">
        <v>-20</v>
      </c>
      <c r="K35" s="116">
        <v>-28.571428571428573</v>
      </c>
    </row>
    <row r="36" spans="1:11" ht="14.1" customHeight="1" x14ac:dyDescent="0.2">
      <c r="A36" s="306">
        <v>41</v>
      </c>
      <c r="B36" s="307" t="s">
        <v>255</v>
      </c>
      <c r="C36" s="308"/>
      <c r="D36" s="113">
        <v>0.95666854248733824</v>
      </c>
      <c r="E36" s="115">
        <v>17</v>
      </c>
      <c r="F36" s="114">
        <v>16</v>
      </c>
      <c r="G36" s="114">
        <v>18</v>
      </c>
      <c r="H36" s="114">
        <v>14</v>
      </c>
      <c r="I36" s="140">
        <v>17</v>
      </c>
      <c r="J36" s="115">
        <v>0</v>
      </c>
      <c r="K36" s="116">
        <v>0</v>
      </c>
    </row>
    <row r="37" spans="1:11" ht="14.1" customHeight="1" x14ac:dyDescent="0.2">
      <c r="A37" s="306">
        <v>42</v>
      </c>
      <c r="B37" s="307" t="s">
        <v>256</v>
      </c>
      <c r="C37" s="308"/>
      <c r="D37" s="113" t="s">
        <v>513</v>
      </c>
      <c r="E37" s="115" t="s">
        <v>513</v>
      </c>
      <c r="F37" s="114">
        <v>3</v>
      </c>
      <c r="G37" s="114" t="s">
        <v>513</v>
      </c>
      <c r="H37" s="114">
        <v>0</v>
      </c>
      <c r="I37" s="140" t="s">
        <v>513</v>
      </c>
      <c r="J37" s="115" t="s">
        <v>513</v>
      </c>
      <c r="K37" s="116" t="s">
        <v>513</v>
      </c>
    </row>
    <row r="38" spans="1:11" ht="14.1" customHeight="1" x14ac:dyDescent="0.2">
      <c r="A38" s="306">
        <v>43</v>
      </c>
      <c r="B38" s="307" t="s">
        <v>257</v>
      </c>
      <c r="C38" s="308"/>
      <c r="D38" s="113">
        <v>0.45019696117051211</v>
      </c>
      <c r="E38" s="115">
        <v>8</v>
      </c>
      <c r="F38" s="114">
        <v>16</v>
      </c>
      <c r="G38" s="114">
        <v>12</v>
      </c>
      <c r="H38" s="114">
        <v>10</v>
      </c>
      <c r="I38" s="140">
        <v>7</v>
      </c>
      <c r="J38" s="115">
        <v>1</v>
      </c>
      <c r="K38" s="116">
        <v>14.285714285714286</v>
      </c>
    </row>
    <row r="39" spans="1:11" ht="14.1" customHeight="1" x14ac:dyDescent="0.2">
      <c r="A39" s="306">
        <v>51</v>
      </c>
      <c r="B39" s="307" t="s">
        <v>258</v>
      </c>
      <c r="C39" s="308"/>
      <c r="D39" s="113">
        <v>4.8396173325830052</v>
      </c>
      <c r="E39" s="115">
        <v>86</v>
      </c>
      <c r="F39" s="114">
        <v>94</v>
      </c>
      <c r="G39" s="114">
        <v>143</v>
      </c>
      <c r="H39" s="114">
        <v>88</v>
      </c>
      <c r="I39" s="140">
        <v>198</v>
      </c>
      <c r="J39" s="115">
        <v>-112</v>
      </c>
      <c r="K39" s="116">
        <v>-56.565656565656568</v>
      </c>
    </row>
    <row r="40" spans="1:11" ht="14.1" customHeight="1" x14ac:dyDescent="0.2">
      <c r="A40" s="306" t="s">
        <v>259</v>
      </c>
      <c r="B40" s="307" t="s">
        <v>260</v>
      </c>
      <c r="C40" s="308"/>
      <c r="D40" s="113">
        <v>4.051772650534609</v>
      </c>
      <c r="E40" s="115">
        <v>72</v>
      </c>
      <c r="F40" s="114">
        <v>83</v>
      </c>
      <c r="G40" s="114">
        <v>128</v>
      </c>
      <c r="H40" s="114">
        <v>73</v>
      </c>
      <c r="I40" s="140">
        <v>150</v>
      </c>
      <c r="J40" s="115">
        <v>-78</v>
      </c>
      <c r="K40" s="116">
        <v>-52</v>
      </c>
    </row>
    <row r="41" spans="1:11" ht="14.1" customHeight="1" x14ac:dyDescent="0.2">
      <c r="A41" s="306"/>
      <c r="B41" s="307" t="s">
        <v>261</v>
      </c>
      <c r="C41" s="308"/>
      <c r="D41" s="113">
        <v>3.2076533483398988</v>
      </c>
      <c r="E41" s="115">
        <v>57</v>
      </c>
      <c r="F41" s="114">
        <v>49</v>
      </c>
      <c r="G41" s="114">
        <v>81</v>
      </c>
      <c r="H41" s="114">
        <v>59</v>
      </c>
      <c r="I41" s="140">
        <v>121</v>
      </c>
      <c r="J41" s="115">
        <v>-64</v>
      </c>
      <c r="K41" s="116">
        <v>-52.892561983471076</v>
      </c>
    </row>
    <row r="42" spans="1:11" ht="14.1" customHeight="1" x14ac:dyDescent="0.2">
      <c r="A42" s="306">
        <v>52</v>
      </c>
      <c r="B42" s="307" t="s">
        <v>262</v>
      </c>
      <c r="C42" s="308"/>
      <c r="D42" s="113">
        <v>7.2594259988745078</v>
      </c>
      <c r="E42" s="115">
        <v>129</v>
      </c>
      <c r="F42" s="114">
        <v>81</v>
      </c>
      <c r="G42" s="114">
        <v>167</v>
      </c>
      <c r="H42" s="114">
        <v>169</v>
      </c>
      <c r="I42" s="140">
        <v>213</v>
      </c>
      <c r="J42" s="115">
        <v>-84</v>
      </c>
      <c r="K42" s="116">
        <v>-39.436619718309856</v>
      </c>
    </row>
    <row r="43" spans="1:11" ht="14.1" customHeight="1" x14ac:dyDescent="0.2">
      <c r="A43" s="306" t="s">
        <v>263</v>
      </c>
      <c r="B43" s="307" t="s">
        <v>264</v>
      </c>
      <c r="C43" s="308"/>
      <c r="D43" s="113">
        <v>6.4153066966797976</v>
      </c>
      <c r="E43" s="115">
        <v>114</v>
      </c>
      <c r="F43" s="114">
        <v>72</v>
      </c>
      <c r="G43" s="114">
        <v>154</v>
      </c>
      <c r="H43" s="114">
        <v>165</v>
      </c>
      <c r="I43" s="140">
        <v>197</v>
      </c>
      <c r="J43" s="115">
        <v>-83</v>
      </c>
      <c r="K43" s="116">
        <v>-42.131979695431475</v>
      </c>
    </row>
    <row r="44" spans="1:11" ht="14.1" customHeight="1" x14ac:dyDescent="0.2">
      <c r="A44" s="306">
        <v>53</v>
      </c>
      <c r="B44" s="307" t="s">
        <v>265</v>
      </c>
      <c r="C44" s="308"/>
      <c r="D44" s="113">
        <v>0.73157006190208218</v>
      </c>
      <c r="E44" s="115">
        <v>13</v>
      </c>
      <c r="F44" s="114">
        <v>13</v>
      </c>
      <c r="G44" s="114">
        <v>21</v>
      </c>
      <c r="H44" s="114">
        <v>10</v>
      </c>
      <c r="I44" s="140">
        <v>21</v>
      </c>
      <c r="J44" s="115">
        <v>-8</v>
      </c>
      <c r="K44" s="116">
        <v>-38.095238095238095</v>
      </c>
    </row>
    <row r="45" spans="1:11" ht="14.1" customHeight="1" x14ac:dyDescent="0.2">
      <c r="A45" s="306" t="s">
        <v>266</v>
      </c>
      <c r="B45" s="307" t="s">
        <v>267</v>
      </c>
      <c r="C45" s="308"/>
      <c r="D45" s="113">
        <v>0.73157006190208218</v>
      </c>
      <c r="E45" s="115">
        <v>13</v>
      </c>
      <c r="F45" s="114">
        <v>12</v>
      </c>
      <c r="G45" s="114">
        <v>21</v>
      </c>
      <c r="H45" s="114">
        <v>10</v>
      </c>
      <c r="I45" s="140">
        <v>19</v>
      </c>
      <c r="J45" s="115">
        <v>-6</v>
      </c>
      <c r="K45" s="116">
        <v>-31.578947368421051</v>
      </c>
    </row>
    <row r="46" spans="1:11" ht="14.1" customHeight="1" x14ac:dyDescent="0.2">
      <c r="A46" s="306">
        <v>54</v>
      </c>
      <c r="B46" s="307" t="s">
        <v>268</v>
      </c>
      <c r="C46" s="308"/>
      <c r="D46" s="113">
        <v>2.4198086662915026</v>
      </c>
      <c r="E46" s="115">
        <v>43</v>
      </c>
      <c r="F46" s="114">
        <v>25</v>
      </c>
      <c r="G46" s="114">
        <v>50</v>
      </c>
      <c r="H46" s="114">
        <v>51</v>
      </c>
      <c r="I46" s="140">
        <v>53</v>
      </c>
      <c r="J46" s="115">
        <v>-10</v>
      </c>
      <c r="K46" s="116">
        <v>-18.867924528301888</v>
      </c>
    </row>
    <row r="47" spans="1:11" ht="14.1" customHeight="1" x14ac:dyDescent="0.2">
      <c r="A47" s="306">
        <v>61</v>
      </c>
      <c r="B47" s="307" t="s">
        <v>269</v>
      </c>
      <c r="C47" s="308"/>
      <c r="D47" s="113">
        <v>1.9133370849746765</v>
      </c>
      <c r="E47" s="115">
        <v>34</v>
      </c>
      <c r="F47" s="114">
        <v>17</v>
      </c>
      <c r="G47" s="114">
        <v>45</v>
      </c>
      <c r="H47" s="114">
        <v>22</v>
      </c>
      <c r="I47" s="140">
        <v>38</v>
      </c>
      <c r="J47" s="115">
        <v>-4</v>
      </c>
      <c r="K47" s="116">
        <v>-10.526315789473685</v>
      </c>
    </row>
    <row r="48" spans="1:11" ht="14.1" customHeight="1" x14ac:dyDescent="0.2">
      <c r="A48" s="306">
        <v>62</v>
      </c>
      <c r="B48" s="307" t="s">
        <v>270</v>
      </c>
      <c r="C48" s="308"/>
      <c r="D48" s="113">
        <v>9.1164884637028702</v>
      </c>
      <c r="E48" s="115">
        <v>162</v>
      </c>
      <c r="F48" s="114">
        <v>91</v>
      </c>
      <c r="G48" s="114">
        <v>124</v>
      </c>
      <c r="H48" s="114">
        <v>117</v>
      </c>
      <c r="I48" s="140">
        <v>110</v>
      </c>
      <c r="J48" s="115">
        <v>52</v>
      </c>
      <c r="K48" s="116">
        <v>47.272727272727273</v>
      </c>
    </row>
    <row r="49" spans="1:11" ht="14.1" customHeight="1" x14ac:dyDescent="0.2">
      <c r="A49" s="306">
        <v>63</v>
      </c>
      <c r="B49" s="307" t="s">
        <v>271</v>
      </c>
      <c r="C49" s="308"/>
      <c r="D49" s="113">
        <v>1.5756893640967924</v>
      </c>
      <c r="E49" s="115">
        <v>28</v>
      </c>
      <c r="F49" s="114">
        <v>44</v>
      </c>
      <c r="G49" s="114">
        <v>71</v>
      </c>
      <c r="H49" s="114">
        <v>40</v>
      </c>
      <c r="I49" s="140">
        <v>44</v>
      </c>
      <c r="J49" s="115">
        <v>-16</v>
      </c>
      <c r="K49" s="116">
        <v>-36.363636363636367</v>
      </c>
    </row>
    <row r="50" spans="1:11" ht="14.1" customHeight="1" x14ac:dyDescent="0.2">
      <c r="A50" s="306" t="s">
        <v>272</v>
      </c>
      <c r="B50" s="307" t="s">
        <v>273</v>
      </c>
      <c r="C50" s="308"/>
      <c r="D50" s="113">
        <v>0.3939223410241981</v>
      </c>
      <c r="E50" s="115">
        <v>7</v>
      </c>
      <c r="F50" s="114">
        <v>15</v>
      </c>
      <c r="G50" s="114">
        <v>33</v>
      </c>
      <c r="H50" s="114">
        <v>12</v>
      </c>
      <c r="I50" s="140">
        <v>11</v>
      </c>
      <c r="J50" s="115">
        <v>-4</v>
      </c>
      <c r="K50" s="116">
        <v>-36.363636363636367</v>
      </c>
    </row>
    <row r="51" spans="1:11" ht="14.1" customHeight="1" x14ac:dyDescent="0.2">
      <c r="A51" s="306" t="s">
        <v>274</v>
      </c>
      <c r="B51" s="307" t="s">
        <v>275</v>
      </c>
      <c r="C51" s="308"/>
      <c r="D51" s="113">
        <v>1.1254924029262803</v>
      </c>
      <c r="E51" s="115">
        <v>20</v>
      </c>
      <c r="F51" s="114">
        <v>26</v>
      </c>
      <c r="G51" s="114">
        <v>32</v>
      </c>
      <c r="H51" s="114">
        <v>25</v>
      </c>
      <c r="I51" s="140">
        <v>31</v>
      </c>
      <c r="J51" s="115">
        <v>-11</v>
      </c>
      <c r="K51" s="116">
        <v>-35.483870967741936</v>
      </c>
    </row>
    <row r="52" spans="1:11" ht="14.1" customHeight="1" x14ac:dyDescent="0.2">
      <c r="A52" s="306">
        <v>71</v>
      </c>
      <c r="B52" s="307" t="s">
        <v>276</v>
      </c>
      <c r="C52" s="308"/>
      <c r="D52" s="113">
        <v>8.3849184018007872</v>
      </c>
      <c r="E52" s="115">
        <v>149</v>
      </c>
      <c r="F52" s="114">
        <v>101</v>
      </c>
      <c r="G52" s="114">
        <v>129</v>
      </c>
      <c r="H52" s="114">
        <v>100</v>
      </c>
      <c r="I52" s="140">
        <v>185</v>
      </c>
      <c r="J52" s="115">
        <v>-36</v>
      </c>
      <c r="K52" s="116">
        <v>-19.45945945945946</v>
      </c>
    </row>
    <row r="53" spans="1:11" ht="14.1" customHeight="1" x14ac:dyDescent="0.2">
      <c r="A53" s="306" t="s">
        <v>277</v>
      </c>
      <c r="B53" s="307" t="s">
        <v>278</v>
      </c>
      <c r="C53" s="308"/>
      <c r="D53" s="113">
        <v>3.4327518289251548</v>
      </c>
      <c r="E53" s="115">
        <v>61</v>
      </c>
      <c r="F53" s="114">
        <v>44</v>
      </c>
      <c r="G53" s="114">
        <v>52</v>
      </c>
      <c r="H53" s="114">
        <v>47</v>
      </c>
      <c r="I53" s="140">
        <v>70</v>
      </c>
      <c r="J53" s="115">
        <v>-9</v>
      </c>
      <c r="K53" s="116">
        <v>-12.857142857142858</v>
      </c>
    </row>
    <row r="54" spans="1:11" ht="14.1" customHeight="1" x14ac:dyDescent="0.2">
      <c r="A54" s="306" t="s">
        <v>279</v>
      </c>
      <c r="B54" s="307" t="s">
        <v>280</v>
      </c>
      <c r="C54" s="308"/>
      <c r="D54" s="113">
        <v>4.2768711311198651</v>
      </c>
      <c r="E54" s="115">
        <v>76</v>
      </c>
      <c r="F54" s="114">
        <v>51</v>
      </c>
      <c r="G54" s="114">
        <v>71</v>
      </c>
      <c r="H54" s="114">
        <v>49</v>
      </c>
      <c r="I54" s="140">
        <v>91</v>
      </c>
      <c r="J54" s="115">
        <v>-15</v>
      </c>
      <c r="K54" s="116">
        <v>-16.483516483516482</v>
      </c>
    </row>
    <row r="55" spans="1:11" ht="14.1" customHeight="1" x14ac:dyDescent="0.2">
      <c r="A55" s="306">
        <v>72</v>
      </c>
      <c r="B55" s="307" t="s">
        <v>281</v>
      </c>
      <c r="C55" s="308"/>
      <c r="D55" s="113">
        <v>1.1817670230725943</v>
      </c>
      <c r="E55" s="115">
        <v>21</v>
      </c>
      <c r="F55" s="114">
        <v>18</v>
      </c>
      <c r="G55" s="114">
        <v>19</v>
      </c>
      <c r="H55" s="114">
        <v>20</v>
      </c>
      <c r="I55" s="140">
        <v>22</v>
      </c>
      <c r="J55" s="115">
        <v>-1</v>
      </c>
      <c r="K55" s="116">
        <v>-4.5454545454545459</v>
      </c>
    </row>
    <row r="56" spans="1:11" ht="14.1" customHeight="1" x14ac:dyDescent="0.2">
      <c r="A56" s="306" t="s">
        <v>282</v>
      </c>
      <c r="B56" s="307" t="s">
        <v>283</v>
      </c>
      <c r="C56" s="308"/>
      <c r="D56" s="113" t="s">
        <v>513</v>
      </c>
      <c r="E56" s="115" t="s">
        <v>513</v>
      </c>
      <c r="F56" s="114" t="s">
        <v>513</v>
      </c>
      <c r="G56" s="114">
        <v>8</v>
      </c>
      <c r="H56" s="114" t="s">
        <v>513</v>
      </c>
      <c r="I56" s="140">
        <v>3</v>
      </c>
      <c r="J56" s="115" t="s">
        <v>513</v>
      </c>
      <c r="K56" s="116" t="s">
        <v>513</v>
      </c>
    </row>
    <row r="57" spans="1:11" ht="14.1" customHeight="1" x14ac:dyDescent="0.2">
      <c r="A57" s="306" t="s">
        <v>284</v>
      </c>
      <c r="B57" s="307" t="s">
        <v>285</v>
      </c>
      <c r="C57" s="308"/>
      <c r="D57" s="113">
        <v>0.78784468204839619</v>
      </c>
      <c r="E57" s="115">
        <v>14</v>
      </c>
      <c r="F57" s="114">
        <v>12</v>
      </c>
      <c r="G57" s="114">
        <v>6</v>
      </c>
      <c r="H57" s="114">
        <v>16</v>
      </c>
      <c r="I57" s="140">
        <v>14</v>
      </c>
      <c r="J57" s="115">
        <v>0</v>
      </c>
      <c r="K57" s="116">
        <v>0</v>
      </c>
    </row>
    <row r="58" spans="1:11" ht="14.1" customHeight="1" x14ac:dyDescent="0.2">
      <c r="A58" s="306">
        <v>73</v>
      </c>
      <c r="B58" s="307" t="s">
        <v>286</v>
      </c>
      <c r="C58" s="308"/>
      <c r="D58" s="113">
        <v>1.9133370849746765</v>
      </c>
      <c r="E58" s="115">
        <v>34</v>
      </c>
      <c r="F58" s="114">
        <v>26</v>
      </c>
      <c r="G58" s="114">
        <v>34</v>
      </c>
      <c r="H58" s="114">
        <v>13</v>
      </c>
      <c r="I58" s="140">
        <v>18</v>
      </c>
      <c r="J58" s="115">
        <v>16</v>
      </c>
      <c r="K58" s="116">
        <v>88.888888888888886</v>
      </c>
    </row>
    <row r="59" spans="1:11" ht="14.1" customHeight="1" x14ac:dyDescent="0.2">
      <c r="A59" s="306" t="s">
        <v>287</v>
      </c>
      <c r="B59" s="307" t="s">
        <v>288</v>
      </c>
      <c r="C59" s="308"/>
      <c r="D59" s="113">
        <v>1.8007878446820484</v>
      </c>
      <c r="E59" s="115">
        <v>32</v>
      </c>
      <c r="F59" s="114">
        <v>25</v>
      </c>
      <c r="G59" s="114">
        <v>30</v>
      </c>
      <c r="H59" s="114">
        <v>13</v>
      </c>
      <c r="I59" s="140">
        <v>16</v>
      </c>
      <c r="J59" s="115">
        <v>16</v>
      </c>
      <c r="K59" s="116">
        <v>100</v>
      </c>
    </row>
    <row r="60" spans="1:11" ht="14.1" customHeight="1" x14ac:dyDescent="0.2">
      <c r="A60" s="306">
        <v>81</v>
      </c>
      <c r="B60" s="307" t="s">
        <v>289</v>
      </c>
      <c r="C60" s="308"/>
      <c r="D60" s="113">
        <v>6.4715813168261116</v>
      </c>
      <c r="E60" s="115">
        <v>115</v>
      </c>
      <c r="F60" s="114">
        <v>121</v>
      </c>
      <c r="G60" s="114">
        <v>181</v>
      </c>
      <c r="H60" s="114">
        <v>114</v>
      </c>
      <c r="I60" s="140">
        <v>132</v>
      </c>
      <c r="J60" s="115">
        <v>-17</v>
      </c>
      <c r="K60" s="116">
        <v>-12.878787878787879</v>
      </c>
    </row>
    <row r="61" spans="1:11" ht="14.1" customHeight="1" x14ac:dyDescent="0.2">
      <c r="A61" s="306" t="s">
        <v>290</v>
      </c>
      <c r="B61" s="307" t="s">
        <v>291</v>
      </c>
      <c r="C61" s="308"/>
      <c r="D61" s="113">
        <v>1.4068655036578503</v>
      </c>
      <c r="E61" s="115">
        <v>25</v>
      </c>
      <c r="F61" s="114">
        <v>18</v>
      </c>
      <c r="G61" s="114">
        <v>35</v>
      </c>
      <c r="H61" s="114">
        <v>19</v>
      </c>
      <c r="I61" s="140">
        <v>22</v>
      </c>
      <c r="J61" s="115">
        <v>3</v>
      </c>
      <c r="K61" s="116">
        <v>13.636363636363637</v>
      </c>
    </row>
    <row r="62" spans="1:11" ht="14.1" customHeight="1" x14ac:dyDescent="0.2">
      <c r="A62" s="306" t="s">
        <v>292</v>
      </c>
      <c r="B62" s="307" t="s">
        <v>293</v>
      </c>
      <c r="C62" s="308"/>
      <c r="D62" s="113">
        <v>2.7011817670230727</v>
      </c>
      <c r="E62" s="115">
        <v>48</v>
      </c>
      <c r="F62" s="114">
        <v>45</v>
      </c>
      <c r="G62" s="114">
        <v>83</v>
      </c>
      <c r="H62" s="114">
        <v>43</v>
      </c>
      <c r="I62" s="140">
        <v>45</v>
      </c>
      <c r="J62" s="115">
        <v>3</v>
      </c>
      <c r="K62" s="116">
        <v>6.666666666666667</v>
      </c>
    </row>
    <row r="63" spans="1:11" ht="14.1" customHeight="1" x14ac:dyDescent="0.2">
      <c r="A63" s="306"/>
      <c r="B63" s="307" t="s">
        <v>294</v>
      </c>
      <c r="C63" s="308"/>
      <c r="D63" s="113">
        <v>2.3635340461451886</v>
      </c>
      <c r="E63" s="115">
        <v>42</v>
      </c>
      <c r="F63" s="114">
        <v>42</v>
      </c>
      <c r="G63" s="114">
        <v>77</v>
      </c>
      <c r="H63" s="114">
        <v>40</v>
      </c>
      <c r="I63" s="140">
        <v>44</v>
      </c>
      <c r="J63" s="115">
        <v>-2</v>
      </c>
      <c r="K63" s="116">
        <v>-4.5454545454545459</v>
      </c>
    </row>
    <row r="64" spans="1:11" ht="14.1" customHeight="1" x14ac:dyDescent="0.2">
      <c r="A64" s="306" t="s">
        <v>295</v>
      </c>
      <c r="B64" s="307" t="s">
        <v>296</v>
      </c>
      <c r="C64" s="308"/>
      <c r="D64" s="113">
        <v>1.2943162633652223</v>
      </c>
      <c r="E64" s="115">
        <v>23</v>
      </c>
      <c r="F64" s="114">
        <v>41</v>
      </c>
      <c r="G64" s="114">
        <v>36</v>
      </c>
      <c r="H64" s="114">
        <v>37</v>
      </c>
      <c r="I64" s="140">
        <v>33</v>
      </c>
      <c r="J64" s="115">
        <v>-10</v>
      </c>
      <c r="K64" s="116">
        <v>-30.303030303030305</v>
      </c>
    </row>
    <row r="65" spans="1:11" ht="14.1" customHeight="1" x14ac:dyDescent="0.2">
      <c r="A65" s="306" t="s">
        <v>297</v>
      </c>
      <c r="B65" s="307" t="s">
        <v>298</v>
      </c>
      <c r="C65" s="308"/>
      <c r="D65" s="113">
        <v>0.50647158131682612</v>
      </c>
      <c r="E65" s="115">
        <v>9</v>
      </c>
      <c r="F65" s="114">
        <v>10</v>
      </c>
      <c r="G65" s="114">
        <v>9</v>
      </c>
      <c r="H65" s="114">
        <v>10</v>
      </c>
      <c r="I65" s="140">
        <v>16</v>
      </c>
      <c r="J65" s="115">
        <v>-7</v>
      </c>
      <c r="K65" s="116">
        <v>-43.75</v>
      </c>
    </row>
    <row r="66" spans="1:11" ht="14.1" customHeight="1" x14ac:dyDescent="0.2">
      <c r="A66" s="306">
        <v>82</v>
      </c>
      <c r="B66" s="307" t="s">
        <v>299</v>
      </c>
      <c r="C66" s="308"/>
      <c r="D66" s="113">
        <v>3.4890264490714689</v>
      </c>
      <c r="E66" s="115">
        <v>62</v>
      </c>
      <c r="F66" s="114">
        <v>53</v>
      </c>
      <c r="G66" s="114">
        <v>135</v>
      </c>
      <c r="H66" s="114">
        <v>56</v>
      </c>
      <c r="I66" s="140">
        <v>66</v>
      </c>
      <c r="J66" s="115">
        <v>-4</v>
      </c>
      <c r="K66" s="116">
        <v>-6.0606060606060606</v>
      </c>
    </row>
    <row r="67" spans="1:11" ht="14.1" customHeight="1" x14ac:dyDescent="0.2">
      <c r="A67" s="306" t="s">
        <v>300</v>
      </c>
      <c r="B67" s="307" t="s">
        <v>301</v>
      </c>
      <c r="C67" s="308"/>
      <c r="D67" s="113">
        <v>2.5886325267304446</v>
      </c>
      <c r="E67" s="115">
        <v>46</v>
      </c>
      <c r="F67" s="114">
        <v>43</v>
      </c>
      <c r="G67" s="114">
        <v>106</v>
      </c>
      <c r="H67" s="114">
        <v>44</v>
      </c>
      <c r="I67" s="140">
        <v>51</v>
      </c>
      <c r="J67" s="115">
        <v>-5</v>
      </c>
      <c r="K67" s="116">
        <v>-9.8039215686274517</v>
      </c>
    </row>
    <row r="68" spans="1:11" ht="14.1" customHeight="1" x14ac:dyDescent="0.2">
      <c r="A68" s="306" t="s">
        <v>302</v>
      </c>
      <c r="B68" s="307" t="s">
        <v>303</v>
      </c>
      <c r="C68" s="308"/>
      <c r="D68" s="113">
        <v>0.33764772087788408</v>
      </c>
      <c r="E68" s="115">
        <v>6</v>
      </c>
      <c r="F68" s="114">
        <v>6</v>
      </c>
      <c r="G68" s="114">
        <v>12</v>
      </c>
      <c r="H68" s="114">
        <v>5</v>
      </c>
      <c r="I68" s="140">
        <v>10</v>
      </c>
      <c r="J68" s="115">
        <v>-4</v>
      </c>
      <c r="K68" s="116">
        <v>-40</v>
      </c>
    </row>
    <row r="69" spans="1:11" ht="14.1" customHeight="1" x14ac:dyDescent="0.2">
      <c r="A69" s="306">
        <v>83</v>
      </c>
      <c r="B69" s="307" t="s">
        <v>304</v>
      </c>
      <c r="C69" s="308"/>
      <c r="D69" s="113">
        <v>6.6404051772650536</v>
      </c>
      <c r="E69" s="115">
        <v>118</v>
      </c>
      <c r="F69" s="114">
        <v>52</v>
      </c>
      <c r="G69" s="114">
        <v>125</v>
      </c>
      <c r="H69" s="114">
        <v>85</v>
      </c>
      <c r="I69" s="140">
        <v>96</v>
      </c>
      <c r="J69" s="115">
        <v>22</v>
      </c>
      <c r="K69" s="116">
        <v>22.916666666666668</v>
      </c>
    </row>
    <row r="70" spans="1:11" ht="14.1" customHeight="1" x14ac:dyDescent="0.2">
      <c r="A70" s="306" t="s">
        <v>305</v>
      </c>
      <c r="B70" s="307" t="s">
        <v>306</v>
      </c>
      <c r="C70" s="308"/>
      <c r="D70" s="113">
        <v>5.8525604952166574</v>
      </c>
      <c r="E70" s="115">
        <v>104</v>
      </c>
      <c r="F70" s="114">
        <v>41</v>
      </c>
      <c r="G70" s="114">
        <v>105</v>
      </c>
      <c r="H70" s="114">
        <v>67</v>
      </c>
      <c r="I70" s="140">
        <v>86</v>
      </c>
      <c r="J70" s="115">
        <v>18</v>
      </c>
      <c r="K70" s="116">
        <v>20.930232558139537</v>
      </c>
    </row>
    <row r="71" spans="1:11" ht="14.1" customHeight="1" x14ac:dyDescent="0.2">
      <c r="A71" s="306"/>
      <c r="B71" s="307" t="s">
        <v>307</v>
      </c>
      <c r="C71" s="308"/>
      <c r="D71" s="113">
        <v>4.164321890827237</v>
      </c>
      <c r="E71" s="115">
        <v>74</v>
      </c>
      <c r="F71" s="114">
        <v>20</v>
      </c>
      <c r="G71" s="114">
        <v>60</v>
      </c>
      <c r="H71" s="114">
        <v>26</v>
      </c>
      <c r="I71" s="140">
        <v>53</v>
      </c>
      <c r="J71" s="115">
        <v>21</v>
      </c>
      <c r="K71" s="116">
        <v>39.622641509433961</v>
      </c>
    </row>
    <row r="72" spans="1:11" ht="14.1" customHeight="1" x14ac:dyDescent="0.2">
      <c r="A72" s="306">
        <v>84</v>
      </c>
      <c r="B72" s="307" t="s">
        <v>308</v>
      </c>
      <c r="C72" s="308"/>
      <c r="D72" s="113">
        <v>0.95666854248733824</v>
      </c>
      <c r="E72" s="115">
        <v>17</v>
      </c>
      <c r="F72" s="114">
        <v>12</v>
      </c>
      <c r="G72" s="114">
        <v>30</v>
      </c>
      <c r="H72" s="114">
        <v>4</v>
      </c>
      <c r="I72" s="140">
        <v>16</v>
      </c>
      <c r="J72" s="115">
        <v>1</v>
      </c>
      <c r="K72" s="116">
        <v>6.25</v>
      </c>
    </row>
    <row r="73" spans="1:11" ht="14.1" customHeight="1" x14ac:dyDescent="0.2">
      <c r="A73" s="306" t="s">
        <v>309</v>
      </c>
      <c r="B73" s="307" t="s">
        <v>310</v>
      </c>
      <c r="C73" s="308"/>
      <c r="D73" s="113">
        <v>0.61902082160945415</v>
      </c>
      <c r="E73" s="115">
        <v>11</v>
      </c>
      <c r="F73" s="114">
        <v>4</v>
      </c>
      <c r="G73" s="114">
        <v>19</v>
      </c>
      <c r="H73" s="114">
        <v>0</v>
      </c>
      <c r="I73" s="140">
        <v>5</v>
      </c>
      <c r="J73" s="115">
        <v>6</v>
      </c>
      <c r="K73" s="116">
        <v>120</v>
      </c>
    </row>
    <row r="74" spans="1:11" ht="14.1" customHeight="1" x14ac:dyDescent="0.2">
      <c r="A74" s="306" t="s">
        <v>311</v>
      </c>
      <c r="B74" s="307" t="s">
        <v>312</v>
      </c>
      <c r="C74" s="308"/>
      <c r="D74" s="113" t="s">
        <v>513</v>
      </c>
      <c r="E74" s="115" t="s">
        <v>513</v>
      </c>
      <c r="F74" s="114">
        <v>7</v>
      </c>
      <c r="G74" s="114">
        <v>8</v>
      </c>
      <c r="H74" s="114">
        <v>0</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0.3939223410241981</v>
      </c>
      <c r="E77" s="115">
        <v>7</v>
      </c>
      <c r="F77" s="114">
        <v>8</v>
      </c>
      <c r="G77" s="114" t="s">
        <v>513</v>
      </c>
      <c r="H77" s="114">
        <v>6</v>
      </c>
      <c r="I77" s="140">
        <v>6</v>
      </c>
      <c r="J77" s="115">
        <v>1</v>
      </c>
      <c r="K77" s="116">
        <v>16.666666666666668</v>
      </c>
    </row>
    <row r="78" spans="1:11" ht="14.1" customHeight="1" x14ac:dyDescent="0.2">
      <c r="A78" s="306">
        <v>93</v>
      </c>
      <c r="B78" s="307" t="s">
        <v>317</v>
      </c>
      <c r="C78" s="308"/>
      <c r="D78" s="113">
        <v>0</v>
      </c>
      <c r="E78" s="115">
        <v>0</v>
      </c>
      <c r="F78" s="114">
        <v>4</v>
      </c>
      <c r="G78" s="114">
        <v>4</v>
      </c>
      <c r="H78" s="114">
        <v>3</v>
      </c>
      <c r="I78" s="140">
        <v>0</v>
      </c>
      <c r="J78" s="115">
        <v>0</v>
      </c>
      <c r="K78" s="116">
        <v>0</v>
      </c>
    </row>
    <row r="79" spans="1:11" ht="14.1" customHeight="1" x14ac:dyDescent="0.2">
      <c r="A79" s="306">
        <v>94</v>
      </c>
      <c r="B79" s="307" t="s">
        <v>318</v>
      </c>
      <c r="C79" s="308"/>
      <c r="D79" s="113">
        <v>0</v>
      </c>
      <c r="E79" s="115">
        <v>0</v>
      </c>
      <c r="F79" s="114" t="s">
        <v>513</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2075</v>
      </c>
      <c r="E11" s="114">
        <v>1671</v>
      </c>
      <c r="F11" s="114">
        <v>1944</v>
      </c>
      <c r="G11" s="114">
        <v>1518</v>
      </c>
      <c r="H11" s="140">
        <v>2215</v>
      </c>
      <c r="I11" s="115">
        <v>-140</v>
      </c>
      <c r="J11" s="116">
        <v>-6.3205417607223477</v>
      </c>
    </row>
    <row r="12" spans="1:15" s="110" customFormat="1" ht="24.95" customHeight="1" x14ac:dyDescent="0.2">
      <c r="A12" s="193" t="s">
        <v>132</v>
      </c>
      <c r="B12" s="194" t="s">
        <v>133</v>
      </c>
      <c r="C12" s="113">
        <v>5.1084337349397586</v>
      </c>
      <c r="D12" s="115">
        <v>106</v>
      </c>
      <c r="E12" s="114">
        <v>127</v>
      </c>
      <c r="F12" s="114">
        <v>84</v>
      </c>
      <c r="G12" s="114">
        <v>38</v>
      </c>
      <c r="H12" s="140">
        <v>93</v>
      </c>
      <c r="I12" s="115">
        <v>13</v>
      </c>
      <c r="J12" s="116">
        <v>13.978494623655914</v>
      </c>
    </row>
    <row r="13" spans="1:15" s="110" customFormat="1" ht="24.95" customHeight="1" x14ac:dyDescent="0.2">
      <c r="A13" s="193" t="s">
        <v>134</v>
      </c>
      <c r="B13" s="199" t="s">
        <v>214</v>
      </c>
      <c r="C13" s="113">
        <v>1.1084337349397591</v>
      </c>
      <c r="D13" s="115">
        <v>23</v>
      </c>
      <c r="E13" s="114">
        <v>12</v>
      </c>
      <c r="F13" s="114">
        <v>15</v>
      </c>
      <c r="G13" s="114">
        <v>18</v>
      </c>
      <c r="H13" s="140">
        <v>42</v>
      </c>
      <c r="I13" s="115">
        <v>-19</v>
      </c>
      <c r="J13" s="116">
        <v>-45.238095238095241</v>
      </c>
    </row>
    <row r="14" spans="1:15" s="287" customFormat="1" ht="24.95" customHeight="1" x14ac:dyDescent="0.2">
      <c r="A14" s="193" t="s">
        <v>215</v>
      </c>
      <c r="B14" s="199" t="s">
        <v>137</v>
      </c>
      <c r="C14" s="113">
        <v>19.373493975903614</v>
      </c>
      <c r="D14" s="115">
        <v>402</v>
      </c>
      <c r="E14" s="114">
        <v>351</v>
      </c>
      <c r="F14" s="114">
        <v>430</v>
      </c>
      <c r="G14" s="114">
        <v>357</v>
      </c>
      <c r="H14" s="140">
        <v>506</v>
      </c>
      <c r="I14" s="115">
        <v>-104</v>
      </c>
      <c r="J14" s="116">
        <v>-20.553359683794465</v>
      </c>
      <c r="K14" s="110"/>
      <c r="L14" s="110"/>
      <c r="M14" s="110"/>
      <c r="N14" s="110"/>
      <c r="O14" s="110"/>
    </row>
    <row r="15" spans="1:15" s="110" customFormat="1" ht="24.95" customHeight="1" x14ac:dyDescent="0.2">
      <c r="A15" s="193" t="s">
        <v>216</v>
      </c>
      <c r="B15" s="199" t="s">
        <v>217</v>
      </c>
      <c r="C15" s="113">
        <v>4.3855421686746991</v>
      </c>
      <c r="D15" s="115">
        <v>91</v>
      </c>
      <c r="E15" s="114">
        <v>79</v>
      </c>
      <c r="F15" s="114">
        <v>71</v>
      </c>
      <c r="G15" s="114">
        <v>73</v>
      </c>
      <c r="H15" s="140">
        <v>109</v>
      </c>
      <c r="I15" s="115">
        <v>-18</v>
      </c>
      <c r="J15" s="116">
        <v>-16.513761467889907</v>
      </c>
    </row>
    <row r="16" spans="1:15" s="287" customFormat="1" ht="24.95" customHeight="1" x14ac:dyDescent="0.2">
      <c r="A16" s="193" t="s">
        <v>218</v>
      </c>
      <c r="B16" s="199" t="s">
        <v>141</v>
      </c>
      <c r="C16" s="113">
        <v>8.6746987951807224</v>
      </c>
      <c r="D16" s="115">
        <v>180</v>
      </c>
      <c r="E16" s="114">
        <v>163</v>
      </c>
      <c r="F16" s="114">
        <v>234</v>
      </c>
      <c r="G16" s="114">
        <v>170</v>
      </c>
      <c r="H16" s="140">
        <v>218</v>
      </c>
      <c r="I16" s="115">
        <v>-38</v>
      </c>
      <c r="J16" s="116">
        <v>-17.431192660550458</v>
      </c>
      <c r="K16" s="110"/>
      <c r="L16" s="110"/>
      <c r="M16" s="110"/>
      <c r="N16" s="110"/>
      <c r="O16" s="110"/>
    </row>
    <row r="17" spans="1:15" s="110" customFormat="1" ht="24.95" customHeight="1" x14ac:dyDescent="0.2">
      <c r="A17" s="193" t="s">
        <v>142</v>
      </c>
      <c r="B17" s="199" t="s">
        <v>220</v>
      </c>
      <c r="C17" s="113">
        <v>6.3132530120481931</v>
      </c>
      <c r="D17" s="115">
        <v>131</v>
      </c>
      <c r="E17" s="114">
        <v>109</v>
      </c>
      <c r="F17" s="114">
        <v>125</v>
      </c>
      <c r="G17" s="114">
        <v>114</v>
      </c>
      <c r="H17" s="140">
        <v>179</v>
      </c>
      <c r="I17" s="115">
        <v>-48</v>
      </c>
      <c r="J17" s="116">
        <v>-26.815642458100559</v>
      </c>
    </row>
    <row r="18" spans="1:15" s="287" customFormat="1" ht="24.95" customHeight="1" x14ac:dyDescent="0.2">
      <c r="A18" s="201" t="s">
        <v>144</v>
      </c>
      <c r="B18" s="202" t="s">
        <v>145</v>
      </c>
      <c r="C18" s="113">
        <v>12.867469879518072</v>
      </c>
      <c r="D18" s="115">
        <v>267</v>
      </c>
      <c r="E18" s="114">
        <v>260</v>
      </c>
      <c r="F18" s="114">
        <v>164</v>
      </c>
      <c r="G18" s="114">
        <v>143</v>
      </c>
      <c r="H18" s="140">
        <v>251</v>
      </c>
      <c r="I18" s="115">
        <v>16</v>
      </c>
      <c r="J18" s="116">
        <v>6.3745019920318722</v>
      </c>
      <c r="K18" s="110"/>
      <c r="L18" s="110"/>
      <c r="M18" s="110"/>
      <c r="N18" s="110"/>
      <c r="O18" s="110"/>
    </row>
    <row r="19" spans="1:15" s="110" customFormat="1" ht="24.95" customHeight="1" x14ac:dyDescent="0.2">
      <c r="A19" s="193" t="s">
        <v>146</v>
      </c>
      <c r="B19" s="199" t="s">
        <v>147</v>
      </c>
      <c r="C19" s="113">
        <v>13.204819277108435</v>
      </c>
      <c r="D19" s="115">
        <v>274</v>
      </c>
      <c r="E19" s="114">
        <v>186</v>
      </c>
      <c r="F19" s="114">
        <v>224</v>
      </c>
      <c r="G19" s="114">
        <v>220</v>
      </c>
      <c r="H19" s="140">
        <v>256</v>
      </c>
      <c r="I19" s="115">
        <v>18</v>
      </c>
      <c r="J19" s="116">
        <v>7.03125</v>
      </c>
    </row>
    <row r="20" spans="1:15" s="287" customFormat="1" ht="24.95" customHeight="1" x14ac:dyDescent="0.2">
      <c r="A20" s="193" t="s">
        <v>148</v>
      </c>
      <c r="B20" s="199" t="s">
        <v>149</v>
      </c>
      <c r="C20" s="113">
        <v>8.5783132530120483</v>
      </c>
      <c r="D20" s="115">
        <v>178</v>
      </c>
      <c r="E20" s="114">
        <v>153</v>
      </c>
      <c r="F20" s="114">
        <v>212</v>
      </c>
      <c r="G20" s="114">
        <v>166</v>
      </c>
      <c r="H20" s="140">
        <v>277</v>
      </c>
      <c r="I20" s="115">
        <v>-99</v>
      </c>
      <c r="J20" s="116">
        <v>-35.740072202166068</v>
      </c>
      <c r="K20" s="110"/>
      <c r="L20" s="110"/>
      <c r="M20" s="110"/>
      <c r="N20" s="110"/>
      <c r="O20" s="110"/>
    </row>
    <row r="21" spans="1:15" s="110" customFormat="1" ht="24.95" customHeight="1" x14ac:dyDescent="0.2">
      <c r="A21" s="201" t="s">
        <v>150</v>
      </c>
      <c r="B21" s="202" t="s">
        <v>151</v>
      </c>
      <c r="C21" s="113">
        <v>4.0481927710843371</v>
      </c>
      <c r="D21" s="115">
        <v>84</v>
      </c>
      <c r="E21" s="114">
        <v>84</v>
      </c>
      <c r="F21" s="114">
        <v>91</v>
      </c>
      <c r="G21" s="114">
        <v>81</v>
      </c>
      <c r="H21" s="140">
        <v>94</v>
      </c>
      <c r="I21" s="115">
        <v>-10</v>
      </c>
      <c r="J21" s="116">
        <v>-10.638297872340425</v>
      </c>
    </row>
    <row r="22" spans="1:15" s="110" customFormat="1" ht="24.95" customHeight="1" x14ac:dyDescent="0.2">
      <c r="A22" s="201" t="s">
        <v>152</v>
      </c>
      <c r="B22" s="199" t="s">
        <v>153</v>
      </c>
      <c r="C22" s="113">
        <v>0.33734939759036142</v>
      </c>
      <c r="D22" s="115">
        <v>7</v>
      </c>
      <c r="E22" s="114">
        <v>12</v>
      </c>
      <c r="F22" s="114">
        <v>9</v>
      </c>
      <c r="G22" s="114">
        <v>15</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v>6</v>
      </c>
      <c r="I23" s="115" t="s">
        <v>513</v>
      </c>
      <c r="J23" s="116" t="s">
        <v>513</v>
      </c>
    </row>
    <row r="24" spans="1:15" s="110" customFormat="1" ht="24.95" customHeight="1" x14ac:dyDescent="0.2">
      <c r="A24" s="193" t="s">
        <v>156</v>
      </c>
      <c r="B24" s="199" t="s">
        <v>221</v>
      </c>
      <c r="C24" s="113">
        <v>8.6746987951807224</v>
      </c>
      <c r="D24" s="115">
        <v>180</v>
      </c>
      <c r="E24" s="114">
        <v>50</v>
      </c>
      <c r="F24" s="114">
        <v>71</v>
      </c>
      <c r="G24" s="114">
        <v>57</v>
      </c>
      <c r="H24" s="140">
        <v>90</v>
      </c>
      <c r="I24" s="115">
        <v>90</v>
      </c>
      <c r="J24" s="116">
        <v>100</v>
      </c>
    </row>
    <row r="25" spans="1:15" s="110" customFormat="1" ht="24.95" customHeight="1" x14ac:dyDescent="0.2">
      <c r="A25" s="193" t="s">
        <v>222</v>
      </c>
      <c r="B25" s="204" t="s">
        <v>159</v>
      </c>
      <c r="C25" s="113">
        <v>3.1807228915662651</v>
      </c>
      <c r="D25" s="115">
        <v>66</v>
      </c>
      <c r="E25" s="114">
        <v>64</v>
      </c>
      <c r="F25" s="114">
        <v>75</v>
      </c>
      <c r="G25" s="114">
        <v>49</v>
      </c>
      <c r="H25" s="140">
        <v>83</v>
      </c>
      <c r="I25" s="115">
        <v>-17</v>
      </c>
      <c r="J25" s="116">
        <v>-20.481927710843372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4.3855421686746991</v>
      </c>
      <c r="D27" s="115">
        <v>91</v>
      </c>
      <c r="E27" s="114">
        <v>71</v>
      </c>
      <c r="F27" s="114">
        <v>87</v>
      </c>
      <c r="G27" s="114">
        <v>58</v>
      </c>
      <c r="H27" s="140">
        <v>115</v>
      </c>
      <c r="I27" s="115">
        <v>-24</v>
      </c>
      <c r="J27" s="116">
        <v>-20.869565217391305</v>
      </c>
    </row>
    <row r="28" spans="1:15" s="110" customFormat="1" ht="24.95" customHeight="1" x14ac:dyDescent="0.2">
      <c r="A28" s="193" t="s">
        <v>163</v>
      </c>
      <c r="B28" s="199" t="s">
        <v>164</v>
      </c>
      <c r="C28" s="113">
        <v>2.4096385542168677</v>
      </c>
      <c r="D28" s="115">
        <v>50</v>
      </c>
      <c r="E28" s="114">
        <v>21</v>
      </c>
      <c r="F28" s="114">
        <v>55</v>
      </c>
      <c r="G28" s="114">
        <v>23</v>
      </c>
      <c r="H28" s="140">
        <v>37</v>
      </c>
      <c r="I28" s="115">
        <v>13</v>
      </c>
      <c r="J28" s="116">
        <v>35.135135135135137</v>
      </c>
    </row>
    <row r="29" spans="1:15" s="110" customFormat="1" ht="24.95" customHeight="1" x14ac:dyDescent="0.2">
      <c r="A29" s="193">
        <v>86</v>
      </c>
      <c r="B29" s="199" t="s">
        <v>165</v>
      </c>
      <c r="C29" s="113">
        <v>4.9156626506024095</v>
      </c>
      <c r="D29" s="115">
        <v>102</v>
      </c>
      <c r="E29" s="114">
        <v>96</v>
      </c>
      <c r="F29" s="114">
        <v>134</v>
      </c>
      <c r="G29" s="114">
        <v>93</v>
      </c>
      <c r="H29" s="140">
        <v>102</v>
      </c>
      <c r="I29" s="115">
        <v>0</v>
      </c>
      <c r="J29" s="116">
        <v>0</v>
      </c>
    </row>
    <row r="30" spans="1:15" s="110" customFormat="1" ht="24.95" customHeight="1" x14ac:dyDescent="0.2">
      <c r="A30" s="193">
        <v>87.88</v>
      </c>
      <c r="B30" s="204" t="s">
        <v>166</v>
      </c>
      <c r="C30" s="113">
        <v>7.2771084337349397</v>
      </c>
      <c r="D30" s="115">
        <v>151</v>
      </c>
      <c r="E30" s="114">
        <v>119</v>
      </c>
      <c r="F30" s="114">
        <v>194</v>
      </c>
      <c r="G30" s="114">
        <v>128</v>
      </c>
      <c r="H30" s="140">
        <v>166</v>
      </c>
      <c r="I30" s="115">
        <v>-15</v>
      </c>
      <c r="J30" s="116">
        <v>-9.0361445783132535</v>
      </c>
    </row>
    <row r="31" spans="1:15" s="110" customFormat="1" ht="24.95" customHeight="1" x14ac:dyDescent="0.2">
      <c r="A31" s="193" t="s">
        <v>167</v>
      </c>
      <c r="B31" s="199" t="s">
        <v>168</v>
      </c>
      <c r="C31" s="113">
        <v>2.3132530120481927</v>
      </c>
      <c r="D31" s="115">
        <v>48</v>
      </c>
      <c r="E31" s="114">
        <v>37</v>
      </c>
      <c r="F31" s="114">
        <v>62</v>
      </c>
      <c r="G31" s="114">
        <v>32</v>
      </c>
      <c r="H31" s="140">
        <v>59</v>
      </c>
      <c r="I31" s="115">
        <v>-11</v>
      </c>
      <c r="J31" s="116">
        <v>-18.64406779661017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5.1084337349397586</v>
      </c>
      <c r="D34" s="115">
        <v>106</v>
      </c>
      <c r="E34" s="114">
        <v>127</v>
      </c>
      <c r="F34" s="114">
        <v>84</v>
      </c>
      <c r="G34" s="114">
        <v>38</v>
      </c>
      <c r="H34" s="140">
        <v>93</v>
      </c>
      <c r="I34" s="115">
        <v>13</v>
      </c>
      <c r="J34" s="116">
        <v>13.978494623655914</v>
      </c>
    </row>
    <row r="35" spans="1:10" s="110" customFormat="1" ht="24.95" customHeight="1" x14ac:dyDescent="0.2">
      <c r="A35" s="292" t="s">
        <v>171</v>
      </c>
      <c r="B35" s="293" t="s">
        <v>172</v>
      </c>
      <c r="C35" s="113">
        <v>33.349397590361448</v>
      </c>
      <c r="D35" s="115">
        <v>692</v>
      </c>
      <c r="E35" s="114">
        <v>623</v>
      </c>
      <c r="F35" s="114">
        <v>609</v>
      </c>
      <c r="G35" s="114">
        <v>518</v>
      </c>
      <c r="H35" s="140">
        <v>799</v>
      </c>
      <c r="I35" s="115">
        <v>-107</v>
      </c>
      <c r="J35" s="116">
        <v>-13.391739674593241</v>
      </c>
    </row>
    <row r="36" spans="1:10" s="110" customFormat="1" ht="24.95" customHeight="1" x14ac:dyDescent="0.2">
      <c r="A36" s="294" t="s">
        <v>173</v>
      </c>
      <c r="B36" s="295" t="s">
        <v>174</v>
      </c>
      <c r="C36" s="125">
        <v>61.542168674698793</v>
      </c>
      <c r="D36" s="143">
        <v>1277</v>
      </c>
      <c r="E36" s="144">
        <v>921</v>
      </c>
      <c r="F36" s="144">
        <v>1251</v>
      </c>
      <c r="G36" s="144">
        <v>962</v>
      </c>
      <c r="H36" s="145">
        <v>1323</v>
      </c>
      <c r="I36" s="143">
        <v>-46</v>
      </c>
      <c r="J36" s="146">
        <v>-3.4769463340891913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2075</v>
      </c>
      <c r="F11" s="264">
        <v>1671</v>
      </c>
      <c r="G11" s="264">
        <v>1944</v>
      </c>
      <c r="H11" s="264">
        <v>1518</v>
      </c>
      <c r="I11" s="265">
        <v>2215</v>
      </c>
      <c r="J11" s="263">
        <v>-140</v>
      </c>
      <c r="K11" s="266">
        <v>-6.3205417607223477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19.373493975903614</v>
      </c>
      <c r="E13" s="115">
        <v>402</v>
      </c>
      <c r="F13" s="114">
        <v>384</v>
      </c>
      <c r="G13" s="114">
        <v>441</v>
      </c>
      <c r="H13" s="114">
        <v>300</v>
      </c>
      <c r="I13" s="140">
        <v>466</v>
      </c>
      <c r="J13" s="115">
        <v>-64</v>
      </c>
      <c r="K13" s="116">
        <v>-13.733905579399142</v>
      </c>
    </row>
    <row r="14" spans="1:17" ht="15.95" customHeight="1" x14ac:dyDescent="0.2">
      <c r="A14" s="306" t="s">
        <v>230</v>
      </c>
      <c r="B14" s="307"/>
      <c r="C14" s="308"/>
      <c r="D14" s="113">
        <v>66.843373493975903</v>
      </c>
      <c r="E14" s="115">
        <v>1387</v>
      </c>
      <c r="F14" s="114">
        <v>1040</v>
      </c>
      <c r="G14" s="114">
        <v>1249</v>
      </c>
      <c r="H14" s="114">
        <v>1014</v>
      </c>
      <c r="I14" s="140">
        <v>1431</v>
      </c>
      <c r="J14" s="115">
        <v>-44</v>
      </c>
      <c r="K14" s="116">
        <v>-3.074772886093641</v>
      </c>
    </row>
    <row r="15" spans="1:17" ht="15.95" customHeight="1" x14ac:dyDescent="0.2">
      <c r="A15" s="306" t="s">
        <v>231</v>
      </c>
      <c r="B15" s="307"/>
      <c r="C15" s="308"/>
      <c r="D15" s="113">
        <v>6.7951807228915664</v>
      </c>
      <c r="E15" s="115">
        <v>141</v>
      </c>
      <c r="F15" s="114">
        <v>141</v>
      </c>
      <c r="G15" s="114">
        <v>93</v>
      </c>
      <c r="H15" s="114">
        <v>100</v>
      </c>
      <c r="I15" s="140">
        <v>163</v>
      </c>
      <c r="J15" s="115">
        <v>-22</v>
      </c>
      <c r="K15" s="116">
        <v>-13.496932515337424</v>
      </c>
    </row>
    <row r="16" spans="1:17" ht="15.95" customHeight="1" x14ac:dyDescent="0.2">
      <c r="A16" s="306" t="s">
        <v>232</v>
      </c>
      <c r="B16" s="307"/>
      <c r="C16" s="308"/>
      <c r="D16" s="113">
        <v>6.9879518072289155</v>
      </c>
      <c r="E16" s="115">
        <v>145</v>
      </c>
      <c r="F16" s="114">
        <v>106</v>
      </c>
      <c r="G16" s="114">
        <v>161</v>
      </c>
      <c r="H16" s="114">
        <v>104</v>
      </c>
      <c r="I16" s="140">
        <v>155</v>
      </c>
      <c r="J16" s="115">
        <v>-10</v>
      </c>
      <c r="K16" s="116">
        <v>-6.4516129032258061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4.8192771084337354</v>
      </c>
      <c r="E18" s="115">
        <v>100</v>
      </c>
      <c r="F18" s="114">
        <v>116</v>
      </c>
      <c r="G18" s="114">
        <v>81</v>
      </c>
      <c r="H18" s="114">
        <v>36</v>
      </c>
      <c r="I18" s="140">
        <v>91</v>
      </c>
      <c r="J18" s="115">
        <v>9</v>
      </c>
      <c r="K18" s="116">
        <v>9.8901098901098905</v>
      </c>
    </row>
    <row r="19" spans="1:11" ht="14.1" customHeight="1" x14ac:dyDescent="0.2">
      <c r="A19" s="306" t="s">
        <v>235</v>
      </c>
      <c r="B19" s="307" t="s">
        <v>236</v>
      </c>
      <c r="C19" s="308"/>
      <c r="D19" s="113">
        <v>3.4216867469879517</v>
      </c>
      <c r="E19" s="115">
        <v>71</v>
      </c>
      <c r="F19" s="114">
        <v>76</v>
      </c>
      <c r="G19" s="114">
        <v>42</v>
      </c>
      <c r="H19" s="114">
        <v>15</v>
      </c>
      <c r="I19" s="140">
        <v>65</v>
      </c>
      <c r="J19" s="115">
        <v>6</v>
      </c>
      <c r="K19" s="116">
        <v>9.2307692307692299</v>
      </c>
    </row>
    <row r="20" spans="1:11" ht="14.1" customHeight="1" x14ac:dyDescent="0.2">
      <c r="A20" s="306">
        <v>12</v>
      </c>
      <c r="B20" s="307" t="s">
        <v>237</v>
      </c>
      <c r="C20" s="308"/>
      <c r="D20" s="113">
        <v>1.2530120481927711</v>
      </c>
      <c r="E20" s="115">
        <v>26</v>
      </c>
      <c r="F20" s="114">
        <v>34</v>
      </c>
      <c r="G20" s="114">
        <v>26</v>
      </c>
      <c r="H20" s="114">
        <v>13</v>
      </c>
      <c r="I20" s="140">
        <v>34</v>
      </c>
      <c r="J20" s="115">
        <v>-8</v>
      </c>
      <c r="K20" s="116">
        <v>-23.529411764705884</v>
      </c>
    </row>
    <row r="21" spans="1:11" ht="14.1" customHeight="1" x14ac:dyDescent="0.2">
      <c r="A21" s="306">
        <v>21</v>
      </c>
      <c r="B21" s="307" t="s">
        <v>238</v>
      </c>
      <c r="C21" s="308"/>
      <c r="D21" s="113">
        <v>0.86746987951807231</v>
      </c>
      <c r="E21" s="115">
        <v>18</v>
      </c>
      <c r="F21" s="114">
        <v>32</v>
      </c>
      <c r="G21" s="114">
        <v>10</v>
      </c>
      <c r="H21" s="114">
        <v>11</v>
      </c>
      <c r="I21" s="140">
        <v>20</v>
      </c>
      <c r="J21" s="115">
        <v>-2</v>
      </c>
      <c r="K21" s="116">
        <v>-10</v>
      </c>
    </row>
    <row r="22" spans="1:11" ht="14.1" customHeight="1" x14ac:dyDescent="0.2">
      <c r="A22" s="306">
        <v>22</v>
      </c>
      <c r="B22" s="307" t="s">
        <v>239</v>
      </c>
      <c r="C22" s="308"/>
      <c r="D22" s="113">
        <v>2.6506024096385543</v>
      </c>
      <c r="E22" s="115">
        <v>55</v>
      </c>
      <c r="F22" s="114">
        <v>36</v>
      </c>
      <c r="G22" s="114">
        <v>72</v>
      </c>
      <c r="H22" s="114">
        <v>53</v>
      </c>
      <c r="I22" s="140">
        <v>77</v>
      </c>
      <c r="J22" s="115">
        <v>-22</v>
      </c>
      <c r="K22" s="116">
        <v>-28.571428571428573</v>
      </c>
    </row>
    <row r="23" spans="1:11" ht="14.1" customHeight="1" x14ac:dyDescent="0.2">
      <c r="A23" s="306">
        <v>23</v>
      </c>
      <c r="B23" s="307" t="s">
        <v>240</v>
      </c>
      <c r="C23" s="308"/>
      <c r="D23" s="113">
        <v>0.72289156626506024</v>
      </c>
      <c r="E23" s="115">
        <v>15</v>
      </c>
      <c r="F23" s="114">
        <v>6</v>
      </c>
      <c r="G23" s="114">
        <v>11</v>
      </c>
      <c r="H23" s="114">
        <v>18</v>
      </c>
      <c r="I23" s="140">
        <v>17</v>
      </c>
      <c r="J23" s="115">
        <v>-2</v>
      </c>
      <c r="K23" s="116">
        <v>-11.764705882352942</v>
      </c>
    </row>
    <row r="24" spans="1:11" ht="14.1" customHeight="1" x14ac:dyDescent="0.2">
      <c r="A24" s="306">
        <v>24</v>
      </c>
      <c r="B24" s="307" t="s">
        <v>241</v>
      </c>
      <c r="C24" s="308"/>
      <c r="D24" s="113">
        <v>3.1325301204819276</v>
      </c>
      <c r="E24" s="115">
        <v>65</v>
      </c>
      <c r="F24" s="114">
        <v>59</v>
      </c>
      <c r="G24" s="114">
        <v>84</v>
      </c>
      <c r="H24" s="114">
        <v>62</v>
      </c>
      <c r="I24" s="140">
        <v>83</v>
      </c>
      <c r="J24" s="115">
        <v>-18</v>
      </c>
      <c r="K24" s="116">
        <v>-21.686746987951807</v>
      </c>
    </row>
    <row r="25" spans="1:11" ht="14.1" customHeight="1" x14ac:dyDescent="0.2">
      <c r="A25" s="306">
        <v>25</v>
      </c>
      <c r="B25" s="307" t="s">
        <v>242</v>
      </c>
      <c r="C25" s="308"/>
      <c r="D25" s="113">
        <v>4.4337349397590362</v>
      </c>
      <c r="E25" s="115">
        <v>92</v>
      </c>
      <c r="F25" s="114">
        <v>85</v>
      </c>
      <c r="G25" s="114">
        <v>103</v>
      </c>
      <c r="H25" s="114">
        <v>81</v>
      </c>
      <c r="I25" s="140">
        <v>106</v>
      </c>
      <c r="J25" s="115">
        <v>-14</v>
      </c>
      <c r="K25" s="116">
        <v>-13.20754716981132</v>
      </c>
    </row>
    <row r="26" spans="1:11" ht="14.1" customHeight="1" x14ac:dyDescent="0.2">
      <c r="A26" s="306">
        <v>26</v>
      </c>
      <c r="B26" s="307" t="s">
        <v>243</v>
      </c>
      <c r="C26" s="308"/>
      <c r="D26" s="113">
        <v>2.5060240963855422</v>
      </c>
      <c r="E26" s="115">
        <v>52</v>
      </c>
      <c r="F26" s="114">
        <v>41</v>
      </c>
      <c r="G26" s="114">
        <v>41</v>
      </c>
      <c r="H26" s="114">
        <v>46</v>
      </c>
      <c r="I26" s="140">
        <v>59</v>
      </c>
      <c r="J26" s="115">
        <v>-7</v>
      </c>
      <c r="K26" s="116">
        <v>-11.864406779661017</v>
      </c>
    </row>
    <row r="27" spans="1:11" ht="14.1" customHeight="1" x14ac:dyDescent="0.2">
      <c r="A27" s="306">
        <v>27</v>
      </c>
      <c r="B27" s="307" t="s">
        <v>244</v>
      </c>
      <c r="C27" s="308"/>
      <c r="D27" s="113">
        <v>1.1084337349397591</v>
      </c>
      <c r="E27" s="115">
        <v>23</v>
      </c>
      <c r="F27" s="114">
        <v>30</v>
      </c>
      <c r="G27" s="114">
        <v>19</v>
      </c>
      <c r="H27" s="114">
        <v>20</v>
      </c>
      <c r="I27" s="140">
        <v>36</v>
      </c>
      <c r="J27" s="115">
        <v>-13</v>
      </c>
      <c r="K27" s="116">
        <v>-36.111111111111114</v>
      </c>
    </row>
    <row r="28" spans="1:11" ht="14.1" customHeight="1" x14ac:dyDescent="0.2">
      <c r="A28" s="306">
        <v>28</v>
      </c>
      <c r="B28" s="307" t="s">
        <v>245</v>
      </c>
      <c r="C28" s="308"/>
      <c r="D28" s="113">
        <v>1.1566265060240963</v>
      </c>
      <c r="E28" s="115">
        <v>24</v>
      </c>
      <c r="F28" s="114">
        <v>32</v>
      </c>
      <c r="G28" s="114">
        <v>45</v>
      </c>
      <c r="H28" s="114">
        <v>26</v>
      </c>
      <c r="I28" s="140">
        <v>47</v>
      </c>
      <c r="J28" s="115">
        <v>-23</v>
      </c>
      <c r="K28" s="116">
        <v>-48.936170212765958</v>
      </c>
    </row>
    <row r="29" spans="1:11" ht="14.1" customHeight="1" x14ac:dyDescent="0.2">
      <c r="A29" s="306">
        <v>29</v>
      </c>
      <c r="B29" s="307" t="s">
        <v>246</v>
      </c>
      <c r="C29" s="308"/>
      <c r="D29" s="113">
        <v>3.6144578313253013</v>
      </c>
      <c r="E29" s="115">
        <v>75</v>
      </c>
      <c r="F29" s="114">
        <v>59</v>
      </c>
      <c r="G29" s="114">
        <v>58</v>
      </c>
      <c r="H29" s="114">
        <v>59</v>
      </c>
      <c r="I29" s="140">
        <v>57</v>
      </c>
      <c r="J29" s="115">
        <v>18</v>
      </c>
      <c r="K29" s="116">
        <v>31.578947368421051</v>
      </c>
    </row>
    <row r="30" spans="1:11" ht="14.1" customHeight="1" x14ac:dyDescent="0.2">
      <c r="A30" s="306" t="s">
        <v>247</v>
      </c>
      <c r="B30" s="307" t="s">
        <v>248</v>
      </c>
      <c r="C30" s="308"/>
      <c r="D30" s="113">
        <v>1.1566265060240963</v>
      </c>
      <c r="E30" s="115">
        <v>24</v>
      </c>
      <c r="F30" s="114">
        <v>21</v>
      </c>
      <c r="G30" s="114">
        <v>16</v>
      </c>
      <c r="H30" s="114">
        <v>17</v>
      </c>
      <c r="I30" s="140">
        <v>18</v>
      </c>
      <c r="J30" s="115">
        <v>6</v>
      </c>
      <c r="K30" s="116">
        <v>33.333333333333336</v>
      </c>
    </row>
    <row r="31" spans="1:11" ht="14.1" customHeight="1" x14ac:dyDescent="0.2">
      <c r="A31" s="306" t="s">
        <v>249</v>
      </c>
      <c r="B31" s="307" t="s">
        <v>250</v>
      </c>
      <c r="C31" s="308"/>
      <c r="D31" s="113">
        <v>2.2168674698795181</v>
      </c>
      <c r="E31" s="115">
        <v>46</v>
      </c>
      <c r="F31" s="114">
        <v>35</v>
      </c>
      <c r="G31" s="114">
        <v>36</v>
      </c>
      <c r="H31" s="114">
        <v>42</v>
      </c>
      <c r="I31" s="140">
        <v>39</v>
      </c>
      <c r="J31" s="115">
        <v>7</v>
      </c>
      <c r="K31" s="116">
        <v>17.948717948717949</v>
      </c>
    </row>
    <row r="32" spans="1:11" ht="14.1" customHeight="1" x14ac:dyDescent="0.2">
      <c r="A32" s="306">
        <v>31</v>
      </c>
      <c r="B32" s="307" t="s">
        <v>251</v>
      </c>
      <c r="C32" s="308"/>
      <c r="D32" s="113">
        <v>0.53012048192771088</v>
      </c>
      <c r="E32" s="115">
        <v>11</v>
      </c>
      <c r="F32" s="114">
        <v>12</v>
      </c>
      <c r="G32" s="114">
        <v>13</v>
      </c>
      <c r="H32" s="114">
        <v>8</v>
      </c>
      <c r="I32" s="140">
        <v>19</v>
      </c>
      <c r="J32" s="115">
        <v>-8</v>
      </c>
      <c r="K32" s="116">
        <v>-42.10526315789474</v>
      </c>
    </row>
    <row r="33" spans="1:11" ht="14.1" customHeight="1" x14ac:dyDescent="0.2">
      <c r="A33" s="306">
        <v>32</v>
      </c>
      <c r="B33" s="307" t="s">
        <v>252</v>
      </c>
      <c r="C33" s="308"/>
      <c r="D33" s="113">
        <v>5.0120481927710845</v>
      </c>
      <c r="E33" s="115">
        <v>104</v>
      </c>
      <c r="F33" s="114">
        <v>138</v>
      </c>
      <c r="G33" s="114">
        <v>64</v>
      </c>
      <c r="H33" s="114">
        <v>53</v>
      </c>
      <c r="I33" s="140">
        <v>74</v>
      </c>
      <c r="J33" s="115">
        <v>30</v>
      </c>
      <c r="K33" s="116">
        <v>40.54054054054054</v>
      </c>
    </row>
    <row r="34" spans="1:11" ht="14.1" customHeight="1" x14ac:dyDescent="0.2">
      <c r="A34" s="306">
        <v>33</v>
      </c>
      <c r="B34" s="307" t="s">
        <v>253</v>
      </c>
      <c r="C34" s="308"/>
      <c r="D34" s="113">
        <v>2.1204819277108435</v>
      </c>
      <c r="E34" s="115">
        <v>44</v>
      </c>
      <c r="F34" s="114">
        <v>45</v>
      </c>
      <c r="G34" s="114">
        <v>53</v>
      </c>
      <c r="H34" s="114">
        <v>30</v>
      </c>
      <c r="I34" s="140">
        <v>65</v>
      </c>
      <c r="J34" s="115">
        <v>-21</v>
      </c>
      <c r="K34" s="116">
        <v>-32.307692307692307</v>
      </c>
    </row>
    <row r="35" spans="1:11" ht="14.1" customHeight="1" x14ac:dyDescent="0.2">
      <c r="A35" s="306">
        <v>34</v>
      </c>
      <c r="B35" s="307" t="s">
        <v>254</v>
      </c>
      <c r="C35" s="308"/>
      <c r="D35" s="113">
        <v>3.8554216867469879</v>
      </c>
      <c r="E35" s="115">
        <v>80</v>
      </c>
      <c r="F35" s="114">
        <v>63</v>
      </c>
      <c r="G35" s="114">
        <v>37</v>
      </c>
      <c r="H35" s="114">
        <v>36</v>
      </c>
      <c r="I35" s="140">
        <v>95</v>
      </c>
      <c r="J35" s="115">
        <v>-15</v>
      </c>
      <c r="K35" s="116">
        <v>-15.789473684210526</v>
      </c>
    </row>
    <row r="36" spans="1:11" ht="14.1" customHeight="1" x14ac:dyDescent="0.2">
      <c r="A36" s="306">
        <v>41</v>
      </c>
      <c r="B36" s="307" t="s">
        <v>255</v>
      </c>
      <c r="C36" s="308"/>
      <c r="D36" s="113">
        <v>1.1084337349397591</v>
      </c>
      <c r="E36" s="115">
        <v>23</v>
      </c>
      <c r="F36" s="114">
        <v>11</v>
      </c>
      <c r="G36" s="114">
        <v>17</v>
      </c>
      <c r="H36" s="114">
        <v>17</v>
      </c>
      <c r="I36" s="140">
        <v>22</v>
      </c>
      <c r="J36" s="115">
        <v>1</v>
      </c>
      <c r="K36" s="116">
        <v>4.5454545454545459</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0.48192771084337349</v>
      </c>
      <c r="E38" s="115">
        <v>10</v>
      </c>
      <c r="F38" s="114">
        <v>10</v>
      </c>
      <c r="G38" s="114">
        <v>12</v>
      </c>
      <c r="H38" s="114">
        <v>10</v>
      </c>
      <c r="I38" s="140" t="s">
        <v>513</v>
      </c>
      <c r="J38" s="115" t="s">
        <v>513</v>
      </c>
      <c r="K38" s="116" t="s">
        <v>513</v>
      </c>
    </row>
    <row r="39" spans="1:11" ht="14.1" customHeight="1" x14ac:dyDescent="0.2">
      <c r="A39" s="306">
        <v>51</v>
      </c>
      <c r="B39" s="307" t="s">
        <v>258</v>
      </c>
      <c r="C39" s="308"/>
      <c r="D39" s="113">
        <v>8.1445783132530121</v>
      </c>
      <c r="E39" s="115">
        <v>169</v>
      </c>
      <c r="F39" s="114">
        <v>103</v>
      </c>
      <c r="G39" s="114">
        <v>162</v>
      </c>
      <c r="H39" s="114">
        <v>130</v>
      </c>
      <c r="I39" s="140">
        <v>241</v>
      </c>
      <c r="J39" s="115">
        <v>-72</v>
      </c>
      <c r="K39" s="116">
        <v>-29.875518672199171</v>
      </c>
    </row>
    <row r="40" spans="1:11" ht="14.1" customHeight="1" x14ac:dyDescent="0.2">
      <c r="A40" s="306" t="s">
        <v>259</v>
      </c>
      <c r="B40" s="307" t="s">
        <v>260</v>
      </c>
      <c r="C40" s="308"/>
      <c r="D40" s="113">
        <v>7.1807228915662646</v>
      </c>
      <c r="E40" s="115">
        <v>149</v>
      </c>
      <c r="F40" s="114">
        <v>89</v>
      </c>
      <c r="G40" s="114">
        <v>152</v>
      </c>
      <c r="H40" s="114">
        <v>115</v>
      </c>
      <c r="I40" s="140">
        <v>184</v>
      </c>
      <c r="J40" s="115">
        <v>-35</v>
      </c>
      <c r="K40" s="116">
        <v>-19.021739130434781</v>
      </c>
    </row>
    <row r="41" spans="1:11" ht="14.1" customHeight="1" x14ac:dyDescent="0.2">
      <c r="A41" s="306"/>
      <c r="B41" s="307" t="s">
        <v>261</v>
      </c>
      <c r="C41" s="308"/>
      <c r="D41" s="113">
        <v>5.2048192771084336</v>
      </c>
      <c r="E41" s="115">
        <v>108</v>
      </c>
      <c r="F41" s="114">
        <v>60</v>
      </c>
      <c r="G41" s="114">
        <v>92</v>
      </c>
      <c r="H41" s="114">
        <v>81</v>
      </c>
      <c r="I41" s="140">
        <v>141</v>
      </c>
      <c r="J41" s="115">
        <v>-33</v>
      </c>
      <c r="K41" s="116">
        <v>-23.404255319148938</v>
      </c>
    </row>
    <row r="42" spans="1:11" ht="14.1" customHeight="1" x14ac:dyDescent="0.2">
      <c r="A42" s="306">
        <v>52</v>
      </c>
      <c r="B42" s="307" t="s">
        <v>262</v>
      </c>
      <c r="C42" s="308"/>
      <c r="D42" s="113">
        <v>8.3855421686746983</v>
      </c>
      <c r="E42" s="115">
        <v>174</v>
      </c>
      <c r="F42" s="114">
        <v>131</v>
      </c>
      <c r="G42" s="114">
        <v>159</v>
      </c>
      <c r="H42" s="114">
        <v>142</v>
      </c>
      <c r="I42" s="140">
        <v>176</v>
      </c>
      <c r="J42" s="115">
        <v>-2</v>
      </c>
      <c r="K42" s="116">
        <v>-1.1363636363636365</v>
      </c>
    </row>
    <row r="43" spans="1:11" ht="14.1" customHeight="1" x14ac:dyDescent="0.2">
      <c r="A43" s="306" t="s">
        <v>263</v>
      </c>
      <c r="B43" s="307" t="s">
        <v>264</v>
      </c>
      <c r="C43" s="308"/>
      <c r="D43" s="113">
        <v>7.6144578313253009</v>
      </c>
      <c r="E43" s="115">
        <v>158</v>
      </c>
      <c r="F43" s="114">
        <v>116</v>
      </c>
      <c r="G43" s="114">
        <v>145</v>
      </c>
      <c r="H43" s="114">
        <v>127</v>
      </c>
      <c r="I43" s="140">
        <v>158</v>
      </c>
      <c r="J43" s="115">
        <v>0</v>
      </c>
      <c r="K43" s="116">
        <v>0</v>
      </c>
    </row>
    <row r="44" spans="1:11" ht="14.1" customHeight="1" x14ac:dyDescent="0.2">
      <c r="A44" s="306">
        <v>53</v>
      </c>
      <c r="B44" s="307" t="s">
        <v>265</v>
      </c>
      <c r="C44" s="308"/>
      <c r="D44" s="113">
        <v>0.38554216867469882</v>
      </c>
      <c r="E44" s="115">
        <v>8</v>
      </c>
      <c r="F44" s="114">
        <v>13</v>
      </c>
      <c r="G44" s="114">
        <v>25</v>
      </c>
      <c r="H44" s="114">
        <v>6</v>
      </c>
      <c r="I44" s="140">
        <v>14</v>
      </c>
      <c r="J44" s="115">
        <v>-6</v>
      </c>
      <c r="K44" s="116">
        <v>-42.857142857142854</v>
      </c>
    </row>
    <row r="45" spans="1:11" ht="14.1" customHeight="1" x14ac:dyDescent="0.2">
      <c r="A45" s="306" t="s">
        <v>266</v>
      </c>
      <c r="B45" s="307" t="s">
        <v>267</v>
      </c>
      <c r="C45" s="308"/>
      <c r="D45" s="113">
        <v>0.38554216867469882</v>
      </c>
      <c r="E45" s="115">
        <v>8</v>
      </c>
      <c r="F45" s="114">
        <v>13</v>
      </c>
      <c r="G45" s="114">
        <v>25</v>
      </c>
      <c r="H45" s="114">
        <v>6</v>
      </c>
      <c r="I45" s="140">
        <v>14</v>
      </c>
      <c r="J45" s="115">
        <v>-6</v>
      </c>
      <c r="K45" s="116">
        <v>-42.857142857142854</v>
      </c>
    </row>
    <row r="46" spans="1:11" ht="14.1" customHeight="1" x14ac:dyDescent="0.2">
      <c r="A46" s="306">
        <v>54</v>
      </c>
      <c r="B46" s="307" t="s">
        <v>268</v>
      </c>
      <c r="C46" s="308"/>
      <c r="D46" s="113">
        <v>2.0240963855421685</v>
      </c>
      <c r="E46" s="115">
        <v>42</v>
      </c>
      <c r="F46" s="114">
        <v>46</v>
      </c>
      <c r="G46" s="114">
        <v>42</v>
      </c>
      <c r="H46" s="114">
        <v>42</v>
      </c>
      <c r="I46" s="140">
        <v>53</v>
      </c>
      <c r="J46" s="115">
        <v>-11</v>
      </c>
      <c r="K46" s="116">
        <v>-20.754716981132077</v>
      </c>
    </row>
    <row r="47" spans="1:11" ht="14.1" customHeight="1" x14ac:dyDescent="0.2">
      <c r="A47" s="306">
        <v>61</v>
      </c>
      <c r="B47" s="307" t="s">
        <v>269</v>
      </c>
      <c r="C47" s="308"/>
      <c r="D47" s="113">
        <v>2.4096385542168677</v>
      </c>
      <c r="E47" s="115">
        <v>50</v>
      </c>
      <c r="F47" s="114">
        <v>23</v>
      </c>
      <c r="G47" s="114">
        <v>25</v>
      </c>
      <c r="H47" s="114">
        <v>29</v>
      </c>
      <c r="I47" s="140">
        <v>34</v>
      </c>
      <c r="J47" s="115">
        <v>16</v>
      </c>
      <c r="K47" s="116">
        <v>47.058823529411768</v>
      </c>
    </row>
    <row r="48" spans="1:11" ht="14.1" customHeight="1" x14ac:dyDescent="0.2">
      <c r="A48" s="306">
        <v>62</v>
      </c>
      <c r="B48" s="307" t="s">
        <v>270</v>
      </c>
      <c r="C48" s="308"/>
      <c r="D48" s="113">
        <v>9.2048192771084345</v>
      </c>
      <c r="E48" s="115">
        <v>191</v>
      </c>
      <c r="F48" s="114">
        <v>95</v>
      </c>
      <c r="G48" s="114">
        <v>103</v>
      </c>
      <c r="H48" s="114">
        <v>132</v>
      </c>
      <c r="I48" s="140">
        <v>120</v>
      </c>
      <c r="J48" s="115">
        <v>71</v>
      </c>
      <c r="K48" s="116">
        <v>59.166666666666664</v>
      </c>
    </row>
    <row r="49" spans="1:11" ht="14.1" customHeight="1" x14ac:dyDescent="0.2">
      <c r="A49" s="306">
        <v>63</v>
      </c>
      <c r="B49" s="307" t="s">
        <v>271</v>
      </c>
      <c r="C49" s="308"/>
      <c r="D49" s="113">
        <v>1.7349397590361446</v>
      </c>
      <c r="E49" s="115">
        <v>36</v>
      </c>
      <c r="F49" s="114">
        <v>41</v>
      </c>
      <c r="G49" s="114">
        <v>62</v>
      </c>
      <c r="H49" s="114">
        <v>34</v>
      </c>
      <c r="I49" s="140">
        <v>73</v>
      </c>
      <c r="J49" s="115">
        <v>-37</v>
      </c>
      <c r="K49" s="116">
        <v>-50.684931506849317</v>
      </c>
    </row>
    <row r="50" spans="1:11" ht="14.1" customHeight="1" x14ac:dyDescent="0.2">
      <c r="A50" s="306" t="s">
        <v>272</v>
      </c>
      <c r="B50" s="307" t="s">
        <v>273</v>
      </c>
      <c r="C50" s="308"/>
      <c r="D50" s="113">
        <v>0.43373493975903615</v>
      </c>
      <c r="E50" s="115">
        <v>9</v>
      </c>
      <c r="F50" s="114">
        <v>18</v>
      </c>
      <c r="G50" s="114">
        <v>30</v>
      </c>
      <c r="H50" s="114">
        <v>9</v>
      </c>
      <c r="I50" s="140">
        <v>12</v>
      </c>
      <c r="J50" s="115">
        <v>-3</v>
      </c>
      <c r="K50" s="116">
        <v>-25</v>
      </c>
    </row>
    <row r="51" spans="1:11" ht="14.1" customHeight="1" x14ac:dyDescent="0.2">
      <c r="A51" s="306" t="s">
        <v>274</v>
      </c>
      <c r="B51" s="307" t="s">
        <v>275</v>
      </c>
      <c r="C51" s="308"/>
      <c r="D51" s="113">
        <v>1.2530120481927711</v>
      </c>
      <c r="E51" s="115">
        <v>26</v>
      </c>
      <c r="F51" s="114">
        <v>22</v>
      </c>
      <c r="G51" s="114">
        <v>27</v>
      </c>
      <c r="H51" s="114">
        <v>22</v>
      </c>
      <c r="I51" s="140">
        <v>47</v>
      </c>
      <c r="J51" s="115">
        <v>-21</v>
      </c>
      <c r="K51" s="116">
        <v>-44.680851063829785</v>
      </c>
    </row>
    <row r="52" spans="1:11" ht="14.1" customHeight="1" x14ac:dyDescent="0.2">
      <c r="A52" s="306">
        <v>71</v>
      </c>
      <c r="B52" s="307" t="s">
        <v>276</v>
      </c>
      <c r="C52" s="308"/>
      <c r="D52" s="113">
        <v>8.6265060240963862</v>
      </c>
      <c r="E52" s="115">
        <v>179</v>
      </c>
      <c r="F52" s="114">
        <v>110</v>
      </c>
      <c r="G52" s="114">
        <v>133</v>
      </c>
      <c r="H52" s="114">
        <v>123</v>
      </c>
      <c r="I52" s="140">
        <v>191</v>
      </c>
      <c r="J52" s="115">
        <v>-12</v>
      </c>
      <c r="K52" s="116">
        <v>-6.2827225130890056</v>
      </c>
    </row>
    <row r="53" spans="1:11" ht="14.1" customHeight="1" x14ac:dyDescent="0.2">
      <c r="A53" s="306" t="s">
        <v>277</v>
      </c>
      <c r="B53" s="307" t="s">
        <v>278</v>
      </c>
      <c r="C53" s="308"/>
      <c r="D53" s="113">
        <v>2.8433734939759034</v>
      </c>
      <c r="E53" s="115">
        <v>59</v>
      </c>
      <c r="F53" s="114">
        <v>45</v>
      </c>
      <c r="G53" s="114">
        <v>62</v>
      </c>
      <c r="H53" s="114">
        <v>53</v>
      </c>
      <c r="I53" s="140">
        <v>68</v>
      </c>
      <c r="J53" s="115">
        <v>-9</v>
      </c>
      <c r="K53" s="116">
        <v>-13.235294117647058</v>
      </c>
    </row>
    <row r="54" spans="1:11" ht="14.1" customHeight="1" x14ac:dyDescent="0.2">
      <c r="A54" s="306" t="s">
        <v>279</v>
      </c>
      <c r="B54" s="307" t="s">
        <v>280</v>
      </c>
      <c r="C54" s="308"/>
      <c r="D54" s="113">
        <v>5.0120481927710845</v>
      </c>
      <c r="E54" s="115">
        <v>104</v>
      </c>
      <c r="F54" s="114">
        <v>59</v>
      </c>
      <c r="G54" s="114">
        <v>58</v>
      </c>
      <c r="H54" s="114">
        <v>61</v>
      </c>
      <c r="I54" s="140">
        <v>104</v>
      </c>
      <c r="J54" s="115">
        <v>0</v>
      </c>
      <c r="K54" s="116">
        <v>0</v>
      </c>
    </row>
    <row r="55" spans="1:11" ht="14.1" customHeight="1" x14ac:dyDescent="0.2">
      <c r="A55" s="306">
        <v>72</v>
      </c>
      <c r="B55" s="307" t="s">
        <v>281</v>
      </c>
      <c r="C55" s="308"/>
      <c r="D55" s="113">
        <v>1.4939759036144578</v>
      </c>
      <c r="E55" s="115">
        <v>31</v>
      </c>
      <c r="F55" s="114">
        <v>17</v>
      </c>
      <c r="G55" s="114">
        <v>28</v>
      </c>
      <c r="H55" s="114">
        <v>19</v>
      </c>
      <c r="I55" s="140">
        <v>36</v>
      </c>
      <c r="J55" s="115">
        <v>-5</v>
      </c>
      <c r="K55" s="116">
        <v>-13.888888888888889</v>
      </c>
    </row>
    <row r="56" spans="1:11" ht="14.1" customHeight="1" x14ac:dyDescent="0.2">
      <c r="A56" s="306" t="s">
        <v>282</v>
      </c>
      <c r="B56" s="307" t="s">
        <v>283</v>
      </c>
      <c r="C56" s="308"/>
      <c r="D56" s="113">
        <v>0.48192771084337349</v>
      </c>
      <c r="E56" s="115">
        <v>10</v>
      </c>
      <c r="F56" s="114" t="s">
        <v>513</v>
      </c>
      <c r="G56" s="114">
        <v>8</v>
      </c>
      <c r="H56" s="114">
        <v>6</v>
      </c>
      <c r="I56" s="140">
        <v>3</v>
      </c>
      <c r="J56" s="115">
        <v>7</v>
      </c>
      <c r="K56" s="116">
        <v>233.33333333333334</v>
      </c>
    </row>
    <row r="57" spans="1:11" ht="14.1" customHeight="1" x14ac:dyDescent="0.2">
      <c r="A57" s="306" t="s">
        <v>284</v>
      </c>
      <c r="B57" s="307" t="s">
        <v>285</v>
      </c>
      <c r="C57" s="308"/>
      <c r="D57" s="113">
        <v>0.86746987951807231</v>
      </c>
      <c r="E57" s="115">
        <v>18</v>
      </c>
      <c r="F57" s="114">
        <v>12</v>
      </c>
      <c r="G57" s="114">
        <v>17</v>
      </c>
      <c r="H57" s="114">
        <v>8</v>
      </c>
      <c r="I57" s="140">
        <v>24</v>
      </c>
      <c r="J57" s="115">
        <v>-6</v>
      </c>
      <c r="K57" s="116">
        <v>-25</v>
      </c>
    </row>
    <row r="58" spans="1:11" ht="14.1" customHeight="1" x14ac:dyDescent="0.2">
      <c r="A58" s="306">
        <v>73</v>
      </c>
      <c r="B58" s="307" t="s">
        <v>286</v>
      </c>
      <c r="C58" s="308"/>
      <c r="D58" s="113">
        <v>2.1686746987951806</v>
      </c>
      <c r="E58" s="115">
        <v>45</v>
      </c>
      <c r="F58" s="114">
        <v>19</v>
      </c>
      <c r="G58" s="114">
        <v>30</v>
      </c>
      <c r="H58" s="114">
        <v>21</v>
      </c>
      <c r="I58" s="140">
        <v>45</v>
      </c>
      <c r="J58" s="115">
        <v>0</v>
      </c>
      <c r="K58" s="116">
        <v>0</v>
      </c>
    </row>
    <row r="59" spans="1:11" ht="14.1" customHeight="1" x14ac:dyDescent="0.2">
      <c r="A59" s="306" t="s">
        <v>287</v>
      </c>
      <c r="B59" s="307" t="s">
        <v>288</v>
      </c>
      <c r="C59" s="308"/>
      <c r="D59" s="113">
        <v>1.9759036144578312</v>
      </c>
      <c r="E59" s="115">
        <v>41</v>
      </c>
      <c r="F59" s="114">
        <v>19</v>
      </c>
      <c r="G59" s="114">
        <v>30</v>
      </c>
      <c r="H59" s="114">
        <v>19</v>
      </c>
      <c r="I59" s="140">
        <v>41</v>
      </c>
      <c r="J59" s="115">
        <v>0</v>
      </c>
      <c r="K59" s="116">
        <v>0</v>
      </c>
    </row>
    <row r="60" spans="1:11" ht="14.1" customHeight="1" x14ac:dyDescent="0.2">
      <c r="A60" s="306">
        <v>81</v>
      </c>
      <c r="B60" s="307" t="s">
        <v>289</v>
      </c>
      <c r="C60" s="308"/>
      <c r="D60" s="113">
        <v>6.024096385542169</v>
      </c>
      <c r="E60" s="115">
        <v>125</v>
      </c>
      <c r="F60" s="114">
        <v>119</v>
      </c>
      <c r="G60" s="114">
        <v>153</v>
      </c>
      <c r="H60" s="114">
        <v>115</v>
      </c>
      <c r="I60" s="140">
        <v>133</v>
      </c>
      <c r="J60" s="115">
        <v>-8</v>
      </c>
      <c r="K60" s="116">
        <v>-6.0150375939849621</v>
      </c>
    </row>
    <row r="61" spans="1:11" ht="14.1" customHeight="1" x14ac:dyDescent="0.2">
      <c r="A61" s="306" t="s">
        <v>290</v>
      </c>
      <c r="B61" s="307" t="s">
        <v>291</v>
      </c>
      <c r="C61" s="308"/>
      <c r="D61" s="113">
        <v>1.3975903614457832</v>
      </c>
      <c r="E61" s="115">
        <v>29</v>
      </c>
      <c r="F61" s="114">
        <v>17</v>
      </c>
      <c r="G61" s="114">
        <v>24</v>
      </c>
      <c r="H61" s="114">
        <v>21</v>
      </c>
      <c r="I61" s="140">
        <v>22</v>
      </c>
      <c r="J61" s="115">
        <v>7</v>
      </c>
      <c r="K61" s="116">
        <v>31.818181818181817</v>
      </c>
    </row>
    <row r="62" spans="1:11" ht="14.1" customHeight="1" x14ac:dyDescent="0.2">
      <c r="A62" s="306" t="s">
        <v>292</v>
      </c>
      <c r="B62" s="307" t="s">
        <v>293</v>
      </c>
      <c r="C62" s="308"/>
      <c r="D62" s="113">
        <v>2.7469879518072289</v>
      </c>
      <c r="E62" s="115">
        <v>57</v>
      </c>
      <c r="F62" s="114">
        <v>44</v>
      </c>
      <c r="G62" s="114">
        <v>69</v>
      </c>
      <c r="H62" s="114">
        <v>40</v>
      </c>
      <c r="I62" s="140">
        <v>48</v>
      </c>
      <c r="J62" s="115">
        <v>9</v>
      </c>
      <c r="K62" s="116">
        <v>18.75</v>
      </c>
    </row>
    <row r="63" spans="1:11" ht="14.1" customHeight="1" x14ac:dyDescent="0.2">
      <c r="A63" s="306"/>
      <c r="B63" s="307" t="s">
        <v>294</v>
      </c>
      <c r="C63" s="308"/>
      <c r="D63" s="113">
        <v>2.6024096385542168</v>
      </c>
      <c r="E63" s="115">
        <v>54</v>
      </c>
      <c r="F63" s="114">
        <v>41</v>
      </c>
      <c r="G63" s="114">
        <v>65</v>
      </c>
      <c r="H63" s="114">
        <v>38</v>
      </c>
      <c r="I63" s="140">
        <v>42</v>
      </c>
      <c r="J63" s="115">
        <v>12</v>
      </c>
      <c r="K63" s="116">
        <v>28.571428571428573</v>
      </c>
    </row>
    <row r="64" spans="1:11" ht="14.1" customHeight="1" x14ac:dyDescent="0.2">
      <c r="A64" s="306" t="s">
        <v>295</v>
      </c>
      <c r="B64" s="307" t="s">
        <v>296</v>
      </c>
      <c r="C64" s="308"/>
      <c r="D64" s="113">
        <v>0.86746987951807231</v>
      </c>
      <c r="E64" s="115">
        <v>18</v>
      </c>
      <c r="F64" s="114">
        <v>41</v>
      </c>
      <c r="G64" s="114">
        <v>45</v>
      </c>
      <c r="H64" s="114">
        <v>35</v>
      </c>
      <c r="I64" s="140">
        <v>35</v>
      </c>
      <c r="J64" s="115">
        <v>-17</v>
      </c>
      <c r="K64" s="116">
        <v>-48.571428571428569</v>
      </c>
    </row>
    <row r="65" spans="1:11" ht="14.1" customHeight="1" x14ac:dyDescent="0.2">
      <c r="A65" s="306" t="s">
        <v>297</v>
      </c>
      <c r="B65" s="307" t="s">
        <v>298</v>
      </c>
      <c r="C65" s="308"/>
      <c r="D65" s="113">
        <v>0.43373493975903615</v>
      </c>
      <c r="E65" s="115">
        <v>9</v>
      </c>
      <c r="F65" s="114">
        <v>6</v>
      </c>
      <c r="G65" s="114">
        <v>4</v>
      </c>
      <c r="H65" s="114">
        <v>6</v>
      </c>
      <c r="I65" s="140">
        <v>15</v>
      </c>
      <c r="J65" s="115">
        <v>-6</v>
      </c>
      <c r="K65" s="116">
        <v>-40</v>
      </c>
    </row>
    <row r="66" spans="1:11" ht="14.1" customHeight="1" x14ac:dyDescent="0.2">
      <c r="A66" s="306">
        <v>82</v>
      </c>
      <c r="B66" s="307" t="s">
        <v>299</v>
      </c>
      <c r="C66" s="308"/>
      <c r="D66" s="113">
        <v>3.8072289156626504</v>
      </c>
      <c r="E66" s="115">
        <v>79</v>
      </c>
      <c r="F66" s="114">
        <v>55</v>
      </c>
      <c r="G66" s="114">
        <v>105</v>
      </c>
      <c r="H66" s="114">
        <v>57</v>
      </c>
      <c r="I66" s="140">
        <v>88</v>
      </c>
      <c r="J66" s="115">
        <v>-9</v>
      </c>
      <c r="K66" s="116">
        <v>-10.227272727272727</v>
      </c>
    </row>
    <row r="67" spans="1:11" ht="14.1" customHeight="1" x14ac:dyDescent="0.2">
      <c r="A67" s="306" t="s">
        <v>300</v>
      </c>
      <c r="B67" s="307" t="s">
        <v>301</v>
      </c>
      <c r="C67" s="308"/>
      <c r="D67" s="113">
        <v>2.3132530120481927</v>
      </c>
      <c r="E67" s="115">
        <v>48</v>
      </c>
      <c r="F67" s="114">
        <v>38</v>
      </c>
      <c r="G67" s="114">
        <v>78</v>
      </c>
      <c r="H67" s="114">
        <v>41</v>
      </c>
      <c r="I67" s="140">
        <v>64</v>
      </c>
      <c r="J67" s="115">
        <v>-16</v>
      </c>
      <c r="K67" s="116">
        <v>-25</v>
      </c>
    </row>
    <row r="68" spans="1:11" ht="14.1" customHeight="1" x14ac:dyDescent="0.2">
      <c r="A68" s="306" t="s">
        <v>302</v>
      </c>
      <c r="B68" s="307" t="s">
        <v>303</v>
      </c>
      <c r="C68" s="308"/>
      <c r="D68" s="113">
        <v>0.72289156626506024</v>
      </c>
      <c r="E68" s="115">
        <v>15</v>
      </c>
      <c r="F68" s="114">
        <v>11</v>
      </c>
      <c r="G68" s="114">
        <v>12</v>
      </c>
      <c r="H68" s="114">
        <v>8</v>
      </c>
      <c r="I68" s="140">
        <v>18</v>
      </c>
      <c r="J68" s="115">
        <v>-3</v>
      </c>
      <c r="K68" s="116">
        <v>-16.666666666666668</v>
      </c>
    </row>
    <row r="69" spans="1:11" ht="14.1" customHeight="1" x14ac:dyDescent="0.2">
      <c r="A69" s="306">
        <v>83</v>
      </c>
      <c r="B69" s="307" t="s">
        <v>304</v>
      </c>
      <c r="C69" s="308"/>
      <c r="D69" s="113">
        <v>4.5783132530120483</v>
      </c>
      <c r="E69" s="115">
        <v>95</v>
      </c>
      <c r="F69" s="114">
        <v>64</v>
      </c>
      <c r="G69" s="114">
        <v>131</v>
      </c>
      <c r="H69" s="114">
        <v>68</v>
      </c>
      <c r="I69" s="140">
        <v>75</v>
      </c>
      <c r="J69" s="115">
        <v>20</v>
      </c>
      <c r="K69" s="116">
        <v>26.666666666666668</v>
      </c>
    </row>
    <row r="70" spans="1:11" ht="14.1" customHeight="1" x14ac:dyDescent="0.2">
      <c r="A70" s="306" t="s">
        <v>305</v>
      </c>
      <c r="B70" s="307" t="s">
        <v>306</v>
      </c>
      <c r="C70" s="308"/>
      <c r="D70" s="113">
        <v>4.1927710843373491</v>
      </c>
      <c r="E70" s="115">
        <v>87</v>
      </c>
      <c r="F70" s="114">
        <v>51</v>
      </c>
      <c r="G70" s="114">
        <v>123</v>
      </c>
      <c r="H70" s="114">
        <v>58</v>
      </c>
      <c r="I70" s="140">
        <v>68</v>
      </c>
      <c r="J70" s="115">
        <v>19</v>
      </c>
      <c r="K70" s="116">
        <v>27.941176470588236</v>
      </c>
    </row>
    <row r="71" spans="1:11" ht="14.1" customHeight="1" x14ac:dyDescent="0.2">
      <c r="A71" s="306"/>
      <c r="B71" s="307" t="s">
        <v>307</v>
      </c>
      <c r="C71" s="308"/>
      <c r="D71" s="113">
        <v>2.6506024096385543</v>
      </c>
      <c r="E71" s="115">
        <v>55</v>
      </c>
      <c r="F71" s="114">
        <v>27</v>
      </c>
      <c r="G71" s="114">
        <v>79</v>
      </c>
      <c r="H71" s="114">
        <v>28</v>
      </c>
      <c r="I71" s="140">
        <v>32</v>
      </c>
      <c r="J71" s="115">
        <v>23</v>
      </c>
      <c r="K71" s="116">
        <v>71.875</v>
      </c>
    </row>
    <row r="72" spans="1:11" ht="14.1" customHeight="1" x14ac:dyDescent="0.2">
      <c r="A72" s="306">
        <v>84</v>
      </c>
      <c r="B72" s="307" t="s">
        <v>308</v>
      </c>
      <c r="C72" s="308"/>
      <c r="D72" s="113">
        <v>0.96385542168674698</v>
      </c>
      <c r="E72" s="115">
        <v>20</v>
      </c>
      <c r="F72" s="114">
        <v>11</v>
      </c>
      <c r="G72" s="114">
        <v>27</v>
      </c>
      <c r="H72" s="114">
        <v>11</v>
      </c>
      <c r="I72" s="140">
        <v>16</v>
      </c>
      <c r="J72" s="115">
        <v>4</v>
      </c>
      <c r="K72" s="116">
        <v>25</v>
      </c>
    </row>
    <row r="73" spans="1:11" ht="14.1" customHeight="1" x14ac:dyDescent="0.2">
      <c r="A73" s="306" t="s">
        <v>309</v>
      </c>
      <c r="B73" s="307" t="s">
        <v>310</v>
      </c>
      <c r="C73" s="308"/>
      <c r="D73" s="113">
        <v>0.53012048192771088</v>
      </c>
      <c r="E73" s="115">
        <v>11</v>
      </c>
      <c r="F73" s="114">
        <v>3</v>
      </c>
      <c r="G73" s="114">
        <v>18</v>
      </c>
      <c r="H73" s="114">
        <v>6</v>
      </c>
      <c r="I73" s="140">
        <v>11</v>
      </c>
      <c r="J73" s="115">
        <v>0</v>
      </c>
      <c r="K73" s="116">
        <v>0</v>
      </c>
    </row>
    <row r="74" spans="1:11" ht="14.1" customHeight="1" x14ac:dyDescent="0.2">
      <c r="A74" s="306" t="s">
        <v>311</v>
      </c>
      <c r="B74" s="307" t="s">
        <v>312</v>
      </c>
      <c r="C74" s="308"/>
      <c r="D74" s="113">
        <v>0.24096385542168675</v>
      </c>
      <c r="E74" s="115">
        <v>5</v>
      </c>
      <c r="F74" s="114">
        <v>5</v>
      </c>
      <c r="G74" s="114">
        <v>5</v>
      </c>
      <c r="H74" s="114">
        <v>0</v>
      </c>
      <c r="I74" s="140" t="s">
        <v>513</v>
      </c>
      <c r="J74" s="115" t="s">
        <v>513</v>
      </c>
      <c r="K74" s="116" t="s">
        <v>513</v>
      </c>
    </row>
    <row r="75" spans="1:11" ht="14.1" customHeight="1" x14ac:dyDescent="0.2">
      <c r="A75" s="306" t="s">
        <v>313</v>
      </c>
      <c r="B75" s="307" t="s">
        <v>314</v>
      </c>
      <c r="C75" s="308"/>
      <c r="D75" s="113">
        <v>0.14457831325301204</v>
      </c>
      <c r="E75" s="115">
        <v>3</v>
      </c>
      <c r="F75" s="114">
        <v>0</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3</v>
      </c>
      <c r="G76" s="114">
        <v>4</v>
      </c>
      <c r="H76" s="114" t="s">
        <v>513</v>
      </c>
      <c r="I76" s="140">
        <v>0</v>
      </c>
      <c r="J76" s="115" t="s">
        <v>513</v>
      </c>
      <c r="K76" s="116" t="s">
        <v>513</v>
      </c>
    </row>
    <row r="77" spans="1:11" ht="14.1" customHeight="1" x14ac:dyDescent="0.2">
      <c r="A77" s="306">
        <v>92</v>
      </c>
      <c r="B77" s="307" t="s">
        <v>316</v>
      </c>
      <c r="C77" s="308"/>
      <c r="D77" s="113">
        <v>0.33734939759036142</v>
      </c>
      <c r="E77" s="115">
        <v>7</v>
      </c>
      <c r="F77" s="114">
        <v>3</v>
      </c>
      <c r="G77" s="114" t="s">
        <v>513</v>
      </c>
      <c r="H77" s="114">
        <v>5</v>
      </c>
      <c r="I77" s="140">
        <v>6</v>
      </c>
      <c r="J77" s="115">
        <v>1</v>
      </c>
      <c r="K77" s="116">
        <v>16.666666666666668</v>
      </c>
    </row>
    <row r="78" spans="1:11" ht="14.1" customHeight="1" x14ac:dyDescent="0.2">
      <c r="A78" s="306">
        <v>93</v>
      </c>
      <c r="B78" s="307" t="s">
        <v>317</v>
      </c>
      <c r="C78" s="308"/>
      <c r="D78" s="113">
        <v>0.14457831325301204</v>
      </c>
      <c r="E78" s="115">
        <v>3</v>
      </c>
      <c r="F78" s="114" t="s">
        <v>513</v>
      </c>
      <c r="G78" s="114">
        <v>3</v>
      </c>
      <c r="H78" s="114" t="s">
        <v>513</v>
      </c>
      <c r="I78" s="140" t="s">
        <v>513</v>
      </c>
      <c r="J78" s="115" t="s">
        <v>513</v>
      </c>
      <c r="K78" s="116" t="s">
        <v>513</v>
      </c>
    </row>
    <row r="79" spans="1:11" ht="14.1" customHeight="1" x14ac:dyDescent="0.2">
      <c r="A79" s="306">
        <v>94</v>
      </c>
      <c r="B79" s="307" t="s">
        <v>318</v>
      </c>
      <c r="C79" s="308"/>
      <c r="D79" s="113" t="s">
        <v>513</v>
      </c>
      <c r="E79" s="115" t="s">
        <v>513</v>
      </c>
      <c r="F79" s="114">
        <v>5</v>
      </c>
      <c r="G79" s="114" t="s">
        <v>513</v>
      </c>
      <c r="H79" s="114">
        <v>0</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27728</v>
      </c>
      <c r="C10" s="114">
        <v>14709</v>
      </c>
      <c r="D10" s="114">
        <v>13019</v>
      </c>
      <c r="E10" s="114">
        <v>21840</v>
      </c>
      <c r="F10" s="114">
        <v>5430</v>
      </c>
      <c r="G10" s="114">
        <v>2829</v>
      </c>
      <c r="H10" s="114">
        <v>9167</v>
      </c>
      <c r="I10" s="115">
        <v>4386</v>
      </c>
      <c r="J10" s="114">
        <v>3501</v>
      </c>
      <c r="K10" s="114">
        <v>885</v>
      </c>
      <c r="L10" s="423">
        <v>1642</v>
      </c>
      <c r="M10" s="424">
        <v>1962</v>
      </c>
    </row>
    <row r="11" spans="1:13" ht="11.1" customHeight="1" x14ac:dyDescent="0.2">
      <c r="A11" s="422" t="s">
        <v>387</v>
      </c>
      <c r="B11" s="115">
        <v>28450</v>
      </c>
      <c r="C11" s="114">
        <v>15319</v>
      </c>
      <c r="D11" s="114">
        <v>13131</v>
      </c>
      <c r="E11" s="114">
        <v>22509</v>
      </c>
      <c r="F11" s="114">
        <v>5489</v>
      </c>
      <c r="G11" s="114">
        <v>2767</v>
      </c>
      <c r="H11" s="114">
        <v>9486</v>
      </c>
      <c r="I11" s="115">
        <v>4387</v>
      </c>
      <c r="J11" s="114">
        <v>3399</v>
      </c>
      <c r="K11" s="114">
        <v>988</v>
      </c>
      <c r="L11" s="423">
        <v>2004</v>
      </c>
      <c r="M11" s="424">
        <v>1295</v>
      </c>
    </row>
    <row r="12" spans="1:13" ht="11.1" customHeight="1" x14ac:dyDescent="0.2">
      <c r="A12" s="422" t="s">
        <v>388</v>
      </c>
      <c r="B12" s="115">
        <v>28909</v>
      </c>
      <c r="C12" s="114">
        <v>15653</v>
      </c>
      <c r="D12" s="114">
        <v>13256</v>
      </c>
      <c r="E12" s="114">
        <v>22771</v>
      </c>
      <c r="F12" s="114">
        <v>5680</v>
      </c>
      <c r="G12" s="114">
        <v>2895</v>
      </c>
      <c r="H12" s="114">
        <v>9662</v>
      </c>
      <c r="I12" s="115">
        <v>4352</v>
      </c>
      <c r="J12" s="114">
        <v>3344</v>
      </c>
      <c r="K12" s="114">
        <v>1008</v>
      </c>
      <c r="L12" s="423">
        <v>2333</v>
      </c>
      <c r="M12" s="424">
        <v>2064</v>
      </c>
    </row>
    <row r="13" spans="1:13" s="110" customFormat="1" ht="11.1" customHeight="1" x14ac:dyDescent="0.2">
      <c r="A13" s="422" t="s">
        <v>389</v>
      </c>
      <c r="B13" s="115">
        <v>28329</v>
      </c>
      <c r="C13" s="114">
        <v>15090</v>
      </c>
      <c r="D13" s="114">
        <v>13239</v>
      </c>
      <c r="E13" s="114">
        <v>22196</v>
      </c>
      <c r="F13" s="114">
        <v>5676</v>
      </c>
      <c r="G13" s="114">
        <v>2725</v>
      </c>
      <c r="H13" s="114">
        <v>9607</v>
      </c>
      <c r="I13" s="115">
        <v>4344</v>
      </c>
      <c r="J13" s="114">
        <v>3335</v>
      </c>
      <c r="K13" s="114">
        <v>1009</v>
      </c>
      <c r="L13" s="423">
        <v>1274</v>
      </c>
      <c r="M13" s="424">
        <v>1904</v>
      </c>
    </row>
    <row r="14" spans="1:13" ht="15" customHeight="1" x14ac:dyDescent="0.2">
      <c r="A14" s="422" t="s">
        <v>390</v>
      </c>
      <c r="B14" s="115">
        <v>28500</v>
      </c>
      <c r="C14" s="114">
        <v>15254</v>
      </c>
      <c r="D14" s="114">
        <v>13246</v>
      </c>
      <c r="E14" s="114">
        <v>21699</v>
      </c>
      <c r="F14" s="114">
        <v>6405</v>
      </c>
      <c r="G14" s="114">
        <v>2624</v>
      </c>
      <c r="H14" s="114">
        <v>9760</v>
      </c>
      <c r="I14" s="115">
        <v>4348</v>
      </c>
      <c r="J14" s="114">
        <v>3342</v>
      </c>
      <c r="K14" s="114">
        <v>1006</v>
      </c>
      <c r="L14" s="423">
        <v>2073</v>
      </c>
      <c r="M14" s="424">
        <v>1935</v>
      </c>
    </row>
    <row r="15" spans="1:13" ht="11.1" customHeight="1" x14ac:dyDescent="0.2">
      <c r="A15" s="422" t="s">
        <v>387</v>
      </c>
      <c r="B15" s="115">
        <v>28867</v>
      </c>
      <c r="C15" s="114">
        <v>15615</v>
      </c>
      <c r="D15" s="114">
        <v>13252</v>
      </c>
      <c r="E15" s="114">
        <v>21901</v>
      </c>
      <c r="F15" s="114">
        <v>6582</v>
      </c>
      <c r="G15" s="114">
        <v>2527</v>
      </c>
      <c r="H15" s="114">
        <v>10027</v>
      </c>
      <c r="I15" s="115">
        <v>4310</v>
      </c>
      <c r="J15" s="114">
        <v>3275</v>
      </c>
      <c r="K15" s="114">
        <v>1035</v>
      </c>
      <c r="L15" s="423">
        <v>1745</v>
      </c>
      <c r="M15" s="424">
        <v>1356</v>
      </c>
    </row>
    <row r="16" spans="1:13" ht="11.1" customHeight="1" x14ac:dyDescent="0.2">
      <c r="A16" s="422" t="s">
        <v>388</v>
      </c>
      <c r="B16" s="115">
        <v>29274</v>
      </c>
      <c r="C16" s="114">
        <v>15905</v>
      </c>
      <c r="D16" s="114">
        <v>13369</v>
      </c>
      <c r="E16" s="114">
        <v>22483</v>
      </c>
      <c r="F16" s="114">
        <v>6762</v>
      </c>
      <c r="G16" s="114">
        <v>2685</v>
      </c>
      <c r="H16" s="114">
        <v>10152</v>
      </c>
      <c r="I16" s="115">
        <v>4260</v>
      </c>
      <c r="J16" s="114">
        <v>3221</v>
      </c>
      <c r="K16" s="114">
        <v>1039</v>
      </c>
      <c r="L16" s="423">
        <v>2150</v>
      </c>
      <c r="M16" s="424">
        <v>1805</v>
      </c>
    </row>
    <row r="17" spans="1:13" s="110" customFormat="1" ht="11.1" customHeight="1" x14ac:dyDescent="0.2">
      <c r="A17" s="422" t="s">
        <v>389</v>
      </c>
      <c r="B17" s="115">
        <v>28760</v>
      </c>
      <c r="C17" s="114">
        <v>15402</v>
      </c>
      <c r="D17" s="114">
        <v>13358</v>
      </c>
      <c r="E17" s="114">
        <v>22031</v>
      </c>
      <c r="F17" s="114">
        <v>6701</v>
      </c>
      <c r="G17" s="114">
        <v>2568</v>
      </c>
      <c r="H17" s="114">
        <v>10100</v>
      </c>
      <c r="I17" s="115">
        <v>4243</v>
      </c>
      <c r="J17" s="114">
        <v>3213</v>
      </c>
      <c r="K17" s="114">
        <v>1030</v>
      </c>
      <c r="L17" s="423">
        <v>1079</v>
      </c>
      <c r="M17" s="424">
        <v>1653</v>
      </c>
    </row>
    <row r="18" spans="1:13" ht="15" customHeight="1" x14ac:dyDescent="0.2">
      <c r="A18" s="422" t="s">
        <v>391</v>
      </c>
      <c r="B18" s="115">
        <v>28809</v>
      </c>
      <c r="C18" s="114">
        <v>15422</v>
      </c>
      <c r="D18" s="114">
        <v>13387</v>
      </c>
      <c r="E18" s="114">
        <v>21789</v>
      </c>
      <c r="F18" s="114">
        <v>6980</v>
      </c>
      <c r="G18" s="114">
        <v>2486</v>
      </c>
      <c r="H18" s="114">
        <v>10263</v>
      </c>
      <c r="I18" s="115">
        <v>4217</v>
      </c>
      <c r="J18" s="114">
        <v>3201</v>
      </c>
      <c r="K18" s="114">
        <v>1016</v>
      </c>
      <c r="L18" s="423">
        <v>2227</v>
      </c>
      <c r="M18" s="424">
        <v>2213</v>
      </c>
    </row>
    <row r="19" spans="1:13" ht="11.1" customHeight="1" x14ac:dyDescent="0.2">
      <c r="A19" s="422" t="s">
        <v>387</v>
      </c>
      <c r="B19" s="115">
        <v>29263</v>
      </c>
      <c r="C19" s="114">
        <v>15846</v>
      </c>
      <c r="D19" s="114">
        <v>13417</v>
      </c>
      <c r="E19" s="114">
        <v>22104</v>
      </c>
      <c r="F19" s="114">
        <v>7113</v>
      </c>
      <c r="G19" s="114">
        <v>2360</v>
      </c>
      <c r="H19" s="114">
        <v>10594</v>
      </c>
      <c r="I19" s="115">
        <v>4252</v>
      </c>
      <c r="J19" s="114">
        <v>3166</v>
      </c>
      <c r="K19" s="114">
        <v>1086</v>
      </c>
      <c r="L19" s="423">
        <v>2474</v>
      </c>
      <c r="M19" s="424">
        <v>1984</v>
      </c>
    </row>
    <row r="20" spans="1:13" ht="11.1" customHeight="1" x14ac:dyDescent="0.2">
      <c r="A20" s="422" t="s">
        <v>388</v>
      </c>
      <c r="B20" s="115">
        <v>29614</v>
      </c>
      <c r="C20" s="114">
        <v>16164</v>
      </c>
      <c r="D20" s="114">
        <v>13450</v>
      </c>
      <c r="E20" s="114">
        <v>22378</v>
      </c>
      <c r="F20" s="114">
        <v>7227</v>
      </c>
      <c r="G20" s="114">
        <v>2534</v>
      </c>
      <c r="H20" s="114">
        <v>10756</v>
      </c>
      <c r="I20" s="115">
        <v>4263</v>
      </c>
      <c r="J20" s="114">
        <v>3173</v>
      </c>
      <c r="K20" s="114">
        <v>1090</v>
      </c>
      <c r="L20" s="423">
        <v>2027</v>
      </c>
      <c r="M20" s="424">
        <v>1771</v>
      </c>
    </row>
    <row r="21" spans="1:13" s="110" customFormat="1" ht="11.1" customHeight="1" x14ac:dyDescent="0.2">
      <c r="A21" s="422" t="s">
        <v>389</v>
      </c>
      <c r="B21" s="115">
        <v>28994</v>
      </c>
      <c r="C21" s="114">
        <v>15653</v>
      </c>
      <c r="D21" s="114">
        <v>13341</v>
      </c>
      <c r="E21" s="114">
        <v>21902</v>
      </c>
      <c r="F21" s="114">
        <v>7083</v>
      </c>
      <c r="G21" s="114">
        <v>2360</v>
      </c>
      <c r="H21" s="114">
        <v>10631</v>
      </c>
      <c r="I21" s="115">
        <v>4383</v>
      </c>
      <c r="J21" s="114">
        <v>3253</v>
      </c>
      <c r="K21" s="114">
        <v>1130</v>
      </c>
      <c r="L21" s="423">
        <v>1106</v>
      </c>
      <c r="M21" s="424">
        <v>1711</v>
      </c>
    </row>
    <row r="22" spans="1:13" ht="15" customHeight="1" x14ac:dyDescent="0.2">
      <c r="A22" s="422" t="s">
        <v>392</v>
      </c>
      <c r="B22" s="115">
        <v>28958</v>
      </c>
      <c r="C22" s="114">
        <v>15619</v>
      </c>
      <c r="D22" s="114">
        <v>13339</v>
      </c>
      <c r="E22" s="114">
        <v>21846</v>
      </c>
      <c r="F22" s="114">
        <v>7050</v>
      </c>
      <c r="G22" s="114">
        <v>2256</v>
      </c>
      <c r="H22" s="114">
        <v>10731</v>
      </c>
      <c r="I22" s="115">
        <v>4352</v>
      </c>
      <c r="J22" s="114">
        <v>3265</v>
      </c>
      <c r="K22" s="114">
        <v>1087</v>
      </c>
      <c r="L22" s="423">
        <v>1649</v>
      </c>
      <c r="M22" s="424">
        <v>1757</v>
      </c>
    </row>
    <row r="23" spans="1:13" ht="11.1" customHeight="1" x14ac:dyDescent="0.2">
      <c r="A23" s="422" t="s">
        <v>387</v>
      </c>
      <c r="B23" s="115">
        <v>29328</v>
      </c>
      <c r="C23" s="114">
        <v>15956</v>
      </c>
      <c r="D23" s="114">
        <v>13372</v>
      </c>
      <c r="E23" s="114">
        <v>22091</v>
      </c>
      <c r="F23" s="114">
        <v>7170</v>
      </c>
      <c r="G23" s="114">
        <v>2146</v>
      </c>
      <c r="H23" s="114">
        <v>11042</v>
      </c>
      <c r="I23" s="115">
        <v>4375</v>
      </c>
      <c r="J23" s="114">
        <v>3218</v>
      </c>
      <c r="K23" s="114">
        <v>1157</v>
      </c>
      <c r="L23" s="423">
        <v>1811</v>
      </c>
      <c r="M23" s="424">
        <v>1398</v>
      </c>
    </row>
    <row r="24" spans="1:13" ht="11.1" customHeight="1" x14ac:dyDescent="0.2">
      <c r="A24" s="422" t="s">
        <v>388</v>
      </c>
      <c r="B24" s="115">
        <v>29774</v>
      </c>
      <c r="C24" s="114">
        <v>16228</v>
      </c>
      <c r="D24" s="114">
        <v>13546</v>
      </c>
      <c r="E24" s="114">
        <v>22117</v>
      </c>
      <c r="F24" s="114">
        <v>7223</v>
      </c>
      <c r="G24" s="114">
        <v>2315</v>
      </c>
      <c r="H24" s="114">
        <v>11265</v>
      </c>
      <c r="I24" s="115">
        <v>4439</v>
      </c>
      <c r="J24" s="114">
        <v>3246</v>
      </c>
      <c r="K24" s="114">
        <v>1193</v>
      </c>
      <c r="L24" s="423">
        <v>1960</v>
      </c>
      <c r="M24" s="424">
        <v>1651</v>
      </c>
    </row>
    <row r="25" spans="1:13" s="110" customFormat="1" ht="11.1" customHeight="1" x14ac:dyDescent="0.2">
      <c r="A25" s="422" t="s">
        <v>389</v>
      </c>
      <c r="B25" s="115">
        <v>29305</v>
      </c>
      <c r="C25" s="114">
        <v>15789</v>
      </c>
      <c r="D25" s="114">
        <v>13516</v>
      </c>
      <c r="E25" s="114">
        <v>21636</v>
      </c>
      <c r="F25" s="114">
        <v>7235</v>
      </c>
      <c r="G25" s="114">
        <v>2177</v>
      </c>
      <c r="H25" s="114">
        <v>11231</v>
      </c>
      <c r="I25" s="115">
        <v>4456</v>
      </c>
      <c r="J25" s="114">
        <v>3262</v>
      </c>
      <c r="K25" s="114">
        <v>1194</v>
      </c>
      <c r="L25" s="423">
        <v>1149</v>
      </c>
      <c r="M25" s="424">
        <v>1618</v>
      </c>
    </row>
    <row r="26" spans="1:13" ht="15" customHeight="1" x14ac:dyDescent="0.2">
      <c r="A26" s="422" t="s">
        <v>393</v>
      </c>
      <c r="B26" s="115">
        <v>29412</v>
      </c>
      <c r="C26" s="114">
        <v>15846</v>
      </c>
      <c r="D26" s="114">
        <v>13566</v>
      </c>
      <c r="E26" s="114">
        <v>21662</v>
      </c>
      <c r="F26" s="114">
        <v>7315</v>
      </c>
      <c r="G26" s="114">
        <v>2039</v>
      </c>
      <c r="H26" s="114">
        <v>11411</v>
      </c>
      <c r="I26" s="115">
        <v>4462</v>
      </c>
      <c r="J26" s="114">
        <v>3256</v>
      </c>
      <c r="K26" s="114">
        <v>1206</v>
      </c>
      <c r="L26" s="423">
        <v>1735</v>
      </c>
      <c r="M26" s="424">
        <v>1664</v>
      </c>
    </row>
    <row r="27" spans="1:13" ht="11.1" customHeight="1" x14ac:dyDescent="0.2">
      <c r="A27" s="422" t="s">
        <v>387</v>
      </c>
      <c r="B27" s="115">
        <v>29708</v>
      </c>
      <c r="C27" s="114">
        <v>16118</v>
      </c>
      <c r="D27" s="114">
        <v>13590</v>
      </c>
      <c r="E27" s="114">
        <v>21874</v>
      </c>
      <c r="F27" s="114">
        <v>7400</v>
      </c>
      <c r="G27" s="114">
        <v>1933</v>
      </c>
      <c r="H27" s="114">
        <v>11655</v>
      </c>
      <c r="I27" s="115">
        <v>4498</v>
      </c>
      <c r="J27" s="114">
        <v>3239</v>
      </c>
      <c r="K27" s="114">
        <v>1259</v>
      </c>
      <c r="L27" s="423">
        <v>1439</v>
      </c>
      <c r="M27" s="424">
        <v>1151</v>
      </c>
    </row>
    <row r="28" spans="1:13" ht="11.1" customHeight="1" x14ac:dyDescent="0.2">
      <c r="A28" s="422" t="s">
        <v>388</v>
      </c>
      <c r="B28" s="115">
        <v>29889</v>
      </c>
      <c r="C28" s="114">
        <v>16244</v>
      </c>
      <c r="D28" s="114">
        <v>13645</v>
      </c>
      <c r="E28" s="114">
        <v>22392</v>
      </c>
      <c r="F28" s="114">
        <v>7443</v>
      </c>
      <c r="G28" s="114">
        <v>2094</v>
      </c>
      <c r="H28" s="114">
        <v>11631</v>
      </c>
      <c r="I28" s="115">
        <v>4558</v>
      </c>
      <c r="J28" s="114">
        <v>3290</v>
      </c>
      <c r="K28" s="114">
        <v>1268</v>
      </c>
      <c r="L28" s="423">
        <v>2025</v>
      </c>
      <c r="M28" s="424">
        <v>1942</v>
      </c>
    </row>
    <row r="29" spans="1:13" s="110" customFormat="1" ht="11.1" customHeight="1" x14ac:dyDescent="0.2">
      <c r="A29" s="422" t="s">
        <v>389</v>
      </c>
      <c r="B29" s="115">
        <v>29352</v>
      </c>
      <c r="C29" s="114">
        <v>15758</v>
      </c>
      <c r="D29" s="114">
        <v>13594</v>
      </c>
      <c r="E29" s="114">
        <v>21939</v>
      </c>
      <c r="F29" s="114">
        <v>7374</v>
      </c>
      <c r="G29" s="114">
        <v>1968</v>
      </c>
      <c r="H29" s="114">
        <v>11532</v>
      </c>
      <c r="I29" s="115">
        <v>4532</v>
      </c>
      <c r="J29" s="114">
        <v>3249</v>
      </c>
      <c r="K29" s="114">
        <v>1283</v>
      </c>
      <c r="L29" s="423">
        <v>1036</v>
      </c>
      <c r="M29" s="424">
        <v>1638</v>
      </c>
    </row>
    <row r="30" spans="1:13" ht="15" customHeight="1" x14ac:dyDescent="0.2">
      <c r="A30" s="422" t="s">
        <v>394</v>
      </c>
      <c r="B30" s="115">
        <v>29580</v>
      </c>
      <c r="C30" s="114">
        <v>15862</v>
      </c>
      <c r="D30" s="114">
        <v>13718</v>
      </c>
      <c r="E30" s="114">
        <v>22012</v>
      </c>
      <c r="F30" s="114">
        <v>7532</v>
      </c>
      <c r="G30" s="114">
        <v>1874</v>
      </c>
      <c r="H30" s="114">
        <v>11645</v>
      </c>
      <c r="I30" s="115">
        <v>4330</v>
      </c>
      <c r="J30" s="114">
        <v>3105</v>
      </c>
      <c r="K30" s="114">
        <v>1225</v>
      </c>
      <c r="L30" s="423">
        <v>2069</v>
      </c>
      <c r="M30" s="424">
        <v>1928</v>
      </c>
    </row>
    <row r="31" spans="1:13" ht="11.1" customHeight="1" x14ac:dyDescent="0.2">
      <c r="A31" s="422" t="s">
        <v>387</v>
      </c>
      <c r="B31" s="115">
        <v>29891</v>
      </c>
      <c r="C31" s="114">
        <v>16091</v>
      </c>
      <c r="D31" s="114">
        <v>13800</v>
      </c>
      <c r="E31" s="114">
        <v>22179</v>
      </c>
      <c r="F31" s="114">
        <v>7681</v>
      </c>
      <c r="G31" s="114">
        <v>1779</v>
      </c>
      <c r="H31" s="114">
        <v>11843</v>
      </c>
      <c r="I31" s="115">
        <v>4294</v>
      </c>
      <c r="J31" s="114">
        <v>3052</v>
      </c>
      <c r="K31" s="114">
        <v>1242</v>
      </c>
      <c r="L31" s="423">
        <v>1697</v>
      </c>
      <c r="M31" s="424">
        <v>1392</v>
      </c>
    </row>
    <row r="32" spans="1:13" ht="11.1" customHeight="1" x14ac:dyDescent="0.2">
      <c r="A32" s="422" t="s">
        <v>388</v>
      </c>
      <c r="B32" s="115">
        <v>30153</v>
      </c>
      <c r="C32" s="114">
        <v>16239</v>
      </c>
      <c r="D32" s="114">
        <v>13914</v>
      </c>
      <c r="E32" s="114">
        <v>22393</v>
      </c>
      <c r="F32" s="114">
        <v>7749</v>
      </c>
      <c r="G32" s="114">
        <v>1961</v>
      </c>
      <c r="H32" s="114">
        <v>11880</v>
      </c>
      <c r="I32" s="115">
        <v>4356</v>
      </c>
      <c r="J32" s="114">
        <v>3082</v>
      </c>
      <c r="K32" s="114">
        <v>1274</v>
      </c>
      <c r="L32" s="423">
        <v>2065</v>
      </c>
      <c r="M32" s="424">
        <v>1790</v>
      </c>
    </row>
    <row r="33" spans="1:13" s="110" customFormat="1" ht="11.1" customHeight="1" x14ac:dyDescent="0.2">
      <c r="A33" s="422" t="s">
        <v>389</v>
      </c>
      <c r="B33" s="115">
        <v>29734</v>
      </c>
      <c r="C33" s="114">
        <v>15870</v>
      </c>
      <c r="D33" s="114">
        <v>13864</v>
      </c>
      <c r="E33" s="114">
        <v>21948</v>
      </c>
      <c r="F33" s="114">
        <v>7777</v>
      </c>
      <c r="G33" s="114">
        <v>1881</v>
      </c>
      <c r="H33" s="114">
        <v>11745</v>
      </c>
      <c r="I33" s="115">
        <v>4335</v>
      </c>
      <c r="J33" s="114">
        <v>3071</v>
      </c>
      <c r="K33" s="114">
        <v>1264</v>
      </c>
      <c r="L33" s="423">
        <v>1327</v>
      </c>
      <c r="M33" s="424">
        <v>1744</v>
      </c>
    </row>
    <row r="34" spans="1:13" ht="15" customHeight="1" x14ac:dyDescent="0.2">
      <c r="A34" s="422" t="s">
        <v>395</v>
      </c>
      <c r="B34" s="115">
        <v>29669</v>
      </c>
      <c r="C34" s="114">
        <v>15863</v>
      </c>
      <c r="D34" s="114">
        <v>13806</v>
      </c>
      <c r="E34" s="114">
        <v>21875</v>
      </c>
      <c r="F34" s="114">
        <v>7787</v>
      </c>
      <c r="G34" s="114">
        <v>1761</v>
      </c>
      <c r="H34" s="114">
        <v>11809</v>
      </c>
      <c r="I34" s="115">
        <v>4341</v>
      </c>
      <c r="J34" s="114">
        <v>3046</v>
      </c>
      <c r="K34" s="114">
        <v>1295</v>
      </c>
      <c r="L34" s="423">
        <v>1998</v>
      </c>
      <c r="M34" s="424">
        <v>2036</v>
      </c>
    </row>
    <row r="35" spans="1:13" ht="11.1" customHeight="1" x14ac:dyDescent="0.2">
      <c r="A35" s="422" t="s">
        <v>387</v>
      </c>
      <c r="B35" s="115">
        <v>29926</v>
      </c>
      <c r="C35" s="114">
        <v>16109</v>
      </c>
      <c r="D35" s="114">
        <v>13817</v>
      </c>
      <c r="E35" s="114">
        <v>22033</v>
      </c>
      <c r="F35" s="114">
        <v>7889</v>
      </c>
      <c r="G35" s="114">
        <v>1697</v>
      </c>
      <c r="H35" s="114">
        <v>12025</v>
      </c>
      <c r="I35" s="115">
        <v>4402</v>
      </c>
      <c r="J35" s="114">
        <v>3069</v>
      </c>
      <c r="K35" s="114">
        <v>1333</v>
      </c>
      <c r="L35" s="423">
        <v>1682</v>
      </c>
      <c r="M35" s="424">
        <v>1447</v>
      </c>
    </row>
    <row r="36" spans="1:13" ht="11.1" customHeight="1" x14ac:dyDescent="0.2">
      <c r="A36" s="422" t="s">
        <v>388</v>
      </c>
      <c r="B36" s="115">
        <v>30191</v>
      </c>
      <c r="C36" s="114">
        <v>16302</v>
      </c>
      <c r="D36" s="114">
        <v>13889</v>
      </c>
      <c r="E36" s="114">
        <v>22161</v>
      </c>
      <c r="F36" s="114">
        <v>8030</v>
      </c>
      <c r="G36" s="114">
        <v>1946</v>
      </c>
      <c r="H36" s="114">
        <v>12042</v>
      </c>
      <c r="I36" s="115">
        <v>4381</v>
      </c>
      <c r="J36" s="114">
        <v>3028</v>
      </c>
      <c r="K36" s="114">
        <v>1353</v>
      </c>
      <c r="L36" s="423">
        <v>2007</v>
      </c>
      <c r="M36" s="424">
        <v>1784</v>
      </c>
    </row>
    <row r="37" spans="1:13" s="110" customFormat="1" ht="11.1" customHeight="1" x14ac:dyDescent="0.2">
      <c r="A37" s="422" t="s">
        <v>389</v>
      </c>
      <c r="B37" s="115">
        <v>29675</v>
      </c>
      <c r="C37" s="114">
        <v>15864</v>
      </c>
      <c r="D37" s="114">
        <v>13811</v>
      </c>
      <c r="E37" s="114">
        <v>21697</v>
      </c>
      <c r="F37" s="114">
        <v>7978</v>
      </c>
      <c r="G37" s="114">
        <v>1893</v>
      </c>
      <c r="H37" s="114">
        <v>11891</v>
      </c>
      <c r="I37" s="115">
        <v>4360</v>
      </c>
      <c r="J37" s="114">
        <v>3032</v>
      </c>
      <c r="K37" s="114">
        <v>1328</v>
      </c>
      <c r="L37" s="423">
        <v>1077</v>
      </c>
      <c r="M37" s="424">
        <v>1597</v>
      </c>
    </row>
    <row r="38" spans="1:13" ht="15" customHeight="1" x14ac:dyDescent="0.2">
      <c r="A38" s="425" t="s">
        <v>396</v>
      </c>
      <c r="B38" s="115">
        <v>29835</v>
      </c>
      <c r="C38" s="114">
        <v>15989</v>
      </c>
      <c r="D38" s="114">
        <v>13846</v>
      </c>
      <c r="E38" s="114">
        <v>21825</v>
      </c>
      <c r="F38" s="114">
        <v>8010</v>
      </c>
      <c r="G38" s="114">
        <v>1891</v>
      </c>
      <c r="H38" s="114">
        <v>12007</v>
      </c>
      <c r="I38" s="115">
        <v>4379</v>
      </c>
      <c r="J38" s="114">
        <v>3060</v>
      </c>
      <c r="K38" s="114">
        <v>1319</v>
      </c>
      <c r="L38" s="423">
        <v>2049</v>
      </c>
      <c r="M38" s="424">
        <v>1919</v>
      </c>
    </row>
    <row r="39" spans="1:13" ht="11.1" customHeight="1" x14ac:dyDescent="0.2">
      <c r="A39" s="422" t="s">
        <v>387</v>
      </c>
      <c r="B39" s="115">
        <v>30181</v>
      </c>
      <c r="C39" s="114">
        <v>16241</v>
      </c>
      <c r="D39" s="114">
        <v>13940</v>
      </c>
      <c r="E39" s="114">
        <v>21991</v>
      </c>
      <c r="F39" s="114">
        <v>8190</v>
      </c>
      <c r="G39" s="114">
        <v>1838</v>
      </c>
      <c r="H39" s="114">
        <v>12220</v>
      </c>
      <c r="I39" s="115">
        <v>4474</v>
      </c>
      <c r="J39" s="114">
        <v>3098</v>
      </c>
      <c r="K39" s="114">
        <v>1376</v>
      </c>
      <c r="L39" s="423">
        <v>1684</v>
      </c>
      <c r="M39" s="424">
        <v>1336</v>
      </c>
    </row>
    <row r="40" spans="1:13" ht="11.1" customHeight="1" x14ac:dyDescent="0.2">
      <c r="A40" s="425" t="s">
        <v>388</v>
      </c>
      <c r="B40" s="115">
        <v>30505</v>
      </c>
      <c r="C40" s="114">
        <v>16495</v>
      </c>
      <c r="D40" s="114">
        <v>14010</v>
      </c>
      <c r="E40" s="114">
        <v>22290</v>
      </c>
      <c r="F40" s="114">
        <v>8215</v>
      </c>
      <c r="G40" s="114">
        <v>2105</v>
      </c>
      <c r="H40" s="114">
        <v>12263</v>
      </c>
      <c r="I40" s="115">
        <v>4424</v>
      </c>
      <c r="J40" s="114">
        <v>3049</v>
      </c>
      <c r="K40" s="114">
        <v>1375</v>
      </c>
      <c r="L40" s="423">
        <v>2246</v>
      </c>
      <c r="M40" s="424">
        <v>1938</v>
      </c>
    </row>
    <row r="41" spans="1:13" s="110" customFormat="1" ht="11.1" customHeight="1" x14ac:dyDescent="0.2">
      <c r="A41" s="422" t="s">
        <v>389</v>
      </c>
      <c r="B41" s="115">
        <v>30114</v>
      </c>
      <c r="C41" s="114">
        <v>16167</v>
      </c>
      <c r="D41" s="114">
        <v>13947</v>
      </c>
      <c r="E41" s="114">
        <v>21946</v>
      </c>
      <c r="F41" s="114">
        <v>8168</v>
      </c>
      <c r="G41" s="114">
        <v>2029</v>
      </c>
      <c r="H41" s="114">
        <v>12207</v>
      </c>
      <c r="I41" s="115">
        <v>4365</v>
      </c>
      <c r="J41" s="114">
        <v>3046</v>
      </c>
      <c r="K41" s="114">
        <v>1319</v>
      </c>
      <c r="L41" s="423">
        <v>1457</v>
      </c>
      <c r="M41" s="424">
        <v>1904</v>
      </c>
    </row>
    <row r="42" spans="1:13" ht="15" customHeight="1" x14ac:dyDescent="0.2">
      <c r="A42" s="422" t="s">
        <v>397</v>
      </c>
      <c r="B42" s="115">
        <v>30205</v>
      </c>
      <c r="C42" s="114">
        <v>16240</v>
      </c>
      <c r="D42" s="114">
        <v>13965</v>
      </c>
      <c r="E42" s="114">
        <v>22037</v>
      </c>
      <c r="F42" s="114">
        <v>8168</v>
      </c>
      <c r="G42" s="114">
        <v>2011</v>
      </c>
      <c r="H42" s="114">
        <v>12295</v>
      </c>
      <c r="I42" s="115">
        <v>4288</v>
      </c>
      <c r="J42" s="114">
        <v>2981</v>
      </c>
      <c r="K42" s="114">
        <v>1307</v>
      </c>
      <c r="L42" s="423">
        <v>1951</v>
      </c>
      <c r="M42" s="424">
        <v>1846</v>
      </c>
    </row>
    <row r="43" spans="1:13" ht="11.1" customHeight="1" x14ac:dyDescent="0.2">
      <c r="A43" s="422" t="s">
        <v>387</v>
      </c>
      <c r="B43" s="115">
        <v>30321</v>
      </c>
      <c r="C43" s="114">
        <v>16395</v>
      </c>
      <c r="D43" s="114">
        <v>13926</v>
      </c>
      <c r="E43" s="114">
        <v>22101</v>
      </c>
      <c r="F43" s="114">
        <v>8220</v>
      </c>
      <c r="G43" s="114">
        <v>1951</v>
      </c>
      <c r="H43" s="114">
        <v>12458</v>
      </c>
      <c r="I43" s="115">
        <v>4374</v>
      </c>
      <c r="J43" s="114">
        <v>3051</v>
      </c>
      <c r="K43" s="114">
        <v>1323</v>
      </c>
      <c r="L43" s="423">
        <v>1848</v>
      </c>
      <c r="M43" s="424">
        <v>1694</v>
      </c>
    </row>
    <row r="44" spans="1:13" ht="11.1" customHeight="1" x14ac:dyDescent="0.2">
      <c r="A44" s="422" t="s">
        <v>388</v>
      </c>
      <c r="B44" s="115">
        <v>30687</v>
      </c>
      <c r="C44" s="114">
        <v>16624</v>
      </c>
      <c r="D44" s="114">
        <v>14063</v>
      </c>
      <c r="E44" s="114">
        <v>22403</v>
      </c>
      <c r="F44" s="114">
        <v>8284</v>
      </c>
      <c r="G44" s="114">
        <v>2218</v>
      </c>
      <c r="H44" s="114">
        <v>12515</v>
      </c>
      <c r="I44" s="115">
        <v>4278</v>
      </c>
      <c r="J44" s="114">
        <v>2977</v>
      </c>
      <c r="K44" s="114">
        <v>1301</v>
      </c>
      <c r="L44" s="423">
        <v>2158</v>
      </c>
      <c r="M44" s="424">
        <v>1852</v>
      </c>
    </row>
    <row r="45" spans="1:13" s="110" customFormat="1" ht="11.1" customHeight="1" x14ac:dyDescent="0.2">
      <c r="A45" s="422" t="s">
        <v>389</v>
      </c>
      <c r="B45" s="115">
        <v>30189</v>
      </c>
      <c r="C45" s="114">
        <v>16218</v>
      </c>
      <c r="D45" s="114">
        <v>13971</v>
      </c>
      <c r="E45" s="114">
        <v>21947</v>
      </c>
      <c r="F45" s="114">
        <v>8242</v>
      </c>
      <c r="G45" s="114">
        <v>2172</v>
      </c>
      <c r="H45" s="114">
        <v>12367</v>
      </c>
      <c r="I45" s="115">
        <v>4269</v>
      </c>
      <c r="J45" s="114">
        <v>2963</v>
      </c>
      <c r="K45" s="114">
        <v>1306</v>
      </c>
      <c r="L45" s="423">
        <v>1348</v>
      </c>
      <c r="M45" s="424">
        <v>1837</v>
      </c>
    </row>
    <row r="46" spans="1:13" ht="15" customHeight="1" x14ac:dyDescent="0.2">
      <c r="A46" s="422" t="s">
        <v>398</v>
      </c>
      <c r="B46" s="115">
        <v>30043</v>
      </c>
      <c r="C46" s="114">
        <v>16169</v>
      </c>
      <c r="D46" s="114">
        <v>13874</v>
      </c>
      <c r="E46" s="114">
        <v>21845</v>
      </c>
      <c r="F46" s="114">
        <v>8198</v>
      </c>
      <c r="G46" s="114">
        <v>2107</v>
      </c>
      <c r="H46" s="114">
        <v>12355</v>
      </c>
      <c r="I46" s="115">
        <v>4262</v>
      </c>
      <c r="J46" s="114">
        <v>2952</v>
      </c>
      <c r="K46" s="114">
        <v>1310</v>
      </c>
      <c r="L46" s="423">
        <v>2047</v>
      </c>
      <c r="M46" s="424">
        <v>2215</v>
      </c>
    </row>
    <row r="47" spans="1:13" ht="11.1" customHeight="1" x14ac:dyDescent="0.2">
      <c r="A47" s="422" t="s">
        <v>387</v>
      </c>
      <c r="B47" s="115">
        <v>30145</v>
      </c>
      <c r="C47" s="114">
        <v>16293</v>
      </c>
      <c r="D47" s="114">
        <v>13852</v>
      </c>
      <c r="E47" s="114">
        <v>21856</v>
      </c>
      <c r="F47" s="114">
        <v>8289</v>
      </c>
      <c r="G47" s="114">
        <v>2066</v>
      </c>
      <c r="H47" s="114">
        <v>12458</v>
      </c>
      <c r="I47" s="115">
        <v>4381</v>
      </c>
      <c r="J47" s="114">
        <v>3053</v>
      </c>
      <c r="K47" s="114">
        <v>1328</v>
      </c>
      <c r="L47" s="423">
        <v>1605</v>
      </c>
      <c r="M47" s="424">
        <v>1518</v>
      </c>
    </row>
    <row r="48" spans="1:13" ht="11.1" customHeight="1" x14ac:dyDescent="0.2">
      <c r="A48" s="422" t="s">
        <v>388</v>
      </c>
      <c r="B48" s="115">
        <v>30306</v>
      </c>
      <c r="C48" s="114">
        <v>16499</v>
      </c>
      <c r="D48" s="114">
        <v>13807</v>
      </c>
      <c r="E48" s="114">
        <v>22025</v>
      </c>
      <c r="F48" s="114">
        <v>8281</v>
      </c>
      <c r="G48" s="114">
        <v>2325</v>
      </c>
      <c r="H48" s="114">
        <v>12495</v>
      </c>
      <c r="I48" s="115">
        <v>4315</v>
      </c>
      <c r="J48" s="114">
        <v>2965</v>
      </c>
      <c r="K48" s="114">
        <v>1350</v>
      </c>
      <c r="L48" s="423">
        <v>2195</v>
      </c>
      <c r="M48" s="424">
        <v>1944</v>
      </c>
    </row>
    <row r="49" spans="1:17" s="110" customFormat="1" ht="11.1" customHeight="1" x14ac:dyDescent="0.2">
      <c r="A49" s="422" t="s">
        <v>389</v>
      </c>
      <c r="B49" s="115">
        <v>29918</v>
      </c>
      <c r="C49" s="114">
        <v>16172</v>
      </c>
      <c r="D49" s="114">
        <v>13746</v>
      </c>
      <c r="E49" s="114">
        <v>21690</v>
      </c>
      <c r="F49" s="114">
        <v>8228</v>
      </c>
      <c r="G49" s="114">
        <v>2257</v>
      </c>
      <c r="H49" s="114">
        <v>12369</v>
      </c>
      <c r="I49" s="115">
        <v>4236</v>
      </c>
      <c r="J49" s="114">
        <v>2915</v>
      </c>
      <c r="K49" s="114">
        <v>1321</v>
      </c>
      <c r="L49" s="423">
        <v>1238</v>
      </c>
      <c r="M49" s="424">
        <v>1671</v>
      </c>
    </row>
    <row r="50" spans="1:17" ht="15" customHeight="1" x14ac:dyDescent="0.2">
      <c r="A50" s="422" t="s">
        <v>399</v>
      </c>
      <c r="B50" s="143">
        <v>29701</v>
      </c>
      <c r="C50" s="144">
        <v>16094</v>
      </c>
      <c r="D50" s="144">
        <v>13607</v>
      </c>
      <c r="E50" s="144">
        <v>21550</v>
      </c>
      <c r="F50" s="144">
        <v>8151</v>
      </c>
      <c r="G50" s="144">
        <v>2210</v>
      </c>
      <c r="H50" s="144">
        <v>12329</v>
      </c>
      <c r="I50" s="143">
        <v>4057</v>
      </c>
      <c r="J50" s="144">
        <v>2793</v>
      </c>
      <c r="K50" s="144">
        <v>1264</v>
      </c>
      <c r="L50" s="426">
        <v>1777</v>
      </c>
      <c r="M50" s="427">
        <v>2075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-1.1383683387145092</v>
      </c>
      <c r="C6" s="480">
        <f>'Tabelle 3.3'!J11</f>
        <v>-4.8099483810417647</v>
      </c>
      <c r="D6" s="481">
        <f t="shared" ref="D6:E9" si="0">IF(OR(AND(B6&gt;=-50,B6&lt;=50),ISNUMBER(B6)=FALSE),B6,"")</f>
        <v>-1.1383683387145092</v>
      </c>
      <c r="E6" s="481">
        <f t="shared" si="0"/>
        <v>-4.8099483810417647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-1.1383683387145092</v>
      </c>
      <c r="C14" s="480">
        <f>'Tabelle 3.3'!J11</f>
        <v>-4.8099483810417647</v>
      </c>
      <c r="D14" s="481">
        <f>IF(OR(AND(B14&gt;=-50,B14&lt;=50),ISNUMBER(B14)=FALSE),B14,"")</f>
        <v>-1.1383683387145092</v>
      </c>
      <c r="E14" s="481">
        <f>IF(OR(AND(C14&gt;=-50,C14&lt;=50),ISNUMBER(C14)=FALSE),C14,"")</f>
        <v>-4.8099483810417647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-4.3624161073825505</v>
      </c>
      <c r="C15" s="480">
        <f>'Tabelle 3.3'!J12</f>
        <v>-6.1946902654867255</v>
      </c>
      <c r="D15" s="481">
        <f t="shared" ref="D15:E45" si="3">IF(OR(AND(B15&gt;=-50,B15&lt;=50),ISNUMBER(B15)=FALSE),B15,"")</f>
        <v>-4.3624161073825505</v>
      </c>
      <c r="E15" s="481">
        <f t="shared" si="3"/>
        <v>-6.1946902654867255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1.125703564727955</v>
      </c>
      <c r="C16" s="480">
        <f>'Tabelle 3.3'!J13</f>
        <v>-13.333333333333334</v>
      </c>
      <c r="D16" s="481">
        <f t="shared" si="3"/>
        <v>1.125703564727955</v>
      </c>
      <c r="E16" s="481">
        <f t="shared" si="3"/>
        <v>-13.333333333333334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4.3488707352234499</v>
      </c>
      <c r="C17" s="480">
        <f>'Tabelle 3.3'!J14</f>
        <v>-5.846774193548387</v>
      </c>
      <c r="D17" s="481">
        <f t="shared" si="3"/>
        <v>4.3488707352234499</v>
      </c>
      <c r="E17" s="481">
        <f t="shared" si="3"/>
        <v>-5.846774193548387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-2.3794996949359364</v>
      </c>
      <c r="C18" s="480">
        <f>'Tabelle 3.3'!J15</f>
        <v>-0.65359477124183007</v>
      </c>
      <c r="D18" s="481">
        <f t="shared" si="3"/>
        <v>-2.3794996949359364</v>
      </c>
      <c r="E18" s="481">
        <f t="shared" si="3"/>
        <v>-0.65359477124183007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9.9896480331262936</v>
      </c>
      <c r="C19" s="480">
        <f>'Tabelle 3.3'!J16</f>
        <v>-12.719298245614034</v>
      </c>
      <c r="D19" s="481">
        <f t="shared" si="3"/>
        <v>9.9896480331262936</v>
      </c>
      <c r="E19" s="481">
        <f t="shared" si="3"/>
        <v>-12.719298245614034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0.53172633817795112</v>
      </c>
      <c r="C20" s="480">
        <f>'Tabelle 3.3'!J17</f>
        <v>0.86956521739130432</v>
      </c>
      <c r="D20" s="481">
        <f t="shared" si="3"/>
        <v>0.53172633817795112</v>
      </c>
      <c r="E20" s="481">
        <f t="shared" si="3"/>
        <v>0.86956521739130432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1.1522890065400186</v>
      </c>
      <c r="C21" s="480">
        <f>'Tabelle 3.3'!J18</f>
        <v>-1.7811704834605597</v>
      </c>
      <c r="D21" s="481">
        <f t="shared" si="3"/>
        <v>1.1522890065400186</v>
      </c>
      <c r="E21" s="481">
        <f t="shared" si="3"/>
        <v>-1.7811704834605597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-9.8611775969363329</v>
      </c>
      <c r="C22" s="480">
        <f>'Tabelle 3.3'!J19</f>
        <v>6.47887323943662</v>
      </c>
      <c r="D22" s="481">
        <f t="shared" si="3"/>
        <v>-9.8611775969363329</v>
      </c>
      <c r="E22" s="481">
        <f t="shared" si="3"/>
        <v>6.47887323943662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-4.7268907563025211</v>
      </c>
      <c r="C23" s="480">
        <f>'Tabelle 3.3'!J20</f>
        <v>-15.770609318996415</v>
      </c>
      <c r="D23" s="481">
        <f t="shared" si="3"/>
        <v>-4.7268907563025211</v>
      </c>
      <c r="E23" s="481">
        <f t="shared" si="3"/>
        <v>-15.770609318996415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-2.1897810218978102</v>
      </c>
      <c r="C24" s="480">
        <f>'Tabelle 3.3'!J21</f>
        <v>-16.421052631578949</v>
      </c>
      <c r="D24" s="481">
        <f t="shared" si="3"/>
        <v>-2.1897810218978102</v>
      </c>
      <c r="E24" s="481">
        <f t="shared" si="3"/>
        <v>-16.421052631578949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-7.3529411764705879</v>
      </c>
      <c r="C27" s="480">
        <f>'Tabelle 3.3'!J24</f>
        <v>-4.4303797468354427</v>
      </c>
      <c r="D27" s="481">
        <f t="shared" si="3"/>
        <v>-7.3529411764705879</v>
      </c>
      <c r="E27" s="481">
        <f t="shared" si="3"/>
        <v>-4.4303797468354427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-1.9553072625698324</v>
      </c>
      <c r="C28" s="480">
        <f>'Tabelle 3.3'!J25</f>
        <v>-4.7445255474452557</v>
      </c>
      <c r="D28" s="481">
        <f t="shared" si="3"/>
        <v>-1.9553072625698324</v>
      </c>
      <c r="E28" s="481">
        <f t="shared" si="3"/>
        <v>-4.7445255474452557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0.16393442622950818</v>
      </c>
      <c r="C30" s="480">
        <f>'Tabelle 3.3'!J27</f>
        <v>-6.25</v>
      </c>
      <c r="D30" s="481">
        <f t="shared" si="3"/>
        <v>0.16393442622950818</v>
      </c>
      <c r="E30" s="481">
        <f t="shared" si="3"/>
        <v>-6.25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-1.3651877133105803</v>
      </c>
      <c r="C31" s="480">
        <f>'Tabelle 3.3'!J28</f>
        <v>14.285714285714286</v>
      </c>
      <c r="D31" s="481">
        <f t="shared" si="3"/>
        <v>-1.3651877133105803</v>
      </c>
      <c r="E31" s="481">
        <f t="shared" si="3"/>
        <v>14.285714285714286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-0.98722415795586527</v>
      </c>
      <c r="C32" s="480">
        <f>'Tabelle 3.3'!J29</f>
        <v>-5.1470588235294121</v>
      </c>
      <c r="D32" s="481">
        <f t="shared" si="3"/>
        <v>-0.98722415795586527</v>
      </c>
      <c r="E32" s="481">
        <f t="shared" si="3"/>
        <v>-5.1470588235294121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-2.1826729348556078</v>
      </c>
      <c r="C33" s="480">
        <f>'Tabelle 3.3'!J30</f>
        <v>-2.4630541871921183</v>
      </c>
      <c r="D33" s="481">
        <f t="shared" si="3"/>
        <v>-2.1826729348556078</v>
      </c>
      <c r="E33" s="481">
        <f t="shared" si="3"/>
        <v>-2.4630541871921183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1.0507880910683012</v>
      </c>
      <c r="C34" s="480">
        <f>'Tabelle 3.3'!J31</f>
        <v>-7.191011235955056</v>
      </c>
      <c r="D34" s="481">
        <f t="shared" si="3"/>
        <v>1.0507880910683012</v>
      </c>
      <c r="E34" s="481">
        <f t="shared" si="3"/>
        <v>-7.191011235955056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-4.3624161073825505</v>
      </c>
      <c r="C37" s="480">
        <f>'Tabelle 3.3'!J34</f>
        <v>-6.1946902654867255</v>
      </c>
      <c r="D37" s="481">
        <f t="shared" si="3"/>
        <v>-4.3624161073825505</v>
      </c>
      <c r="E37" s="481">
        <f t="shared" si="3"/>
        <v>-6.1946902654867255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3.3559827643354327</v>
      </c>
      <c r="C38" s="480">
        <f>'Tabelle 3.3'!J35</f>
        <v>-4.3525571273122958</v>
      </c>
      <c r="D38" s="481">
        <f t="shared" si="3"/>
        <v>3.3559827643354327</v>
      </c>
      <c r="E38" s="481">
        <f t="shared" si="3"/>
        <v>-4.3525571273122958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-4.1449563842866342</v>
      </c>
      <c r="C39" s="480">
        <f>'Tabelle 3.3'!J36</f>
        <v>-4.8916408668730647</v>
      </c>
      <c r="D39" s="481">
        <f t="shared" si="3"/>
        <v>-4.1449563842866342</v>
      </c>
      <c r="E39" s="481">
        <f t="shared" si="3"/>
        <v>-4.8916408668730647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-4.1449563842866342</v>
      </c>
      <c r="C45" s="480">
        <f>'Tabelle 3.3'!J36</f>
        <v>-4.8916408668730647</v>
      </c>
      <c r="D45" s="481">
        <f t="shared" si="3"/>
        <v>-4.1449563842866342</v>
      </c>
      <c r="E45" s="481">
        <f t="shared" si="3"/>
        <v>-4.8916408668730647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29412</v>
      </c>
      <c r="C51" s="487">
        <v>3256</v>
      </c>
      <c r="D51" s="487">
        <v>1206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29708</v>
      </c>
      <c r="C52" s="487">
        <v>3239</v>
      </c>
      <c r="D52" s="487">
        <v>1259</v>
      </c>
      <c r="E52" s="488">
        <f t="shared" ref="E52:G70" si="11">IF($A$51=37802,IF(COUNTBLANK(B$51:B$70)&gt;0,#N/A,B52/B$51*100),IF(COUNTBLANK(B$51:B$75)&gt;0,#N/A,B52/B$51*100))</f>
        <v>101.0063919488644</v>
      </c>
      <c r="F52" s="488">
        <f t="shared" si="11"/>
        <v>99.477886977886982</v>
      </c>
      <c r="G52" s="488">
        <f t="shared" si="11"/>
        <v>104.39469320066334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29889</v>
      </c>
      <c r="C53" s="487">
        <v>3290</v>
      </c>
      <c r="D53" s="487">
        <v>1268</v>
      </c>
      <c r="E53" s="488">
        <f t="shared" si="11"/>
        <v>101.6217870257038</v>
      </c>
      <c r="F53" s="488">
        <f t="shared" si="11"/>
        <v>101.04422604422605</v>
      </c>
      <c r="G53" s="488">
        <f t="shared" si="11"/>
        <v>105.14096185737978</v>
      </c>
      <c r="H53" s="489">
        <f>IF(ISERROR(L53)=TRUE,IF(MONTH(A53)=MONTH(MAX(A$51:A$75)),A53,""),"")</f>
        <v>41883</v>
      </c>
      <c r="I53" s="488">
        <f t="shared" si="12"/>
        <v>101.6217870257038</v>
      </c>
      <c r="J53" s="488">
        <f t="shared" si="10"/>
        <v>101.04422604422605</v>
      </c>
      <c r="K53" s="488">
        <f t="shared" si="10"/>
        <v>105.14096185737978</v>
      </c>
      <c r="L53" s="488" t="e">
        <f t="shared" si="13"/>
        <v>#N/A</v>
      </c>
    </row>
    <row r="54" spans="1:14" ht="15" customHeight="1" x14ac:dyDescent="0.2">
      <c r="A54" s="490" t="s">
        <v>462</v>
      </c>
      <c r="B54" s="487">
        <v>29352</v>
      </c>
      <c r="C54" s="487">
        <v>3249</v>
      </c>
      <c r="D54" s="487">
        <v>1283</v>
      </c>
      <c r="E54" s="488">
        <f t="shared" si="11"/>
        <v>99.79600163198694</v>
      </c>
      <c r="F54" s="488">
        <f t="shared" si="11"/>
        <v>99.785012285012286</v>
      </c>
      <c r="G54" s="488">
        <f t="shared" si="11"/>
        <v>106.38474295190714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29580</v>
      </c>
      <c r="C55" s="487">
        <v>3105</v>
      </c>
      <c r="D55" s="487">
        <v>1225</v>
      </c>
      <c r="E55" s="488">
        <f t="shared" si="11"/>
        <v>100.57119543043656</v>
      </c>
      <c r="F55" s="488">
        <f t="shared" si="11"/>
        <v>95.362407862407863</v>
      </c>
      <c r="G55" s="488">
        <f t="shared" si="11"/>
        <v>101.575456053068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29891</v>
      </c>
      <c r="C56" s="487">
        <v>3052</v>
      </c>
      <c r="D56" s="487">
        <v>1242</v>
      </c>
      <c r="E56" s="488">
        <f t="shared" si="11"/>
        <v>101.62858697130423</v>
      </c>
      <c r="F56" s="488">
        <f t="shared" si="11"/>
        <v>93.734643734643726</v>
      </c>
      <c r="G56" s="488">
        <f t="shared" si="11"/>
        <v>102.98507462686568</v>
      </c>
      <c r="H56" s="489" t="str">
        <f t="shared" si="14"/>
        <v/>
      </c>
      <c r="I56" s="488" t="str">
        <f t="shared" si="12"/>
        <v/>
      </c>
      <c r="J56" s="488" t="str">
        <f t="shared" si="10"/>
        <v/>
      </c>
      <c r="K56" s="488" t="str">
        <f t="shared" si="10"/>
        <v/>
      </c>
      <c r="L56" s="488" t="e">
        <f t="shared" si="13"/>
        <v>#N/A</v>
      </c>
    </row>
    <row r="57" spans="1:14" ht="15" customHeight="1" x14ac:dyDescent="0.2">
      <c r="A57" s="490">
        <v>42248</v>
      </c>
      <c r="B57" s="487">
        <v>30153</v>
      </c>
      <c r="C57" s="487">
        <v>3082</v>
      </c>
      <c r="D57" s="487">
        <v>1274</v>
      </c>
      <c r="E57" s="488">
        <f t="shared" si="11"/>
        <v>102.51937984496125</v>
      </c>
      <c r="F57" s="488">
        <f t="shared" si="11"/>
        <v>94.656019656019652</v>
      </c>
      <c r="G57" s="488">
        <f t="shared" si="11"/>
        <v>105.6384742951907</v>
      </c>
      <c r="H57" s="489">
        <f t="shared" si="14"/>
        <v>42248</v>
      </c>
      <c r="I57" s="488">
        <f t="shared" si="12"/>
        <v>102.51937984496125</v>
      </c>
      <c r="J57" s="488">
        <f t="shared" si="10"/>
        <v>94.656019656019652</v>
      </c>
      <c r="K57" s="488">
        <f t="shared" si="10"/>
        <v>105.6384742951907</v>
      </c>
      <c r="L57" s="488" t="e">
        <f t="shared" si="13"/>
        <v>#N/A</v>
      </c>
    </row>
    <row r="58" spans="1:14" ht="15" customHeight="1" x14ac:dyDescent="0.2">
      <c r="A58" s="490" t="s">
        <v>465</v>
      </c>
      <c r="B58" s="487">
        <v>29734</v>
      </c>
      <c r="C58" s="487">
        <v>3071</v>
      </c>
      <c r="D58" s="487">
        <v>1264</v>
      </c>
      <c r="E58" s="488">
        <f t="shared" si="11"/>
        <v>101.09479124167007</v>
      </c>
      <c r="F58" s="488">
        <f t="shared" si="11"/>
        <v>94.318181818181827</v>
      </c>
      <c r="G58" s="488">
        <f t="shared" si="11"/>
        <v>104.80928689883913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29669</v>
      </c>
      <c r="C59" s="487">
        <v>3046</v>
      </c>
      <c r="D59" s="487">
        <v>1295</v>
      </c>
      <c r="E59" s="488">
        <f t="shared" si="11"/>
        <v>100.87379300965593</v>
      </c>
      <c r="F59" s="488">
        <f t="shared" si="11"/>
        <v>93.550368550368546</v>
      </c>
      <c r="G59" s="488">
        <f t="shared" si="11"/>
        <v>107.37976782752902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29926</v>
      </c>
      <c r="C60" s="487">
        <v>3069</v>
      </c>
      <c r="D60" s="487">
        <v>1333</v>
      </c>
      <c r="E60" s="488">
        <f t="shared" si="11"/>
        <v>101.74758601931184</v>
      </c>
      <c r="F60" s="488">
        <f t="shared" si="11"/>
        <v>94.256756756756758</v>
      </c>
      <c r="G60" s="488">
        <f t="shared" si="11"/>
        <v>110.53067993366501</v>
      </c>
      <c r="H60" s="489" t="str">
        <f t="shared" si="14"/>
        <v/>
      </c>
      <c r="I60" s="488" t="str">
        <f t="shared" si="12"/>
        <v/>
      </c>
      <c r="J60" s="488" t="str">
        <f t="shared" si="10"/>
        <v/>
      </c>
      <c r="K60" s="488" t="str">
        <f t="shared" si="10"/>
        <v/>
      </c>
      <c r="L60" s="488" t="e">
        <f t="shared" si="13"/>
        <v>#N/A</v>
      </c>
    </row>
    <row r="61" spans="1:14" ht="15" customHeight="1" x14ac:dyDescent="0.2">
      <c r="A61" s="490">
        <v>42614</v>
      </c>
      <c r="B61" s="487">
        <v>30191</v>
      </c>
      <c r="C61" s="487">
        <v>3028</v>
      </c>
      <c r="D61" s="487">
        <v>1353</v>
      </c>
      <c r="E61" s="488">
        <f t="shared" si="11"/>
        <v>102.6485788113695</v>
      </c>
      <c r="F61" s="488">
        <f t="shared" si="11"/>
        <v>92.997542997542993</v>
      </c>
      <c r="G61" s="488">
        <f t="shared" si="11"/>
        <v>112.18905472636816</v>
      </c>
      <c r="H61" s="489">
        <f t="shared" si="14"/>
        <v>42614</v>
      </c>
      <c r="I61" s="488">
        <f t="shared" si="12"/>
        <v>102.6485788113695</v>
      </c>
      <c r="J61" s="488">
        <f t="shared" si="10"/>
        <v>92.997542997542993</v>
      </c>
      <c r="K61" s="488">
        <f t="shared" si="10"/>
        <v>112.18905472636816</v>
      </c>
      <c r="L61" s="488" t="e">
        <f t="shared" si="13"/>
        <v>#N/A</v>
      </c>
    </row>
    <row r="62" spans="1:14" ht="15" customHeight="1" x14ac:dyDescent="0.2">
      <c r="A62" s="490" t="s">
        <v>468</v>
      </c>
      <c r="B62" s="487">
        <v>29675</v>
      </c>
      <c r="C62" s="487">
        <v>3032</v>
      </c>
      <c r="D62" s="487">
        <v>1328</v>
      </c>
      <c r="E62" s="488">
        <f t="shared" si="11"/>
        <v>100.89419284645722</v>
      </c>
      <c r="F62" s="488">
        <f t="shared" si="11"/>
        <v>93.120393120393118</v>
      </c>
      <c r="G62" s="488">
        <f t="shared" si="11"/>
        <v>110.11608623548923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29835</v>
      </c>
      <c r="C63" s="487">
        <v>3060</v>
      </c>
      <c r="D63" s="487">
        <v>1319</v>
      </c>
      <c r="E63" s="488">
        <f t="shared" si="11"/>
        <v>101.43818849449204</v>
      </c>
      <c r="F63" s="488">
        <f t="shared" si="11"/>
        <v>93.980343980343989</v>
      </c>
      <c r="G63" s="488">
        <f t="shared" si="11"/>
        <v>109.3698175787728</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30181</v>
      </c>
      <c r="C64" s="487">
        <v>3098</v>
      </c>
      <c r="D64" s="487">
        <v>1376</v>
      </c>
      <c r="E64" s="488">
        <f t="shared" si="11"/>
        <v>102.61457908336733</v>
      </c>
      <c r="F64" s="488">
        <f t="shared" si="11"/>
        <v>95.147420147420149</v>
      </c>
      <c r="G64" s="488">
        <f t="shared" si="11"/>
        <v>114.09618573797677</v>
      </c>
      <c r="H64" s="489" t="str">
        <f t="shared" si="14"/>
        <v/>
      </c>
      <c r="I64" s="488" t="str">
        <f t="shared" si="12"/>
        <v/>
      </c>
      <c r="J64" s="488" t="str">
        <f t="shared" si="10"/>
        <v/>
      </c>
      <c r="K64" s="488" t="str">
        <f t="shared" si="10"/>
        <v/>
      </c>
      <c r="L64" s="488" t="e">
        <f t="shared" si="13"/>
        <v>#N/A</v>
      </c>
    </row>
    <row r="65" spans="1:12" ht="15" customHeight="1" x14ac:dyDescent="0.2">
      <c r="A65" s="490">
        <v>42979</v>
      </c>
      <c r="B65" s="487">
        <v>30505</v>
      </c>
      <c r="C65" s="487">
        <v>3049</v>
      </c>
      <c r="D65" s="487">
        <v>1375</v>
      </c>
      <c r="E65" s="488">
        <f t="shared" si="11"/>
        <v>103.71617027063785</v>
      </c>
      <c r="F65" s="488">
        <f t="shared" si="11"/>
        <v>93.64250614250615</v>
      </c>
      <c r="G65" s="488">
        <f t="shared" si="11"/>
        <v>114.01326699834162</v>
      </c>
      <c r="H65" s="489">
        <f t="shared" si="14"/>
        <v>42979</v>
      </c>
      <c r="I65" s="488">
        <f t="shared" si="12"/>
        <v>103.71617027063785</v>
      </c>
      <c r="J65" s="488">
        <f t="shared" si="10"/>
        <v>93.64250614250615</v>
      </c>
      <c r="K65" s="488">
        <f t="shared" si="10"/>
        <v>114.01326699834162</v>
      </c>
      <c r="L65" s="488" t="e">
        <f t="shared" si="13"/>
        <v>#N/A</v>
      </c>
    </row>
    <row r="66" spans="1:12" ht="15" customHeight="1" x14ac:dyDescent="0.2">
      <c r="A66" s="490" t="s">
        <v>471</v>
      </c>
      <c r="B66" s="487">
        <v>30114</v>
      </c>
      <c r="C66" s="487">
        <v>3046</v>
      </c>
      <c r="D66" s="487">
        <v>1319</v>
      </c>
      <c r="E66" s="488">
        <f t="shared" si="11"/>
        <v>102.38678090575274</v>
      </c>
      <c r="F66" s="488">
        <f t="shared" si="11"/>
        <v>93.550368550368546</v>
      </c>
      <c r="G66" s="488">
        <f t="shared" si="11"/>
        <v>109.3698175787728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30205</v>
      </c>
      <c r="C67" s="487">
        <v>2981</v>
      </c>
      <c r="D67" s="487">
        <v>1307</v>
      </c>
      <c r="E67" s="488">
        <f t="shared" si="11"/>
        <v>102.69617843057254</v>
      </c>
      <c r="F67" s="488">
        <f t="shared" si="11"/>
        <v>91.554054054054063</v>
      </c>
      <c r="G67" s="488">
        <f t="shared" si="11"/>
        <v>108.37479270315092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30321</v>
      </c>
      <c r="C68" s="487">
        <v>3051</v>
      </c>
      <c r="D68" s="487">
        <v>1323</v>
      </c>
      <c r="E68" s="488">
        <f t="shared" si="11"/>
        <v>103.0905752753978</v>
      </c>
      <c r="F68" s="488">
        <f t="shared" si="11"/>
        <v>93.703931203931205</v>
      </c>
      <c r="G68" s="488">
        <f t="shared" si="11"/>
        <v>109.70149253731343</v>
      </c>
      <c r="H68" s="489" t="str">
        <f t="shared" si="14"/>
        <v/>
      </c>
      <c r="I68" s="488" t="str">
        <f t="shared" si="12"/>
        <v/>
      </c>
      <c r="J68" s="488" t="str">
        <f t="shared" si="12"/>
        <v/>
      </c>
      <c r="K68" s="488" t="str">
        <f t="shared" si="12"/>
        <v/>
      </c>
      <c r="L68" s="488" t="e">
        <f t="shared" si="13"/>
        <v>#N/A</v>
      </c>
    </row>
    <row r="69" spans="1:12" ht="15" customHeight="1" x14ac:dyDescent="0.2">
      <c r="A69" s="490">
        <v>43344</v>
      </c>
      <c r="B69" s="487">
        <v>30687</v>
      </c>
      <c r="C69" s="487">
        <v>2977</v>
      </c>
      <c r="D69" s="487">
        <v>1301</v>
      </c>
      <c r="E69" s="488">
        <f t="shared" si="11"/>
        <v>104.33496532027743</v>
      </c>
      <c r="F69" s="488">
        <f t="shared" si="11"/>
        <v>91.431203931203925</v>
      </c>
      <c r="G69" s="488">
        <f t="shared" si="11"/>
        <v>107.87728026533996</v>
      </c>
      <c r="H69" s="489">
        <f t="shared" si="14"/>
        <v>43344</v>
      </c>
      <c r="I69" s="488">
        <f t="shared" si="12"/>
        <v>104.33496532027743</v>
      </c>
      <c r="J69" s="488">
        <f t="shared" si="12"/>
        <v>91.431203931203925</v>
      </c>
      <c r="K69" s="488">
        <f t="shared" si="12"/>
        <v>107.87728026533996</v>
      </c>
      <c r="L69" s="488" t="e">
        <f t="shared" si="13"/>
        <v>#N/A</v>
      </c>
    </row>
    <row r="70" spans="1:12" ht="15" customHeight="1" x14ac:dyDescent="0.2">
      <c r="A70" s="490" t="s">
        <v>474</v>
      </c>
      <c r="B70" s="487">
        <v>30189</v>
      </c>
      <c r="C70" s="487">
        <v>2963</v>
      </c>
      <c r="D70" s="487">
        <v>1306</v>
      </c>
      <c r="E70" s="488">
        <f t="shared" si="11"/>
        <v>102.64177886576908</v>
      </c>
      <c r="F70" s="488">
        <f t="shared" si="11"/>
        <v>91.00122850122851</v>
      </c>
      <c r="G70" s="488">
        <f t="shared" si="11"/>
        <v>108.29187396351576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30043</v>
      </c>
      <c r="C71" s="487">
        <v>2952</v>
      </c>
      <c r="D71" s="487">
        <v>1310</v>
      </c>
      <c r="E71" s="491">
        <f t="shared" ref="E71:G75" si="15">IF($A$51=37802,IF(COUNTBLANK(B$51:B$70)&gt;0,#N/A,IF(ISBLANK(B71)=FALSE,B71/B$51*100,#N/A)),IF(COUNTBLANK(B$51:B$75)&gt;0,#N/A,B71/B$51*100))</f>
        <v>102.1453828369373</v>
      </c>
      <c r="F71" s="491">
        <f t="shared" si="15"/>
        <v>90.663390663390658</v>
      </c>
      <c r="G71" s="491">
        <f t="shared" si="15"/>
        <v>108.62354892205639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30145</v>
      </c>
      <c r="C72" s="487">
        <v>3053</v>
      </c>
      <c r="D72" s="487">
        <v>1328</v>
      </c>
      <c r="E72" s="491">
        <f t="shared" si="15"/>
        <v>102.49218006255948</v>
      </c>
      <c r="F72" s="491">
        <f t="shared" si="15"/>
        <v>93.765356265356274</v>
      </c>
      <c r="G72" s="491">
        <f t="shared" si="15"/>
        <v>110.11608623548923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30306</v>
      </c>
      <c r="C73" s="487">
        <v>2965</v>
      </c>
      <c r="D73" s="487">
        <v>1350</v>
      </c>
      <c r="E73" s="491">
        <f t="shared" si="15"/>
        <v>103.03957568339453</v>
      </c>
      <c r="F73" s="491">
        <f t="shared" si="15"/>
        <v>91.062653562653566</v>
      </c>
      <c r="G73" s="491">
        <f t="shared" si="15"/>
        <v>111.94029850746267</v>
      </c>
      <c r="H73" s="492">
        <f>IF(A$51=37802,IF(ISERROR(L73)=TRUE,IF(ISBLANK(A73)=FALSE,IF(MONTH(A73)=MONTH(MAX(A$51:A$75)),A73,""),""),""),IF(ISERROR(L73)=TRUE,IF(MONTH(A73)=MONTH(MAX(A$51:A$75)),A73,""),""))</f>
        <v>43709</v>
      </c>
      <c r="I73" s="488">
        <f t="shared" si="12"/>
        <v>103.03957568339453</v>
      </c>
      <c r="J73" s="488">
        <f t="shared" si="12"/>
        <v>91.062653562653566</v>
      </c>
      <c r="K73" s="488">
        <f t="shared" si="12"/>
        <v>111.94029850746267</v>
      </c>
      <c r="L73" s="488" t="e">
        <f t="shared" si="13"/>
        <v>#N/A</v>
      </c>
    </row>
    <row r="74" spans="1:12" ht="15" customHeight="1" x14ac:dyDescent="0.2">
      <c r="A74" s="490" t="s">
        <v>477</v>
      </c>
      <c r="B74" s="487">
        <v>29918</v>
      </c>
      <c r="C74" s="487">
        <v>2915</v>
      </c>
      <c r="D74" s="487">
        <v>1321</v>
      </c>
      <c r="E74" s="491">
        <f t="shared" si="15"/>
        <v>101.72038623691012</v>
      </c>
      <c r="F74" s="491">
        <f t="shared" si="15"/>
        <v>89.527027027027032</v>
      </c>
      <c r="G74" s="491">
        <f t="shared" si="15"/>
        <v>109.53565505804312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29701</v>
      </c>
      <c r="C75" s="493">
        <v>2793</v>
      </c>
      <c r="D75" s="493">
        <v>1264</v>
      </c>
      <c r="E75" s="491">
        <f t="shared" si="15"/>
        <v>100.98259213926288</v>
      </c>
      <c r="F75" s="491">
        <f t="shared" si="15"/>
        <v>85.780098280098287</v>
      </c>
      <c r="G75" s="491">
        <f t="shared" si="15"/>
        <v>104.80928689883913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103.03957568339453</v>
      </c>
      <c r="J77" s="488">
        <f>IF(J75&lt;&gt;"",J75,IF(J74&lt;&gt;"",J74,IF(J73&lt;&gt;"",J73,IF(J72&lt;&gt;"",J72,IF(J71&lt;&gt;"",J71,IF(J70&lt;&gt;"",J70,""))))))</f>
        <v>91.062653562653566</v>
      </c>
      <c r="K77" s="488">
        <f>IF(K75&lt;&gt;"",K75,IF(K74&lt;&gt;"",K74,IF(K73&lt;&gt;"",K73,IF(K72&lt;&gt;"",K72,IF(K71&lt;&gt;"",K71,IF(K70&lt;&gt;"",K70,""))))))</f>
        <v>111.94029850746267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+3,0%</v>
      </c>
      <c r="J79" s="488" t="str">
        <f>"GeB - ausschließlich: "&amp;IF(J77&gt;100,"+","")&amp;TEXT(J77-100,"0,0")&amp;"%"</f>
        <v>GeB - ausschließlich: -8,9%</v>
      </c>
      <c r="K79" s="488" t="str">
        <f>"GeB - im Nebenjob: "&amp;IF(K77&gt;100,"+","")&amp;TEXT(K77-100,"0,0")&amp;"%"</f>
        <v>GeB - im Nebenjob: +11,9%</v>
      </c>
    </row>
    <row r="81" spans="9:9" ht="15" customHeight="1" x14ac:dyDescent="0.2">
      <c r="I81" s="488" t="str">
        <f>IF(ISERROR(HLOOKUP(1,I$78:K$79,2,FALSE)),"",HLOOKUP(1,I$78:K$79,2,FALSE))</f>
        <v>GeB - im Nebenjob: +11,9%</v>
      </c>
    </row>
    <row r="82" spans="9:9" ht="15" customHeight="1" x14ac:dyDescent="0.2">
      <c r="I82" s="488" t="str">
        <f>IF(ISERROR(HLOOKUP(2,I$78:K$79,2,FALSE)),"",HLOOKUP(2,I$78:K$79,2,FALSE))</f>
        <v>SvB: +3,0%</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29701</v>
      </c>
      <c r="E12" s="114">
        <v>29918</v>
      </c>
      <c r="F12" s="114">
        <v>30306</v>
      </c>
      <c r="G12" s="114">
        <v>30145</v>
      </c>
      <c r="H12" s="114">
        <v>30043</v>
      </c>
      <c r="I12" s="115">
        <v>-342</v>
      </c>
      <c r="J12" s="116">
        <v>-1.1383683387145092</v>
      </c>
      <c r="N12" s="117"/>
    </row>
    <row r="13" spans="1:15" s="110" customFormat="1" ht="13.5" customHeight="1" x14ac:dyDescent="0.2">
      <c r="A13" s="118" t="s">
        <v>105</v>
      </c>
      <c r="B13" s="119" t="s">
        <v>106</v>
      </c>
      <c r="C13" s="113">
        <v>54.1867277196054</v>
      </c>
      <c r="D13" s="114">
        <v>16094</v>
      </c>
      <c r="E13" s="114">
        <v>16172</v>
      </c>
      <c r="F13" s="114">
        <v>16499</v>
      </c>
      <c r="G13" s="114">
        <v>16293</v>
      </c>
      <c r="H13" s="114">
        <v>16169</v>
      </c>
      <c r="I13" s="115">
        <v>-75</v>
      </c>
      <c r="J13" s="116">
        <v>-0.46385057826705423</v>
      </c>
    </row>
    <row r="14" spans="1:15" s="110" customFormat="1" ht="13.5" customHeight="1" x14ac:dyDescent="0.2">
      <c r="A14" s="120"/>
      <c r="B14" s="119" t="s">
        <v>107</v>
      </c>
      <c r="C14" s="113">
        <v>45.8132722803946</v>
      </c>
      <c r="D14" s="114">
        <v>13607</v>
      </c>
      <c r="E14" s="114">
        <v>13746</v>
      </c>
      <c r="F14" s="114">
        <v>13807</v>
      </c>
      <c r="G14" s="114">
        <v>13852</v>
      </c>
      <c r="H14" s="114">
        <v>13874</v>
      </c>
      <c r="I14" s="115">
        <v>-267</v>
      </c>
      <c r="J14" s="116">
        <v>-1.9244630243621161</v>
      </c>
    </row>
    <row r="15" spans="1:15" s="110" customFormat="1" ht="13.5" customHeight="1" x14ac:dyDescent="0.2">
      <c r="A15" s="118" t="s">
        <v>105</v>
      </c>
      <c r="B15" s="121" t="s">
        <v>108</v>
      </c>
      <c r="C15" s="113">
        <v>7.4408269081849099</v>
      </c>
      <c r="D15" s="114">
        <v>2210</v>
      </c>
      <c r="E15" s="114">
        <v>2257</v>
      </c>
      <c r="F15" s="114">
        <v>2325</v>
      </c>
      <c r="G15" s="114">
        <v>2066</v>
      </c>
      <c r="H15" s="114">
        <v>2107</v>
      </c>
      <c r="I15" s="115">
        <v>103</v>
      </c>
      <c r="J15" s="116">
        <v>4.8884670147128615</v>
      </c>
    </row>
    <row r="16" spans="1:15" s="110" customFormat="1" ht="13.5" customHeight="1" x14ac:dyDescent="0.2">
      <c r="A16" s="118"/>
      <c r="B16" s="121" t="s">
        <v>109</v>
      </c>
      <c r="C16" s="113">
        <v>64.815999461297594</v>
      </c>
      <c r="D16" s="114">
        <v>19251</v>
      </c>
      <c r="E16" s="114">
        <v>19420</v>
      </c>
      <c r="F16" s="114">
        <v>19757</v>
      </c>
      <c r="G16" s="114">
        <v>19906</v>
      </c>
      <c r="H16" s="114">
        <v>19884</v>
      </c>
      <c r="I16" s="115">
        <v>-633</v>
      </c>
      <c r="J16" s="116">
        <v>-3.1834640917320458</v>
      </c>
    </row>
    <row r="17" spans="1:10" s="110" customFormat="1" ht="13.5" customHeight="1" x14ac:dyDescent="0.2">
      <c r="A17" s="118"/>
      <c r="B17" s="121" t="s">
        <v>110</v>
      </c>
      <c r="C17" s="113">
        <v>26.702804619373087</v>
      </c>
      <c r="D17" s="114">
        <v>7931</v>
      </c>
      <c r="E17" s="114">
        <v>7930</v>
      </c>
      <c r="F17" s="114">
        <v>7924</v>
      </c>
      <c r="G17" s="114">
        <v>7869</v>
      </c>
      <c r="H17" s="114">
        <v>7778</v>
      </c>
      <c r="I17" s="115">
        <v>153</v>
      </c>
      <c r="J17" s="116">
        <v>1.9670866546670096</v>
      </c>
    </row>
    <row r="18" spans="1:10" s="110" customFormat="1" ht="13.5" customHeight="1" x14ac:dyDescent="0.2">
      <c r="A18" s="120"/>
      <c r="B18" s="121" t="s">
        <v>111</v>
      </c>
      <c r="C18" s="113">
        <v>1.0403690111444059</v>
      </c>
      <c r="D18" s="114">
        <v>309</v>
      </c>
      <c r="E18" s="114">
        <v>311</v>
      </c>
      <c r="F18" s="114">
        <v>300</v>
      </c>
      <c r="G18" s="114">
        <v>304</v>
      </c>
      <c r="H18" s="114">
        <v>274</v>
      </c>
      <c r="I18" s="115">
        <v>35</v>
      </c>
      <c r="J18" s="116">
        <v>12.773722627737227</v>
      </c>
    </row>
    <row r="19" spans="1:10" s="110" customFormat="1" ht="13.5" customHeight="1" x14ac:dyDescent="0.2">
      <c r="A19" s="120"/>
      <c r="B19" s="121" t="s">
        <v>112</v>
      </c>
      <c r="C19" s="113">
        <v>0.29628632032591495</v>
      </c>
      <c r="D19" s="114">
        <v>88</v>
      </c>
      <c r="E19" s="114">
        <v>80</v>
      </c>
      <c r="F19" s="114">
        <v>74</v>
      </c>
      <c r="G19" s="114">
        <v>73</v>
      </c>
      <c r="H19" s="114">
        <v>67</v>
      </c>
      <c r="I19" s="115">
        <v>21</v>
      </c>
      <c r="J19" s="116">
        <v>31.343283582089551</v>
      </c>
    </row>
    <row r="20" spans="1:10" s="110" customFormat="1" ht="13.5" customHeight="1" x14ac:dyDescent="0.2">
      <c r="A20" s="118" t="s">
        <v>113</v>
      </c>
      <c r="B20" s="122" t="s">
        <v>114</v>
      </c>
      <c r="C20" s="113">
        <v>72.556479579812134</v>
      </c>
      <c r="D20" s="114">
        <v>21550</v>
      </c>
      <c r="E20" s="114">
        <v>21690</v>
      </c>
      <c r="F20" s="114">
        <v>22025</v>
      </c>
      <c r="G20" s="114">
        <v>21856</v>
      </c>
      <c r="H20" s="114">
        <v>21845</v>
      </c>
      <c r="I20" s="115">
        <v>-295</v>
      </c>
      <c r="J20" s="116">
        <v>-1.3504234378576334</v>
      </c>
    </row>
    <row r="21" spans="1:10" s="110" customFormat="1" ht="13.5" customHeight="1" x14ac:dyDescent="0.2">
      <c r="A21" s="120"/>
      <c r="B21" s="122" t="s">
        <v>115</v>
      </c>
      <c r="C21" s="113">
        <v>27.443520420187873</v>
      </c>
      <c r="D21" s="114">
        <v>8151</v>
      </c>
      <c r="E21" s="114">
        <v>8228</v>
      </c>
      <c r="F21" s="114">
        <v>8281</v>
      </c>
      <c r="G21" s="114">
        <v>8289</v>
      </c>
      <c r="H21" s="114">
        <v>8198</v>
      </c>
      <c r="I21" s="115">
        <v>-47</v>
      </c>
      <c r="J21" s="116">
        <v>-0.57331056355208587</v>
      </c>
    </row>
    <row r="22" spans="1:10" s="110" customFormat="1" ht="13.5" customHeight="1" x14ac:dyDescent="0.2">
      <c r="A22" s="118" t="s">
        <v>113</v>
      </c>
      <c r="B22" s="122" t="s">
        <v>116</v>
      </c>
      <c r="C22" s="113">
        <v>96.29642099592607</v>
      </c>
      <c r="D22" s="114">
        <v>28601</v>
      </c>
      <c r="E22" s="114">
        <v>28820</v>
      </c>
      <c r="F22" s="114">
        <v>29198</v>
      </c>
      <c r="G22" s="114">
        <v>29151</v>
      </c>
      <c r="H22" s="114">
        <v>29120</v>
      </c>
      <c r="I22" s="115">
        <v>-519</v>
      </c>
      <c r="J22" s="116">
        <v>-1.7822802197802199</v>
      </c>
    </row>
    <row r="23" spans="1:10" s="110" customFormat="1" ht="13.5" customHeight="1" x14ac:dyDescent="0.2">
      <c r="A23" s="123"/>
      <c r="B23" s="124" t="s">
        <v>117</v>
      </c>
      <c r="C23" s="125">
        <v>3.7035790040739367</v>
      </c>
      <c r="D23" s="114">
        <v>1100</v>
      </c>
      <c r="E23" s="114">
        <v>1097</v>
      </c>
      <c r="F23" s="114">
        <v>1107</v>
      </c>
      <c r="G23" s="114">
        <v>993</v>
      </c>
      <c r="H23" s="114">
        <v>922</v>
      </c>
      <c r="I23" s="115">
        <v>178</v>
      </c>
      <c r="J23" s="116">
        <v>19.305856832971802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4057</v>
      </c>
      <c r="E26" s="114">
        <v>4236</v>
      </c>
      <c r="F26" s="114">
        <v>4315</v>
      </c>
      <c r="G26" s="114">
        <v>4381</v>
      </c>
      <c r="H26" s="140">
        <v>4262</v>
      </c>
      <c r="I26" s="115">
        <v>-205</v>
      </c>
      <c r="J26" s="116">
        <v>-4.8099483810417647</v>
      </c>
    </row>
    <row r="27" spans="1:10" s="110" customFormat="1" ht="13.5" customHeight="1" x14ac:dyDescent="0.2">
      <c r="A27" s="118" t="s">
        <v>105</v>
      </c>
      <c r="B27" s="119" t="s">
        <v>106</v>
      </c>
      <c r="C27" s="113">
        <v>42.864185358639389</v>
      </c>
      <c r="D27" s="115">
        <v>1739</v>
      </c>
      <c r="E27" s="114">
        <v>1812</v>
      </c>
      <c r="F27" s="114">
        <v>1868</v>
      </c>
      <c r="G27" s="114">
        <v>1887</v>
      </c>
      <c r="H27" s="140">
        <v>1835</v>
      </c>
      <c r="I27" s="115">
        <v>-96</v>
      </c>
      <c r="J27" s="116">
        <v>-5.2316076294277929</v>
      </c>
    </row>
    <row r="28" spans="1:10" s="110" customFormat="1" ht="13.5" customHeight="1" x14ac:dyDescent="0.2">
      <c r="A28" s="120"/>
      <c r="B28" s="119" t="s">
        <v>107</v>
      </c>
      <c r="C28" s="113">
        <v>57.135814641360611</v>
      </c>
      <c r="D28" s="115">
        <v>2318</v>
      </c>
      <c r="E28" s="114">
        <v>2424</v>
      </c>
      <c r="F28" s="114">
        <v>2447</v>
      </c>
      <c r="G28" s="114">
        <v>2494</v>
      </c>
      <c r="H28" s="140">
        <v>2427</v>
      </c>
      <c r="I28" s="115">
        <v>-109</v>
      </c>
      <c r="J28" s="116">
        <v>-4.4911413267408324</v>
      </c>
    </row>
    <row r="29" spans="1:10" s="110" customFormat="1" ht="13.5" customHeight="1" x14ac:dyDescent="0.2">
      <c r="A29" s="118" t="s">
        <v>105</v>
      </c>
      <c r="B29" s="121" t="s">
        <v>108</v>
      </c>
      <c r="C29" s="113">
        <v>9.8595020951441956</v>
      </c>
      <c r="D29" s="115">
        <v>400</v>
      </c>
      <c r="E29" s="114">
        <v>445</v>
      </c>
      <c r="F29" s="114">
        <v>442</v>
      </c>
      <c r="G29" s="114">
        <v>468</v>
      </c>
      <c r="H29" s="140">
        <v>418</v>
      </c>
      <c r="I29" s="115">
        <v>-18</v>
      </c>
      <c r="J29" s="116">
        <v>-4.3062200956937797</v>
      </c>
    </row>
    <row r="30" spans="1:10" s="110" customFormat="1" ht="13.5" customHeight="1" x14ac:dyDescent="0.2">
      <c r="A30" s="118"/>
      <c r="B30" s="121" t="s">
        <v>109</v>
      </c>
      <c r="C30" s="113">
        <v>34.335716046339662</v>
      </c>
      <c r="D30" s="115">
        <v>1393</v>
      </c>
      <c r="E30" s="114">
        <v>1448</v>
      </c>
      <c r="F30" s="114">
        <v>1467</v>
      </c>
      <c r="G30" s="114">
        <v>1500</v>
      </c>
      <c r="H30" s="140">
        <v>1523</v>
      </c>
      <c r="I30" s="115">
        <v>-130</v>
      </c>
      <c r="J30" s="116">
        <v>-8.5357846355876568</v>
      </c>
    </row>
    <row r="31" spans="1:10" s="110" customFormat="1" ht="13.5" customHeight="1" x14ac:dyDescent="0.2">
      <c r="A31" s="118"/>
      <c r="B31" s="121" t="s">
        <v>110</v>
      </c>
      <c r="C31" s="113">
        <v>24.895242790239092</v>
      </c>
      <c r="D31" s="115">
        <v>1010</v>
      </c>
      <c r="E31" s="114">
        <v>1051</v>
      </c>
      <c r="F31" s="114">
        <v>1085</v>
      </c>
      <c r="G31" s="114">
        <v>1118</v>
      </c>
      <c r="H31" s="140">
        <v>1106</v>
      </c>
      <c r="I31" s="115">
        <v>-96</v>
      </c>
      <c r="J31" s="116">
        <v>-8.679927667269439</v>
      </c>
    </row>
    <row r="32" spans="1:10" s="110" customFormat="1" ht="13.5" customHeight="1" x14ac:dyDescent="0.2">
      <c r="A32" s="120"/>
      <c r="B32" s="121" t="s">
        <v>111</v>
      </c>
      <c r="C32" s="113">
        <v>30.909539068277052</v>
      </c>
      <c r="D32" s="115">
        <v>1254</v>
      </c>
      <c r="E32" s="114">
        <v>1292</v>
      </c>
      <c r="F32" s="114">
        <v>1321</v>
      </c>
      <c r="G32" s="114">
        <v>1295</v>
      </c>
      <c r="H32" s="140">
        <v>1215</v>
      </c>
      <c r="I32" s="115">
        <v>39</v>
      </c>
      <c r="J32" s="116">
        <v>3.2098765432098766</v>
      </c>
    </row>
    <row r="33" spans="1:10" s="110" customFormat="1" ht="13.5" customHeight="1" x14ac:dyDescent="0.2">
      <c r="A33" s="120"/>
      <c r="B33" s="121" t="s">
        <v>112</v>
      </c>
      <c r="C33" s="113">
        <v>3.845205817106236</v>
      </c>
      <c r="D33" s="115">
        <v>156</v>
      </c>
      <c r="E33" s="114">
        <v>156</v>
      </c>
      <c r="F33" s="114">
        <v>170</v>
      </c>
      <c r="G33" s="114">
        <v>154</v>
      </c>
      <c r="H33" s="140">
        <v>139</v>
      </c>
      <c r="I33" s="115">
        <v>17</v>
      </c>
      <c r="J33" s="116">
        <v>12.23021582733813</v>
      </c>
    </row>
    <row r="34" spans="1:10" s="110" customFormat="1" ht="13.5" customHeight="1" x14ac:dyDescent="0.2">
      <c r="A34" s="118" t="s">
        <v>113</v>
      </c>
      <c r="B34" s="122" t="s">
        <v>116</v>
      </c>
      <c r="C34" s="113">
        <v>98.57037219620409</v>
      </c>
      <c r="D34" s="115">
        <v>3999</v>
      </c>
      <c r="E34" s="114">
        <v>4175</v>
      </c>
      <c r="F34" s="114">
        <v>4243</v>
      </c>
      <c r="G34" s="114">
        <v>4301</v>
      </c>
      <c r="H34" s="140">
        <v>4183</v>
      </c>
      <c r="I34" s="115">
        <v>-184</v>
      </c>
      <c r="J34" s="116">
        <v>-4.3987568730576143</v>
      </c>
    </row>
    <row r="35" spans="1:10" s="110" customFormat="1" ht="13.5" customHeight="1" x14ac:dyDescent="0.2">
      <c r="A35" s="118"/>
      <c r="B35" s="119" t="s">
        <v>117</v>
      </c>
      <c r="C35" s="113">
        <v>1.3803302933201873</v>
      </c>
      <c r="D35" s="115">
        <v>56</v>
      </c>
      <c r="E35" s="114">
        <v>60</v>
      </c>
      <c r="F35" s="114">
        <v>70</v>
      </c>
      <c r="G35" s="114">
        <v>79</v>
      </c>
      <c r="H35" s="140">
        <v>78</v>
      </c>
      <c r="I35" s="115">
        <v>-22</v>
      </c>
      <c r="J35" s="116">
        <v>-28.205128205128204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2793</v>
      </c>
      <c r="E37" s="114">
        <v>2915</v>
      </c>
      <c r="F37" s="114">
        <v>2965</v>
      </c>
      <c r="G37" s="114">
        <v>3053</v>
      </c>
      <c r="H37" s="140">
        <v>2952</v>
      </c>
      <c r="I37" s="115">
        <v>-159</v>
      </c>
      <c r="J37" s="116">
        <v>-5.3861788617886175</v>
      </c>
    </row>
    <row r="38" spans="1:10" s="110" customFormat="1" ht="13.5" customHeight="1" x14ac:dyDescent="0.2">
      <c r="A38" s="118" t="s">
        <v>105</v>
      </c>
      <c r="B38" s="119" t="s">
        <v>106</v>
      </c>
      <c r="C38" s="113">
        <v>46.294307196562833</v>
      </c>
      <c r="D38" s="115">
        <v>1293</v>
      </c>
      <c r="E38" s="114">
        <v>1337</v>
      </c>
      <c r="F38" s="114">
        <v>1370</v>
      </c>
      <c r="G38" s="114">
        <v>1387</v>
      </c>
      <c r="H38" s="140">
        <v>1357</v>
      </c>
      <c r="I38" s="115">
        <v>-64</v>
      </c>
      <c r="J38" s="116">
        <v>-4.7162859248341933</v>
      </c>
    </row>
    <row r="39" spans="1:10" s="110" customFormat="1" ht="13.5" customHeight="1" x14ac:dyDescent="0.2">
      <c r="A39" s="120"/>
      <c r="B39" s="119" t="s">
        <v>107</v>
      </c>
      <c r="C39" s="113">
        <v>53.705692803437167</v>
      </c>
      <c r="D39" s="115">
        <v>1500</v>
      </c>
      <c r="E39" s="114">
        <v>1578</v>
      </c>
      <c r="F39" s="114">
        <v>1595</v>
      </c>
      <c r="G39" s="114">
        <v>1666</v>
      </c>
      <c r="H39" s="140">
        <v>1595</v>
      </c>
      <c r="I39" s="115">
        <v>-95</v>
      </c>
      <c r="J39" s="116">
        <v>-5.9561128526645772</v>
      </c>
    </row>
    <row r="40" spans="1:10" s="110" customFormat="1" ht="13.5" customHeight="1" x14ac:dyDescent="0.2">
      <c r="A40" s="118" t="s">
        <v>105</v>
      </c>
      <c r="B40" s="121" t="s">
        <v>108</v>
      </c>
      <c r="C40" s="113">
        <v>10.490511994271392</v>
      </c>
      <c r="D40" s="115">
        <v>293</v>
      </c>
      <c r="E40" s="114">
        <v>326</v>
      </c>
      <c r="F40" s="114">
        <v>317</v>
      </c>
      <c r="G40" s="114">
        <v>360</v>
      </c>
      <c r="H40" s="140">
        <v>315</v>
      </c>
      <c r="I40" s="115">
        <v>-22</v>
      </c>
      <c r="J40" s="116">
        <v>-6.9841269841269842</v>
      </c>
    </row>
    <row r="41" spans="1:10" s="110" customFormat="1" ht="13.5" customHeight="1" x14ac:dyDescent="0.2">
      <c r="A41" s="118"/>
      <c r="B41" s="121" t="s">
        <v>109</v>
      </c>
      <c r="C41" s="113">
        <v>19.584675975653418</v>
      </c>
      <c r="D41" s="115">
        <v>547</v>
      </c>
      <c r="E41" s="114">
        <v>566</v>
      </c>
      <c r="F41" s="114">
        <v>567</v>
      </c>
      <c r="G41" s="114">
        <v>607</v>
      </c>
      <c r="H41" s="140">
        <v>625</v>
      </c>
      <c r="I41" s="115">
        <v>-78</v>
      </c>
      <c r="J41" s="116">
        <v>-12.48</v>
      </c>
    </row>
    <row r="42" spans="1:10" s="110" customFormat="1" ht="13.5" customHeight="1" x14ac:dyDescent="0.2">
      <c r="A42" s="118"/>
      <c r="B42" s="121" t="s">
        <v>110</v>
      </c>
      <c r="C42" s="113">
        <v>25.635517364840673</v>
      </c>
      <c r="D42" s="115">
        <v>716</v>
      </c>
      <c r="E42" s="114">
        <v>752</v>
      </c>
      <c r="F42" s="114">
        <v>783</v>
      </c>
      <c r="G42" s="114">
        <v>816</v>
      </c>
      <c r="H42" s="140">
        <v>820</v>
      </c>
      <c r="I42" s="115">
        <v>-104</v>
      </c>
      <c r="J42" s="116">
        <v>-12.682926829268293</v>
      </c>
    </row>
    <row r="43" spans="1:10" s="110" customFormat="1" ht="13.5" customHeight="1" x14ac:dyDescent="0.2">
      <c r="A43" s="120"/>
      <c r="B43" s="121" t="s">
        <v>111</v>
      </c>
      <c r="C43" s="113">
        <v>44.289294665234515</v>
      </c>
      <c r="D43" s="115">
        <v>1237</v>
      </c>
      <c r="E43" s="114">
        <v>1271</v>
      </c>
      <c r="F43" s="114">
        <v>1298</v>
      </c>
      <c r="G43" s="114">
        <v>1270</v>
      </c>
      <c r="H43" s="140">
        <v>1192</v>
      </c>
      <c r="I43" s="115">
        <v>45</v>
      </c>
      <c r="J43" s="116">
        <v>3.7751677852348995</v>
      </c>
    </row>
    <row r="44" spans="1:10" s="110" customFormat="1" ht="13.5" customHeight="1" x14ac:dyDescent="0.2">
      <c r="A44" s="120"/>
      <c r="B44" s="121" t="s">
        <v>112</v>
      </c>
      <c r="C44" s="113">
        <v>5.4421768707482991</v>
      </c>
      <c r="D44" s="115">
        <v>152</v>
      </c>
      <c r="E44" s="114">
        <v>153</v>
      </c>
      <c r="F44" s="114" t="s">
        <v>513</v>
      </c>
      <c r="G44" s="114">
        <v>149</v>
      </c>
      <c r="H44" s="140">
        <v>133</v>
      </c>
      <c r="I44" s="115">
        <v>19</v>
      </c>
      <c r="J44" s="116">
        <v>14.285714285714286</v>
      </c>
    </row>
    <row r="45" spans="1:10" s="110" customFormat="1" ht="13.5" customHeight="1" x14ac:dyDescent="0.2">
      <c r="A45" s="118" t="s">
        <v>113</v>
      </c>
      <c r="B45" s="122" t="s">
        <v>116</v>
      </c>
      <c r="C45" s="113">
        <v>98.532044396706056</v>
      </c>
      <c r="D45" s="115">
        <v>2752</v>
      </c>
      <c r="E45" s="114">
        <v>2872</v>
      </c>
      <c r="F45" s="114">
        <v>2914</v>
      </c>
      <c r="G45" s="114">
        <v>2995</v>
      </c>
      <c r="H45" s="140">
        <v>2896</v>
      </c>
      <c r="I45" s="115">
        <v>-144</v>
      </c>
      <c r="J45" s="116">
        <v>-4.972375690607735</v>
      </c>
    </row>
    <row r="46" spans="1:10" s="110" customFormat="1" ht="13.5" customHeight="1" x14ac:dyDescent="0.2">
      <c r="A46" s="118"/>
      <c r="B46" s="119" t="s">
        <v>117</v>
      </c>
      <c r="C46" s="113">
        <v>1.3963480128893662</v>
      </c>
      <c r="D46" s="115">
        <v>39</v>
      </c>
      <c r="E46" s="114">
        <v>42</v>
      </c>
      <c r="F46" s="114">
        <v>49</v>
      </c>
      <c r="G46" s="114">
        <v>57</v>
      </c>
      <c r="H46" s="140">
        <v>55</v>
      </c>
      <c r="I46" s="115">
        <v>-16</v>
      </c>
      <c r="J46" s="116">
        <v>-29.09090909090909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1264</v>
      </c>
      <c r="E48" s="114">
        <v>1321</v>
      </c>
      <c r="F48" s="114">
        <v>1350</v>
      </c>
      <c r="G48" s="114">
        <v>1328</v>
      </c>
      <c r="H48" s="140">
        <v>1310</v>
      </c>
      <c r="I48" s="115">
        <v>-46</v>
      </c>
      <c r="J48" s="116">
        <v>-3.5114503816793894</v>
      </c>
    </row>
    <row r="49" spans="1:12" s="110" customFormat="1" ht="13.5" customHeight="1" x14ac:dyDescent="0.2">
      <c r="A49" s="118" t="s">
        <v>105</v>
      </c>
      <c r="B49" s="119" t="s">
        <v>106</v>
      </c>
      <c r="C49" s="113">
        <v>35.284810126582279</v>
      </c>
      <c r="D49" s="115">
        <v>446</v>
      </c>
      <c r="E49" s="114">
        <v>475</v>
      </c>
      <c r="F49" s="114">
        <v>498</v>
      </c>
      <c r="G49" s="114">
        <v>500</v>
      </c>
      <c r="H49" s="140">
        <v>478</v>
      </c>
      <c r="I49" s="115">
        <v>-32</v>
      </c>
      <c r="J49" s="116">
        <v>-6.6945606694560666</v>
      </c>
    </row>
    <row r="50" spans="1:12" s="110" customFormat="1" ht="13.5" customHeight="1" x14ac:dyDescent="0.2">
      <c r="A50" s="120"/>
      <c r="B50" s="119" t="s">
        <v>107</v>
      </c>
      <c r="C50" s="113">
        <v>64.715189873417728</v>
      </c>
      <c r="D50" s="115">
        <v>818</v>
      </c>
      <c r="E50" s="114">
        <v>846</v>
      </c>
      <c r="F50" s="114">
        <v>852</v>
      </c>
      <c r="G50" s="114">
        <v>828</v>
      </c>
      <c r="H50" s="140">
        <v>832</v>
      </c>
      <c r="I50" s="115">
        <v>-14</v>
      </c>
      <c r="J50" s="116">
        <v>-1.6826923076923077</v>
      </c>
    </row>
    <row r="51" spans="1:12" s="110" customFormat="1" ht="13.5" customHeight="1" x14ac:dyDescent="0.2">
      <c r="A51" s="118" t="s">
        <v>105</v>
      </c>
      <c r="B51" s="121" t="s">
        <v>108</v>
      </c>
      <c r="C51" s="113">
        <v>8.4651898734177209</v>
      </c>
      <c r="D51" s="115">
        <v>107</v>
      </c>
      <c r="E51" s="114">
        <v>119</v>
      </c>
      <c r="F51" s="114">
        <v>125</v>
      </c>
      <c r="G51" s="114">
        <v>108</v>
      </c>
      <c r="H51" s="140">
        <v>103</v>
      </c>
      <c r="I51" s="115">
        <v>4</v>
      </c>
      <c r="J51" s="116">
        <v>3.883495145631068</v>
      </c>
    </row>
    <row r="52" spans="1:12" s="110" customFormat="1" ht="13.5" customHeight="1" x14ac:dyDescent="0.2">
      <c r="A52" s="118"/>
      <c r="B52" s="121" t="s">
        <v>109</v>
      </c>
      <c r="C52" s="113">
        <v>66.930379746835442</v>
      </c>
      <c r="D52" s="115">
        <v>846</v>
      </c>
      <c r="E52" s="114">
        <v>882</v>
      </c>
      <c r="F52" s="114">
        <v>900</v>
      </c>
      <c r="G52" s="114">
        <v>893</v>
      </c>
      <c r="H52" s="140">
        <v>898</v>
      </c>
      <c r="I52" s="115">
        <v>-52</v>
      </c>
      <c r="J52" s="116">
        <v>-5.7906458797327396</v>
      </c>
    </row>
    <row r="53" spans="1:12" s="110" customFormat="1" ht="13.5" customHeight="1" x14ac:dyDescent="0.2">
      <c r="A53" s="118"/>
      <c r="B53" s="121" t="s">
        <v>110</v>
      </c>
      <c r="C53" s="113">
        <v>23.259493670886076</v>
      </c>
      <c r="D53" s="115">
        <v>294</v>
      </c>
      <c r="E53" s="114">
        <v>299</v>
      </c>
      <c r="F53" s="114">
        <v>302</v>
      </c>
      <c r="G53" s="114">
        <v>302</v>
      </c>
      <c r="H53" s="140">
        <v>286</v>
      </c>
      <c r="I53" s="115">
        <v>8</v>
      </c>
      <c r="J53" s="116">
        <v>2.7972027972027971</v>
      </c>
    </row>
    <row r="54" spans="1:12" s="110" customFormat="1" ht="13.5" customHeight="1" x14ac:dyDescent="0.2">
      <c r="A54" s="120"/>
      <c r="B54" s="121" t="s">
        <v>111</v>
      </c>
      <c r="C54" s="113">
        <v>1.3449367088607596</v>
      </c>
      <c r="D54" s="115">
        <v>17</v>
      </c>
      <c r="E54" s="114">
        <v>21</v>
      </c>
      <c r="F54" s="114">
        <v>23</v>
      </c>
      <c r="G54" s="114">
        <v>25</v>
      </c>
      <c r="H54" s="140">
        <v>23</v>
      </c>
      <c r="I54" s="115">
        <v>-6</v>
      </c>
      <c r="J54" s="116">
        <v>-26.086956521739129</v>
      </c>
    </row>
    <row r="55" spans="1:12" s="110" customFormat="1" ht="13.5" customHeight="1" x14ac:dyDescent="0.2">
      <c r="A55" s="120"/>
      <c r="B55" s="121" t="s">
        <v>112</v>
      </c>
      <c r="C55" s="113">
        <v>0.31645569620253167</v>
      </c>
      <c r="D55" s="115">
        <v>4</v>
      </c>
      <c r="E55" s="114">
        <v>3</v>
      </c>
      <c r="F55" s="114" t="s">
        <v>513</v>
      </c>
      <c r="G55" s="114">
        <v>5</v>
      </c>
      <c r="H55" s="140">
        <v>6</v>
      </c>
      <c r="I55" s="115">
        <v>-2</v>
      </c>
      <c r="J55" s="116">
        <v>-33.333333333333336</v>
      </c>
    </row>
    <row r="56" spans="1:12" s="110" customFormat="1" ht="13.5" customHeight="1" x14ac:dyDescent="0.2">
      <c r="A56" s="118" t="s">
        <v>113</v>
      </c>
      <c r="B56" s="122" t="s">
        <v>116</v>
      </c>
      <c r="C56" s="113">
        <v>98.655063291139243</v>
      </c>
      <c r="D56" s="115">
        <v>1247</v>
      </c>
      <c r="E56" s="114">
        <v>1303</v>
      </c>
      <c r="F56" s="114">
        <v>1329</v>
      </c>
      <c r="G56" s="114">
        <v>1306</v>
      </c>
      <c r="H56" s="140">
        <v>1287</v>
      </c>
      <c r="I56" s="115">
        <v>-40</v>
      </c>
      <c r="J56" s="116">
        <v>-3.1080031080031079</v>
      </c>
    </row>
    <row r="57" spans="1:12" s="110" customFormat="1" ht="13.5" customHeight="1" x14ac:dyDescent="0.2">
      <c r="A57" s="142"/>
      <c r="B57" s="124" t="s">
        <v>117</v>
      </c>
      <c r="C57" s="125">
        <v>1.3449367088607596</v>
      </c>
      <c r="D57" s="143">
        <v>17</v>
      </c>
      <c r="E57" s="144">
        <v>18</v>
      </c>
      <c r="F57" s="144">
        <v>21</v>
      </c>
      <c r="G57" s="144">
        <v>22</v>
      </c>
      <c r="H57" s="145">
        <v>23</v>
      </c>
      <c r="I57" s="143">
        <v>-6</v>
      </c>
      <c r="J57" s="146">
        <v>-26.086956521739129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29701</v>
      </c>
      <c r="E12" s="236">
        <v>29918</v>
      </c>
      <c r="F12" s="114">
        <v>30306</v>
      </c>
      <c r="G12" s="114">
        <v>30145</v>
      </c>
      <c r="H12" s="140">
        <v>30043</v>
      </c>
      <c r="I12" s="115">
        <v>-342</v>
      </c>
      <c r="J12" s="116">
        <v>-1.1383683387145092</v>
      </c>
    </row>
    <row r="13" spans="1:15" s="110" customFormat="1" ht="12" customHeight="1" x14ac:dyDescent="0.2">
      <c r="A13" s="118" t="s">
        <v>105</v>
      </c>
      <c r="B13" s="119" t="s">
        <v>106</v>
      </c>
      <c r="C13" s="113">
        <v>54.1867277196054</v>
      </c>
      <c r="D13" s="115">
        <v>16094</v>
      </c>
      <c r="E13" s="114">
        <v>16172</v>
      </c>
      <c r="F13" s="114">
        <v>16499</v>
      </c>
      <c r="G13" s="114">
        <v>16293</v>
      </c>
      <c r="H13" s="140">
        <v>16169</v>
      </c>
      <c r="I13" s="115">
        <v>-75</v>
      </c>
      <c r="J13" s="116">
        <v>-0.46385057826705423</v>
      </c>
    </row>
    <row r="14" spans="1:15" s="110" customFormat="1" ht="12" customHeight="1" x14ac:dyDescent="0.2">
      <c r="A14" s="118"/>
      <c r="B14" s="119" t="s">
        <v>107</v>
      </c>
      <c r="C14" s="113">
        <v>45.8132722803946</v>
      </c>
      <c r="D14" s="115">
        <v>13607</v>
      </c>
      <c r="E14" s="114">
        <v>13746</v>
      </c>
      <c r="F14" s="114">
        <v>13807</v>
      </c>
      <c r="G14" s="114">
        <v>13852</v>
      </c>
      <c r="H14" s="140">
        <v>13874</v>
      </c>
      <c r="I14" s="115">
        <v>-267</v>
      </c>
      <c r="J14" s="116">
        <v>-1.9244630243621161</v>
      </c>
    </row>
    <row r="15" spans="1:15" s="110" customFormat="1" ht="12" customHeight="1" x14ac:dyDescent="0.2">
      <c r="A15" s="118" t="s">
        <v>105</v>
      </c>
      <c r="B15" s="121" t="s">
        <v>108</v>
      </c>
      <c r="C15" s="113">
        <v>7.4408269081849099</v>
      </c>
      <c r="D15" s="115">
        <v>2210</v>
      </c>
      <c r="E15" s="114">
        <v>2257</v>
      </c>
      <c r="F15" s="114">
        <v>2325</v>
      </c>
      <c r="G15" s="114">
        <v>2066</v>
      </c>
      <c r="H15" s="140">
        <v>2107</v>
      </c>
      <c r="I15" s="115">
        <v>103</v>
      </c>
      <c r="J15" s="116">
        <v>4.8884670147128615</v>
      </c>
    </row>
    <row r="16" spans="1:15" s="110" customFormat="1" ht="12" customHeight="1" x14ac:dyDescent="0.2">
      <c r="A16" s="118"/>
      <c r="B16" s="121" t="s">
        <v>109</v>
      </c>
      <c r="C16" s="113">
        <v>64.815999461297594</v>
      </c>
      <c r="D16" s="115">
        <v>19251</v>
      </c>
      <c r="E16" s="114">
        <v>19420</v>
      </c>
      <c r="F16" s="114">
        <v>19757</v>
      </c>
      <c r="G16" s="114">
        <v>19906</v>
      </c>
      <c r="H16" s="140">
        <v>19884</v>
      </c>
      <c r="I16" s="115">
        <v>-633</v>
      </c>
      <c r="J16" s="116">
        <v>-3.1834640917320458</v>
      </c>
    </row>
    <row r="17" spans="1:10" s="110" customFormat="1" ht="12" customHeight="1" x14ac:dyDescent="0.2">
      <c r="A17" s="118"/>
      <c r="B17" s="121" t="s">
        <v>110</v>
      </c>
      <c r="C17" s="113">
        <v>26.702804619373087</v>
      </c>
      <c r="D17" s="115">
        <v>7931</v>
      </c>
      <c r="E17" s="114">
        <v>7930</v>
      </c>
      <c r="F17" s="114">
        <v>7924</v>
      </c>
      <c r="G17" s="114">
        <v>7869</v>
      </c>
      <c r="H17" s="140">
        <v>7778</v>
      </c>
      <c r="I17" s="115">
        <v>153</v>
      </c>
      <c r="J17" s="116">
        <v>1.9670866546670096</v>
      </c>
    </row>
    <row r="18" spans="1:10" s="110" customFormat="1" ht="12" customHeight="1" x14ac:dyDescent="0.2">
      <c r="A18" s="120"/>
      <c r="B18" s="121" t="s">
        <v>111</v>
      </c>
      <c r="C18" s="113">
        <v>1.0403690111444059</v>
      </c>
      <c r="D18" s="115">
        <v>309</v>
      </c>
      <c r="E18" s="114">
        <v>311</v>
      </c>
      <c r="F18" s="114">
        <v>300</v>
      </c>
      <c r="G18" s="114">
        <v>304</v>
      </c>
      <c r="H18" s="140">
        <v>274</v>
      </c>
      <c r="I18" s="115">
        <v>35</v>
      </c>
      <c r="J18" s="116">
        <v>12.773722627737227</v>
      </c>
    </row>
    <row r="19" spans="1:10" s="110" customFormat="1" ht="12" customHeight="1" x14ac:dyDescent="0.2">
      <c r="A19" s="120"/>
      <c r="B19" s="121" t="s">
        <v>112</v>
      </c>
      <c r="C19" s="113">
        <v>0.29628632032591495</v>
      </c>
      <c r="D19" s="115">
        <v>88</v>
      </c>
      <c r="E19" s="114">
        <v>80</v>
      </c>
      <c r="F19" s="114">
        <v>74</v>
      </c>
      <c r="G19" s="114">
        <v>73</v>
      </c>
      <c r="H19" s="140">
        <v>67</v>
      </c>
      <c r="I19" s="115">
        <v>21</v>
      </c>
      <c r="J19" s="116">
        <v>31.343283582089551</v>
      </c>
    </row>
    <row r="20" spans="1:10" s="110" customFormat="1" ht="12" customHeight="1" x14ac:dyDescent="0.2">
      <c r="A20" s="118" t="s">
        <v>113</v>
      </c>
      <c r="B20" s="119" t="s">
        <v>181</v>
      </c>
      <c r="C20" s="113">
        <v>72.556479579812134</v>
      </c>
      <c r="D20" s="115">
        <v>21550</v>
      </c>
      <c r="E20" s="114">
        <v>21690</v>
      </c>
      <c r="F20" s="114">
        <v>22025</v>
      </c>
      <c r="G20" s="114">
        <v>21856</v>
      </c>
      <c r="H20" s="140">
        <v>21845</v>
      </c>
      <c r="I20" s="115">
        <v>-295</v>
      </c>
      <c r="J20" s="116">
        <v>-1.3504234378576334</v>
      </c>
    </row>
    <row r="21" spans="1:10" s="110" customFormat="1" ht="12" customHeight="1" x14ac:dyDescent="0.2">
      <c r="A21" s="118"/>
      <c r="B21" s="119" t="s">
        <v>182</v>
      </c>
      <c r="C21" s="113">
        <v>27.443520420187873</v>
      </c>
      <c r="D21" s="115">
        <v>8151</v>
      </c>
      <c r="E21" s="114">
        <v>8228</v>
      </c>
      <c r="F21" s="114">
        <v>8281</v>
      </c>
      <c r="G21" s="114">
        <v>8289</v>
      </c>
      <c r="H21" s="140">
        <v>8198</v>
      </c>
      <c r="I21" s="115">
        <v>-47</v>
      </c>
      <c r="J21" s="116">
        <v>-0.57331056355208587</v>
      </c>
    </row>
    <row r="22" spans="1:10" s="110" customFormat="1" ht="12" customHeight="1" x14ac:dyDescent="0.2">
      <c r="A22" s="118" t="s">
        <v>113</v>
      </c>
      <c r="B22" s="119" t="s">
        <v>116</v>
      </c>
      <c r="C22" s="113">
        <v>96.29642099592607</v>
      </c>
      <c r="D22" s="115">
        <v>28601</v>
      </c>
      <c r="E22" s="114">
        <v>28820</v>
      </c>
      <c r="F22" s="114">
        <v>29198</v>
      </c>
      <c r="G22" s="114">
        <v>29151</v>
      </c>
      <c r="H22" s="140">
        <v>29120</v>
      </c>
      <c r="I22" s="115">
        <v>-519</v>
      </c>
      <c r="J22" s="116">
        <v>-1.7822802197802199</v>
      </c>
    </row>
    <row r="23" spans="1:10" s="110" customFormat="1" ht="12" customHeight="1" x14ac:dyDescent="0.2">
      <c r="A23" s="118"/>
      <c r="B23" s="119" t="s">
        <v>117</v>
      </c>
      <c r="C23" s="113">
        <v>3.7035790040739367</v>
      </c>
      <c r="D23" s="115">
        <v>1100</v>
      </c>
      <c r="E23" s="114">
        <v>1097</v>
      </c>
      <c r="F23" s="114">
        <v>1107</v>
      </c>
      <c r="G23" s="114">
        <v>993</v>
      </c>
      <c r="H23" s="140">
        <v>922</v>
      </c>
      <c r="I23" s="115">
        <v>178</v>
      </c>
      <c r="J23" s="116">
        <v>19.305856832971802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37454</v>
      </c>
      <c r="E64" s="236">
        <v>37714</v>
      </c>
      <c r="F64" s="236">
        <v>38262</v>
      </c>
      <c r="G64" s="236">
        <v>38028</v>
      </c>
      <c r="H64" s="140">
        <v>37979</v>
      </c>
      <c r="I64" s="115">
        <v>-525</v>
      </c>
      <c r="J64" s="116">
        <v>-1.382342873693357</v>
      </c>
    </row>
    <row r="65" spans="1:12" s="110" customFormat="1" ht="12" customHeight="1" x14ac:dyDescent="0.2">
      <c r="A65" s="118" t="s">
        <v>105</v>
      </c>
      <c r="B65" s="119" t="s">
        <v>106</v>
      </c>
      <c r="C65" s="113">
        <v>51.476477812783685</v>
      </c>
      <c r="D65" s="235">
        <v>19280</v>
      </c>
      <c r="E65" s="236">
        <v>19375</v>
      </c>
      <c r="F65" s="236">
        <v>19790</v>
      </c>
      <c r="G65" s="236">
        <v>19673</v>
      </c>
      <c r="H65" s="140">
        <v>19539</v>
      </c>
      <c r="I65" s="115">
        <v>-259</v>
      </c>
      <c r="J65" s="116">
        <v>-1.3255540201647986</v>
      </c>
    </row>
    <row r="66" spans="1:12" s="110" customFormat="1" ht="12" customHeight="1" x14ac:dyDescent="0.2">
      <c r="A66" s="118"/>
      <c r="B66" s="119" t="s">
        <v>107</v>
      </c>
      <c r="C66" s="113">
        <v>48.523522187216315</v>
      </c>
      <c r="D66" s="235">
        <v>18174</v>
      </c>
      <c r="E66" s="236">
        <v>18339</v>
      </c>
      <c r="F66" s="236">
        <v>18472</v>
      </c>
      <c r="G66" s="236">
        <v>18355</v>
      </c>
      <c r="H66" s="140">
        <v>18440</v>
      </c>
      <c r="I66" s="115">
        <v>-266</v>
      </c>
      <c r="J66" s="116">
        <v>-1.4425162689804771</v>
      </c>
    </row>
    <row r="67" spans="1:12" s="110" customFormat="1" ht="12" customHeight="1" x14ac:dyDescent="0.2">
      <c r="A67" s="118" t="s">
        <v>105</v>
      </c>
      <c r="B67" s="121" t="s">
        <v>108</v>
      </c>
      <c r="C67" s="113">
        <v>7.6173439419020665</v>
      </c>
      <c r="D67" s="235">
        <v>2853</v>
      </c>
      <c r="E67" s="236">
        <v>2919</v>
      </c>
      <c r="F67" s="236">
        <v>3023</v>
      </c>
      <c r="G67" s="236">
        <v>2701</v>
      </c>
      <c r="H67" s="140">
        <v>2760</v>
      </c>
      <c r="I67" s="115">
        <v>93</v>
      </c>
      <c r="J67" s="116">
        <v>3.3695652173913042</v>
      </c>
    </row>
    <row r="68" spans="1:12" s="110" customFormat="1" ht="12" customHeight="1" x14ac:dyDescent="0.2">
      <c r="A68" s="118"/>
      <c r="B68" s="121" t="s">
        <v>109</v>
      </c>
      <c r="C68" s="113">
        <v>63.803599081540021</v>
      </c>
      <c r="D68" s="235">
        <v>23897</v>
      </c>
      <c r="E68" s="236">
        <v>24060</v>
      </c>
      <c r="F68" s="236">
        <v>24483</v>
      </c>
      <c r="G68" s="236">
        <v>24676</v>
      </c>
      <c r="H68" s="140">
        <v>24714</v>
      </c>
      <c r="I68" s="115">
        <v>-817</v>
      </c>
      <c r="J68" s="116">
        <v>-3.3058185643764668</v>
      </c>
    </row>
    <row r="69" spans="1:12" s="110" customFormat="1" ht="12" customHeight="1" x14ac:dyDescent="0.2">
      <c r="A69" s="118"/>
      <c r="B69" s="121" t="s">
        <v>110</v>
      </c>
      <c r="C69" s="113">
        <v>27.567149036151012</v>
      </c>
      <c r="D69" s="235">
        <v>10325</v>
      </c>
      <c r="E69" s="236">
        <v>10343</v>
      </c>
      <c r="F69" s="236">
        <v>10373</v>
      </c>
      <c r="G69" s="236">
        <v>10271</v>
      </c>
      <c r="H69" s="140">
        <v>10160</v>
      </c>
      <c r="I69" s="115">
        <v>165</v>
      </c>
      <c r="J69" s="116">
        <v>1.6240157480314961</v>
      </c>
    </row>
    <row r="70" spans="1:12" s="110" customFormat="1" ht="12" customHeight="1" x14ac:dyDescent="0.2">
      <c r="A70" s="120"/>
      <c r="B70" s="121" t="s">
        <v>111</v>
      </c>
      <c r="C70" s="113">
        <v>1.0119079404068991</v>
      </c>
      <c r="D70" s="235">
        <v>379</v>
      </c>
      <c r="E70" s="236">
        <v>392</v>
      </c>
      <c r="F70" s="236">
        <v>383</v>
      </c>
      <c r="G70" s="236">
        <v>380</v>
      </c>
      <c r="H70" s="140">
        <v>345</v>
      </c>
      <c r="I70" s="115">
        <v>34</v>
      </c>
      <c r="J70" s="116">
        <v>9.8550724637681153</v>
      </c>
    </row>
    <row r="71" spans="1:12" s="110" customFormat="1" ht="12" customHeight="1" x14ac:dyDescent="0.2">
      <c r="A71" s="120"/>
      <c r="B71" s="121" t="s">
        <v>112</v>
      </c>
      <c r="C71" s="113">
        <v>0.30971324825118812</v>
      </c>
      <c r="D71" s="235">
        <v>116</v>
      </c>
      <c r="E71" s="236">
        <v>110</v>
      </c>
      <c r="F71" s="236">
        <v>106</v>
      </c>
      <c r="G71" s="236">
        <v>96</v>
      </c>
      <c r="H71" s="140">
        <v>90</v>
      </c>
      <c r="I71" s="115">
        <v>26</v>
      </c>
      <c r="J71" s="116">
        <v>28.888888888888889</v>
      </c>
    </row>
    <row r="72" spans="1:12" s="110" customFormat="1" ht="12" customHeight="1" x14ac:dyDescent="0.2">
      <c r="A72" s="118" t="s">
        <v>113</v>
      </c>
      <c r="B72" s="119" t="s">
        <v>181</v>
      </c>
      <c r="C72" s="113">
        <v>71.386233780103595</v>
      </c>
      <c r="D72" s="235">
        <v>26737</v>
      </c>
      <c r="E72" s="236">
        <v>26916</v>
      </c>
      <c r="F72" s="236">
        <v>27381</v>
      </c>
      <c r="G72" s="236">
        <v>27288</v>
      </c>
      <c r="H72" s="140">
        <v>27319</v>
      </c>
      <c r="I72" s="115">
        <v>-582</v>
      </c>
      <c r="J72" s="116">
        <v>-2.1303854460265748</v>
      </c>
    </row>
    <row r="73" spans="1:12" s="110" customFormat="1" ht="12" customHeight="1" x14ac:dyDescent="0.2">
      <c r="A73" s="118"/>
      <c r="B73" s="119" t="s">
        <v>182</v>
      </c>
      <c r="C73" s="113">
        <v>28.613766219896405</v>
      </c>
      <c r="D73" s="115">
        <v>10717</v>
      </c>
      <c r="E73" s="114">
        <v>10798</v>
      </c>
      <c r="F73" s="114">
        <v>10881</v>
      </c>
      <c r="G73" s="114">
        <v>10740</v>
      </c>
      <c r="H73" s="140">
        <v>10660</v>
      </c>
      <c r="I73" s="115">
        <v>57</v>
      </c>
      <c r="J73" s="116">
        <v>0.53470919324577859</v>
      </c>
    </row>
    <row r="74" spans="1:12" s="110" customFormat="1" ht="12" customHeight="1" x14ac:dyDescent="0.2">
      <c r="A74" s="118" t="s">
        <v>113</v>
      </c>
      <c r="B74" s="119" t="s">
        <v>116</v>
      </c>
      <c r="C74" s="113">
        <v>97.359427564479091</v>
      </c>
      <c r="D74" s="115">
        <v>36465</v>
      </c>
      <c r="E74" s="114">
        <v>36742</v>
      </c>
      <c r="F74" s="114">
        <v>37282</v>
      </c>
      <c r="G74" s="114">
        <v>37070</v>
      </c>
      <c r="H74" s="140">
        <v>37080</v>
      </c>
      <c r="I74" s="115">
        <v>-615</v>
      </c>
      <c r="J74" s="116">
        <v>-1.6585760517799353</v>
      </c>
    </row>
    <row r="75" spans="1:12" s="110" customFormat="1" ht="12" customHeight="1" x14ac:dyDescent="0.2">
      <c r="A75" s="142"/>
      <c r="B75" s="124" t="s">
        <v>117</v>
      </c>
      <c r="C75" s="125">
        <v>2.6352325519303679</v>
      </c>
      <c r="D75" s="143">
        <v>987</v>
      </c>
      <c r="E75" s="144">
        <v>971</v>
      </c>
      <c r="F75" s="144">
        <v>979</v>
      </c>
      <c r="G75" s="144">
        <v>957</v>
      </c>
      <c r="H75" s="145">
        <v>898</v>
      </c>
      <c r="I75" s="143">
        <v>89</v>
      </c>
      <c r="J75" s="146">
        <v>9.9109131403118038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29701</v>
      </c>
      <c r="G11" s="114">
        <v>29918</v>
      </c>
      <c r="H11" s="114">
        <v>30306</v>
      </c>
      <c r="I11" s="114">
        <v>30145</v>
      </c>
      <c r="J11" s="140">
        <v>30043</v>
      </c>
      <c r="K11" s="114">
        <v>-342</v>
      </c>
      <c r="L11" s="116">
        <v>-1.1383683387145092</v>
      </c>
    </row>
    <row r="12" spans="1:17" s="110" customFormat="1" ht="24.95" customHeight="1" x14ac:dyDescent="0.2">
      <c r="A12" s="604" t="s">
        <v>185</v>
      </c>
      <c r="B12" s="605"/>
      <c r="C12" s="605"/>
      <c r="D12" s="606"/>
      <c r="E12" s="113">
        <v>54.1867277196054</v>
      </c>
      <c r="F12" s="115">
        <v>16094</v>
      </c>
      <c r="G12" s="114">
        <v>16172</v>
      </c>
      <c r="H12" s="114">
        <v>16499</v>
      </c>
      <c r="I12" s="114">
        <v>16293</v>
      </c>
      <c r="J12" s="140">
        <v>16169</v>
      </c>
      <c r="K12" s="114">
        <v>-75</v>
      </c>
      <c r="L12" s="116">
        <v>-0.46385057826705423</v>
      </c>
    </row>
    <row r="13" spans="1:17" s="110" customFormat="1" ht="15" customHeight="1" x14ac:dyDescent="0.2">
      <c r="A13" s="120"/>
      <c r="B13" s="612" t="s">
        <v>107</v>
      </c>
      <c r="C13" s="612"/>
      <c r="E13" s="113">
        <v>45.8132722803946</v>
      </c>
      <c r="F13" s="115">
        <v>13607</v>
      </c>
      <c r="G13" s="114">
        <v>13746</v>
      </c>
      <c r="H13" s="114">
        <v>13807</v>
      </c>
      <c r="I13" s="114">
        <v>13852</v>
      </c>
      <c r="J13" s="140">
        <v>13874</v>
      </c>
      <c r="K13" s="114">
        <v>-267</v>
      </c>
      <c r="L13" s="116">
        <v>-1.9244630243621161</v>
      </c>
    </row>
    <row r="14" spans="1:17" s="110" customFormat="1" ht="24.95" customHeight="1" x14ac:dyDescent="0.2">
      <c r="A14" s="604" t="s">
        <v>186</v>
      </c>
      <c r="B14" s="605"/>
      <c r="C14" s="605"/>
      <c r="D14" s="606"/>
      <c r="E14" s="113">
        <v>7.4408269081849099</v>
      </c>
      <c r="F14" s="115">
        <v>2210</v>
      </c>
      <c r="G14" s="114">
        <v>2257</v>
      </c>
      <c r="H14" s="114">
        <v>2325</v>
      </c>
      <c r="I14" s="114">
        <v>2066</v>
      </c>
      <c r="J14" s="140">
        <v>2107</v>
      </c>
      <c r="K14" s="114">
        <v>103</v>
      </c>
      <c r="L14" s="116">
        <v>4.8884670147128615</v>
      </c>
    </row>
    <row r="15" spans="1:17" s="110" customFormat="1" ht="15" customHeight="1" x14ac:dyDescent="0.2">
      <c r="A15" s="120"/>
      <c r="B15" s="119"/>
      <c r="C15" s="258" t="s">
        <v>106</v>
      </c>
      <c r="E15" s="113">
        <v>65.067873303167417</v>
      </c>
      <c r="F15" s="115">
        <v>1438</v>
      </c>
      <c r="G15" s="114">
        <v>1471</v>
      </c>
      <c r="H15" s="114">
        <v>1536</v>
      </c>
      <c r="I15" s="114">
        <v>1346</v>
      </c>
      <c r="J15" s="140">
        <v>1385</v>
      </c>
      <c r="K15" s="114">
        <v>53</v>
      </c>
      <c r="L15" s="116">
        <v>3.8267148014440435</v>
      </c>
    </row>
    <row r="16" spans="1:17" s="110" customFormat="1" ht="15" customHeight="1" x14ac:dyDescent="0.2">
      <c r="A16" s="120"/>
      <c r="B16" s="119"/>
      <c r="C16" s="258" t="s">
        <v>107</v>
      </c>
      <c r="E16" s="113">
        <v>34.932126696832576</v>
      </c>
      <c r="F16" s="115">
        <v>772</v>
      </c>
      <c r="G16" s="114">
        <v>786</v>
      </c>
      <c r="H16" s="114">
        <v>789</v>
      </c>
      <c r="I16" s="114">
        <v>720</v>
      </c>
      <c r="J16" s="140">
        <v>722</v>
      </c>
      <c r="K16" s="114">
        <v>50</v>
      </c>
      <c r="L16" s="116">
        <v>6.9252077562326866</v>
      </c>
    </row>
    <row r="17" spans="1:12" s="110" customFormat="1" ht="15" customHeight="1" x14ac:dyDescent="0.2">
      <c r="A17" s="120"/>
      <c r="B17" s="121" t="s">
        <v>109</v>
      </c>
      <c r="C17" s="258"/>
      <c r="E17" s="113">
        <v>64.815999461297594</v>
      </c>
      <c r="F17" s="115">
        <v>19251</v>
      </c>
      <c r="G17" s="114">
        <v>19420</v>
      </c>
      <c r="H17" s="114">
        <v>19757</v>
      </c>
      <c r="I17" s="114">
        <v>19906</v>
      </c>
      <c r="J17" s="140">
        <v>19884</v>
      </c>
      <c r="K17" s="114">
        <v>-633</v>
      </c>
      <c r="L17" s="116">
        <v>-3.1834640917320458</v>
      </c>
    </row>
    <row r="18" spans="1:12" s="110" customFormat="1" ht="15" customHeight="1" x14ac:dyDescent="0.2">
      <c r="A18" s="120"/>
      <c r="B18" s="119"/>
      <c r="C18" s="258" t="s">
        <v>106</v>
      </c>
      <c r="E18" s="113">
        <v>54.469897667653626</v>
      </c>
      <c r="F18" s="115">
        <v>10486</v>
      </c>
      <c r="G18" s="114">
        <v>10556</v>
      </c>
      <c r="H18" s="114">
        <v>10805</v>
      </c>
      <c r="I18" s="114">
        <v>10827</v>
      </c>
      <c r="J18" s="140">
        <v>10749</v>
      </c>
      <c r="K18" s="114">
        <v>-263</v>
      </c>
      <c r="L18" s="116">
        <v>-2.4467392315564238</v>
      </c>
    </row>
    <row r="19" spans="1:12" s="110" customFormat="1" ht="15" customHeight="1" x14ac:dyDescent="0.2">
      <c r="A19" s="120"/>
      <c r="B19" s="119"/>
      <c r="C19" s="258" t="s">
        <v>107</v>
      </c>
      <c r="E19" s="113">
        <v>45.530102332346374</v>
      </c>
      <c r="F19" s="115">
        <v>8765</v>
      </c>
      <c r="G19" s="114">
        <v>8864</v>
      </c>
      <c r="H19" s="114">
        <v>8952</v>
      </c>
      <c r="I19" s="114">
        <v>9079</v>
      </c>
      <c r="J19" s="140">
        <v>9135</v>
      </c>
      <c r="K19" s="114">
        <v>-370</v>
      </c>
      <c r="L19" s="116">
        <v>-4.0503557744937053</v>
      </c>
    </row>
    <row r="20" spans="1:12" s="110" customFormat="1" ht="15" customHeight="1" x14ac:dyDescent="0.2">
      <c r="A20" s="120"/>
      <c r="B20" s="121" t="s">
        <v>110</v>
      </c>
      <c r="C20" s="258"/>
      <c r="E20" s="113">
        <v>26.702804619373087</v>
      </c>
      <c r="F20" s="115">
        <v>7931</v>
      </c>
      <c r="G20" s="114">
        <v>7930</v>
      </c>
      <c r="H20" s="114">
        <v>7924</v>
      </c>
      <c r="I20" s="114">
        <v>7869</v>
      </c>
      <c r="J20" s="140">
        <v>7778</v>
      </c>
      <c r="K20" s="114">
        <v>153</v>
      </c>
      <c r="L20" s="116">
        <v>1.9670866546670096</v>
      </c>
    </row>
    <row r="21" spans="1:12" s="110" customFormat="1" ht="15" customHeight="1" x14ac:dyDescent="0.2">
      <c r="A21" s="120"/>
      <c r="B21" s="119"/>
      <c r="C21" s="258" t="s">
        <v>106</v>
      </c>
      <c r="E21" s="113">
        <v>50.182826881856009</v>
      </c>
      <c r="F21" s="115">
        <v>3980</v>
      </c>
      <c r="G21" s="114">
        <v>3953</v>
      </c>
      <c r="H21" s="114">
        <v>3973</v>
      </c>
      <c r="I21" s="114">
        <v>3928</v>
      </c>
      <c r="J21" s="140">
        <v>3856</v>
      </c>
      <c r="K21" s="114">
        <v>124</v>
      </c>
      <c r="L21" s="116">
        <v>3.2157676348547719</v>
      </c>
    </row>
    <row r="22" spans="1:12" s="110" customFormat="1" ht="15" customHeight="1" x14ac:dyDescent="0.2">
      <c r="A22" s="120"/>
      <c r="B22" s="119"/>
      <c r="C22" s="258" t="s">
        <v>107</v>
      </c>
      <c r="E22" s="113">
        <v>49.817173118143991</v>
      </c>
      <c r="F22" s="115">
        <v>3951</v>
      </c>
      <c r="G22" s="114">
        <v>3977</v>
      </c>
      <c r="H22" s="114">
        <v>3951</v>
      </c>
      <c r="I22" s="114">
        <v>3941</v>
      </c>
      <c r="J22" s="140">
        <v>3922</v>
      </c>
      <c r="K22" s="114">
        <v>29</v>
      </c>
      <c r="L22" s="116">
        <v>0.73941866394696587</v>
      </c>
    </row>
    <row r="23" spans="1:12" s="110" customFormat="1" ht="15" customHeight="1" x14ac:dyDescent="0.2">
      <c r="A23" s="120"/>
      <c r="B23" s="121" t="s">
        <v>111</v>
      </c>
      <c r="C23" s="258"/>
      <c r="E23" s="113">
        <v>1.0403690111444059</v>
      </c>
      <c r="F23" s="115">
        <v>309</v>
      </c>
      <c r="G23" s="114">
        <v>311</v>
      </c>
      <c r="H23" s="114">
        <v>300</v>
      </c>
      <c r="I23" s="114">
        <v>304</v>
      </c>
      <c r="J23" s="140">
        <v>274</v>
      </c>
      <c r="K23" s="114">
        <v>35</v>
      </c>
      <c r="L23" s="116">
        <v>12.773722627737227</v>
      </c>
    </row>
    <row r="24" spans="1:12" s="110" customFormat="1" ht="15" customHeight="1" x14ac:dyDescent="0.2">
      <c r="A24" s="120"/>
      <c r="B24" s="119"/>
      <c r="C24" s="258" t="s">
        <v>106</v>
      </c>
      <c r="E24" s="113">
        <v>61.488673139158578</v>
      </c>
      <c r="F24" s="115">
        <v>190</v>
      </c>
      <c r="G24" s="114">
        <v>192</v>
      </c>
      <c r="H24" s="114">
        <v>185</v>
      </c>
      <c r="I24" s="114">
        <v>192</v>
      </c>
      <c r="J24" s="140">
        <v>179</v>
      </c>
      <c r="K24" s="114">
        <v>11</v>
      </c>
      <c r="L24" s="116">
        <v>6.1452513966480451</v>
      </c>
    </row>
    <row r="25" spans="1:12" s="110" customFormat="1" ht="15" customHeight="1" x14ac:dyDescent="0.2">
      <c r="A25" s="120"/>
      <c r="B25" s="119"/>
      <c r="C25" s="258" t="s">
        <v>107</v>
      </c>
      <c r="E25" s="113">
        <v>38.511326860841422</v>
      </c>
      <c r="F25" s="115">
        <v>119</v>
      </c>
      <c r="G25" s="114">
        <v>119</v>
      </c>
      <c r="H25" s="114">
        <v>115</v>
      </c>
      <c r="I25" s="114">
        <v>112</v>
      </c>
      <c r="J25" s="140">
        <v>95</v>
      </c>
      <c r="K25" s="114">
        <v>24</v>
      </c>
      <c r="L25" s="116">
        <v>25.263157894736842</v>
      </c>
    </row>
    <row r="26" spans="1:12" s="110" customFormat="1" ht="15" customHeight="1" x14ac:dyDescent="0.2">
      <c r="A26" s="120"/>
      <c r="C26" s="121" t="s">
        <v>187</v>
      </c>
      <c r="D26" s="110" t="s">
        <v>188</v>
      </c>
      <c r="E26" s="113">
        <v>0.29628632032591495</v>
      </c>
      <c r="F26" s="115">
        <v>88</v>
      </c>
      <c r="G26" s="114">
        <v>80</v>
      </c>
      <c r="H26" s="114">
        <v>74</v>
      </c>
      <c r="I26" s="114">
        <v>73</v>
      </c>
      <c r="J26" s="140">
        <v>67</v>
      </c>
      <c r="K26" s="114">
        <v>21</v>
      </c>
      <c r="L26" s="116">
        <v>31.343283582089551</v>
      </c>
    </row>
    <row r="27" spans="1:12" s="110" customFormat="1" ht="15" customHeight="1" x14ac:dyDescent="0.2">
      <c r="A27" s="120"/>
      <c r="B27" s="119"/>
      <c r="D27" s="259" t="s">
        <v>106</v>
      </c>
      <c r="E27" s="113">
        <v>56.81818181818182</v>
      </c>
      <c r="F27" s="115">
        <v>50</v>
      </c>
      <c r="G27" s="114">
        <v>38</v>
      </c>
      <c r="H27" s="114">
        <v>37</v>
      </c>
      <c r="I27" s="114">
        <v>41</v>
      </c>
      <c r="J27" s="140">
        <v>39</v>
      </c>
      <c r="K27" s="114">
        <v>11</v>
      </c>
      <c r="L27" s="116">
        <v>28.205128205128204</v>
      </c>
    </row>
    <row r="28" spans="1:12" s="110" customFormat="1" ht="15" customHeight="1" x14ac:dyDescent="0.2">
      <c r="A28" s="120"/>
      <c r="B28" s="119"/>
      <c r="D28" s="259" t="s">
        <v>107</v>
      </c>
      <c r="E28" s="113">
        <v>43.18181818181818</v>
      </c>
      <c r="F28" s="115">
        <v>38</v>
      </c>
      <c r="G28" s="114">
        <v>42</v>
      </c>
      <c r="H28" s="114">
        <v>37</v>
      </c>
      <c r="I28" s="114">
        <v>32</v>
      </c>
      <c r="J28" s="140">
        <v>28</v>
      </c>
      <c r="K28" s="114">
        <v>10</v>
      </c>
      <c r="L28" s="116">
        <v>35.714285714285715</v>
      </c>
    </row>
    <row r="29" spans="1:12" s="110" customFormat="1" ht="24.95" customHeight="1" x14ac:dyDescent="0.2">
      <c r="A29" s="604" t="s">
        <v>189</v>
      </c>
      <c r="B29" s="605"/>
      <c r="C29" s="605"/>
      <c r="D29" s="606"/>
      <c r="E29" s="113">
        <v>96.29642099592607</v>
      </c>
      <c r="F29" s="115">
        <v>28601</v>
      </c>
      <c r="G29" s="114">
        <v>28820</v>
      </c>
      <c r="H29" s="114">
        <v>29198</v>
      </c>
      <c r="I29" s="114">
        <v>29151</v>
      </c>
      <c r="J29" s="140">
        <v>29120</v>
      </c>
      <c r="K29" s="114">
        <v>-519</v>
      </c>
      <c r="L29" s="116">
        <v>-1.7822802197802199</v>
      </c>
    </row>
    <row r="30" spans="1:12" s="110" customFormat="1" ht="15" customHeight="1" x14ac:dyDescent="0.2">
      <c r="A30" s="120"/>
      <c r="B30" s="119"/>
      <c r="C30" s="258" t="s">
        <v>106</v>
      </c>
      <c r="E30" s="113">
        <v>53.344288661235623</v>
      </c>
      <c r="F30" s="115">
        <v>15257</v>
      </c>
      <c r="G30" s="114">
        <v>15346</v>
      </c>
      <c r="H30" s="114">
        <v>15652</v>
      </c>
      <c r="I30" s="114">
        <v>15552</v>
      </c>
      <c r="J30" s="140">
        <v>15485</v>
      </c>
      <c r="K30" s="114">
        <v>-228</v>
      </c>
      <c r="L30" s="116">
        <v>-1.4723926380368098</v>
      </c>
    </row>
    <row r="31" spans="1:12" s="110" customFormat="1" ht="15" customHeight="1" x14ac:dyDescent="0.2">
      <c r="A31" s="120"/>
      <c r="B31" s="119"/>
      <c r="C31" s="258" t="s">
        <v>107</v>
      </c>
      <c r="E31" s="113">
        <v>46.655711338764377</v>
      </c>
      <c r="F31" s="115">
        <v>13344</v>
      </c>
      <c r="G31" s="114">
        <v>13474</v>
      </c>
      <c r="H31" s="114">
        <v>13546</v>
      </c>
      <c r="I31" s="114">
        <v>13599</v>
      </c>
      <c r="J31" s="140">
        <v>13635</v>
      </c>
      <c r="K31" s="114">
        <v>-291</v>
      </c>
      <c r="L31" s="116">
        <v>-2.1342134213421344</v>
      </c>
    </row>
    <row r="32" spans="1:12" s="110" customFormat="1" ht="15" customHeight="1" x14ac:dyDescent="0.2">
      <c r="A32" s="120"/>
      <c r="B32" s="119" t="s">
        <v>117</v>
      </c>
      <c r="C32" s="258"/>
      <c r="E32" s="113">
        <v>3.7035790040739367</v>
      </c>
      <c r="F32" s="115">
        <v>1100</v>
      </c>
      <c r="G32" s="114">
        <v>1097</v>
      </c>
      <c r="H32" s="114">
        <v>1107</v>
      </c>
      <c r="I32" s="114">
        <v>993</v>
      </c>
      <c r="J32" s="140">
        <v>922</v>
      </c>
      <c r="K32" s="114">
        <v>178</v>
      </c>
      <c r="L32" s="116">
        <v>19.305856832971802</v>
      </c>
    </row>
    <row r="33" spans="1:12" s="110" customFormat="1" ht="15" customHeight="1" x14ac:dyDescent="0.2">
      <c r="A33" s="120"/>
      <c r="B33" s="119"/>
      <c r="C33" s="258" t="s">
        <v>106</v>
      </c>
      <c r="E33" s="113">
        <v>76.090909090909093</v>
      </c>
      <c r="F33" s="115">
        <v>837</v>
      </c>
      <c r="G33" s="114">
        <v>826</v>
      </c>
      <c r="H33" s="114">
        <v>847</v>
      </c>
      <c r="I33" s="114">
        <v>741</v>
      </c>
      <c r="J33" s="140">
        <v>684</v>
      </c>
      <c r="K33" s="114">
        <v>153</v>
      </c>
      <c r="L33" s="116">
        <v>22.368421052631579</v>
      </c>
    </row>
    <row r="34" spans="1:12" s="110" customFormat="1" ht="15" customHeight="1" x14ac:dyDescent="0.2">
      <c r="A34" s="120"/>
      <c r="B34" s="119"/>
      <c r="C34" s="258" t="s">
        <v>107</v>
      </c>
      <c r="E34" s="113">
        <v>23.90909090909091</v>
      </c>
      <c r="F34" s="115">
        <v>263</v>
      </c>
      <c r="G34" s="114">
        <v>271</v>
      </c>
      <c r="H34" s="114">
        <v>260</v>
      </c>
      <c r="I34" s="114">
        <v>252</v>
      </c>
      <c r="J34" s="140">
        <v>238</v>
      </c>
      <c r="K34" s="114">
        <v>25</v>
      </c>
      <c r="L34" s="116">
        <v>10.504201680672269</v>
      </c>
    </row>
    <row r="35" spans="1:12" s="110" customFormat="1" ht="24.95" customHeight="1" x14ac:dyDescent="0.2">
      <c r="A35" s="604" t="s">
        <v>190</v>
      </c>
      <c r="B35" s="605"/>
      <c r="C35" s="605"/>
      <c r="D35" s="606"/>
      <c r="E35" s="113">
        <v>72.556479579812134</v>
      </c>
      <c r="F35" s="115">
        <v>21550</v>
      </c>
      <c r="G35" s="114">
        <v>21690</v>
      </c>
      <c r="H35" s="114">
        <v>22025</v>
      </c>
      <c r="I35" s="114">
        <v>21856</v>
      </c>
      <c r="J35" s="140">
        <v>21845</v>
      </c>
      <c r="K35" s="114">
        <v>-295</v>
      </c>
      <c r="L35" s="116">
        <v>-1.3504234378576334</v>
      </c>
    </row>
    <row r="36" spans="1:12" s="110" customFormat="1" ht="15" customHeight="1" x14ac:dyDescent="0.2">
      <c r="A36" s="120"/>
      <c r="B36" s="119"/>
      <c r="C36" s="258" t="s">
        <v>106</v>
      </c>
      <c r="E36" s="113">
        <v>67.981438515081209</v>
      </c>
      <c r="F36" s="115">
        <v>14650</v>
      </c>
      <c r="G36" s="114">
        <v>14692</v>
      </c>
      <c r="H36" s="114">
        <v>14994</v>
      </c>
      <c r="I36" s="114">
        <v>14788</v>
      </c>
      <c r="J36" s="140">
        <v>14720</v>
      </c>
      <c r="K36" s="114">
        <v>-70</v>
      </c>
      <c r="L36" s="116">
        <v>-0.47554347826086957</v>
      </c>
    </row>
    <row r="37" spans="1:12" s="110" customFormat="1" ht="15" customHeight="1" x14ac:dyDescent="0.2">
      <c r="A37" s="120"/>
      <c r="B37" s="119"/>
      <c r="C37" s="258" t="s">
        <v>107</v>
      </c>
      <c r="E37" s="113">
        <v>32.018561484918791</v>
      </c>
      <c r="F37" s="115">
        <v>6900</v>
      </c>
      <c r="G37" s="114">
        <v>6998</v>
      </c>
      <c r="H37" s="114">
        <v>7031</v>
      </c>
      <c r="I37" s="114">
        <v>7068</v>
      </c>
      <c r="J37" s="140">
        <v>7125</v>
      </c>
      <c r="K37" s="114">
        <v>-225</v>
      </c>
      <c r="L37" s="116">
        <v>-3.1578947368421053</v>
      </c>
    </row>
    <row r="38" spans="1:12" s="110" customFormat="1" ht="15" customHeight="1" x14ac:dyDescent="0.2">
      <c r="A38" s="120"/>
      <c r="B38" s="119" t="s">
        <v>182</v>
      </c>
      <c r="C38" s="258"/>
      <c r="E38" s="113">
        <v>27.443520420187873</v>
      </c>
      <c r="F38" s="115">
        <v>8151</v>
      </c>
      <c r="G38" s="114">
        <v>8228</v>
      </c>
      <c r="H38" s="114">
        <v>8281</v>
      </c>
      <c r="I38" s="114">
        <v>8289</v>
      </c>
      <c r="J38" s="140">
        <v>8198</v>
      </c>
      <c r="K38" s="114">
        <v>-47</v>
      </c>
      <c r="L38" s="116">
        <v>-0.57331056355208587</v>
      </c>
    </row>
    <row r="39" spans="1:12" s="110" customFormat="1" ht="15" customHeight="1" x14ac:dyDescent="0.2">
      <c r="A39" s="120"/>
      <c r="B39" s="119"/>
      <c r="C39" s="258" t="s">
        <v>106</v>
      </c>
      <c r="E39" s="113">
        <v>17.715617715617714</v>
      </c>
      <c r="F39" s="115">
        <v>1444</v>
      </c>
      <c r="G39" s="114">
        <v>1480</v>
      </c>
      <c r="H39" s="114">
        <v>1505</v>
      </c>
      <c r="I39" s="114">
        <v>1505</v>
      </c>
      <c r="J39" s="140">
        <v>1449</v>
      </c>
      <c r="K39" s="114">
        <v>-5</v>
      </c>
      <c r="L39" s="116">
        <v>-0.34506556245686681</v>
      </c>
    </row>
    <row r="40" spans="1:12" s="110" customFormat="1" ht="15" customHeight="1" x14ac:dyDescent="0.2">
      <c r="A40" s="120"/>
      <c r="B40" s="119"/>
      <c r="C40" s="258" t="s">
        <v>107</v>
      </c>
      <c r="E40" s="113">
        <v>82.284382284382289</v>
      </c>
      <c r="F40" s="115">
        <v>6707</v>
      </c>
      <c r="G40" s="114">
        <v>6748</v>
      </c>
      <c r="H40" s="114">
        <v>6776</v>
      </c>
      <c r="I40" s="114">
        <v>6784</v>
      </c>
      <c r="J40" s="140">
        <v>6749</v>
      </c>
      <c r="K40" s="114">
        <v>-42</v>
      </c>
      <c r="L40" s="116">
        <v>-0.62231441695065937</v>
      </c>
    </row>
    <row r="41" spans="1:12" s="110" customFormat="1" ht="24.75" customHeight="1" x14ac:dyDescent="0.2">
      <c r="A41" s="604" t="s">
        <v>517</v>
      </c>
      <c r="B41" s="605"/>
      <c r="C41" s="605"/>
      <c r="D41" s="606"/>
      <c r="E41" s="113">
        <v>3.2389481835628429</v>
      </c>
      <c r="F41" s="115">
        <v>962</v>
      </c>
      <c r="G41" s="114">
        <v>1054</v>
      </c>
      <c r="H41" s="114">
        <v>1073</v>
      </c>
      <c r="I41" s="114">
        <v>905</v>
      </c>
      <c r="J41" s="140">
        <v>966</v>
      </c>
      <c r="K41" s="114">
        <v>-4</v>
      </c>
      <c r="L41" s="116">
        <v>-0.41407867494824019</v>
      </c>
    </row>
    <row r="42" spans="1:12" s="110" customFormat="1" ht="15" customHeight="1" x14ac:dyDescent="0.2">
      <c r="A42" s="120"/>
      <c r="B42" s="119"/>
      <c r="C42" s="258" t="s">
        <v>106</v>
      </c>
      <c r="E42" s="113">
        <v>67.255717255717258</v>
      </c>
      <c r="F42" s="115">
        <v>647</v>
      </c>
      <c r="G42" s="114">
        <v>722</v>
      </c>
      <c r="H42" s="114">
        <v>731</v>
      </c>
      <c r="I42" s="114">
        <v>620</v>
      </c>
      <c r="J42" s="140">
        <v>660</v>
      </c>
      <c r="K42" s="114">
        <v>-13</v>
      </c>
      <c r="L42" s="116">
        <v>-1.9696969696969697</v>
      </c>
    </row>
    <row r="43" spans="1:12" s="110" customFormat="1" ht="15" customHeight="1" x14ac:dyDescent="0.2">
      <c r="A43" s="123"/>
      <c r="B43" s="124"/>
      <c r="C43" s="260" t="s">
        <v>107</v>
      </c>
      <c r="D43" s="261"/>
      <c r="E43" s="125">
        <v>32.744282744282742</v>
      </c>
      <c r="F43" s="143">
        <v>315</v>
      </c>
      <c r="G43" s="144">
        <v>332</v>
      </c>
      <c r="H43" s="144">
        <v>342</v>
      </c>
      <c r="I43" s="144">
        <v>285</v>
      </c>
      <c r="J43" s="145">
        <v>306</v>
      </c>
      <c r="K43" s="144">
        <v>9</v>
      </c>
      <c r="L43" s="146">
        <v>2.9411764705882355</v>
      </c>
    </row>
    <row r="44" spans="1:12" s="110" customFormat="1" ht="45.75" customHeight="1" x14ac:dyDescent="0.2">
      <c r="A44" s="604" t="s">
        <v>191</v>
      </c>
      <c r="B44" s="605"/>
      <c r="C44" s="605"/>
      <c r="D44" s="606"/>
      <c r="E44" s="113">
        <v>1.2861519814147673</v>
      </c>
      <c r="F44" s="115">
        <v>382</v>
      </c>
      <c r="G44" s="114">
        <v>389</v>
      </c>
      <c r="H44" s="114">
        <v>394</v>
      </c>
      <c r="I44" s="114">
        <v>394</v>
      </c>
      <c r="J44" s="140">
        <v>401</v>
      </c>
      <c r="K44" s="114">
        <v>-19</v>
      </c>
      <c r="L44" s="116">
        <v>-4.7381546134663344</v>
      </c>
    </row>
    <row r="45" spans="1:12" s="110" customFormat="1" ht="15" customHeight="1" x14ac:dyDescent="0.2">
      <c r="A45" s="120"/>
      <c r="B45" s="119"/>
      <c r="C45" s="258" t="s">
        <v>106</v>
      </c>
      <c r="E45" s="113">
        <v>64.921465968586389</v>
      </c>
      <c r="F45" s="115">
        <v>248</v>
      </c>
      <c r="G45" s="114">
        <v>249</v>
      </c>
      <c r="H45" s="114">
        <v>252</v>
      </c>
      <c r="I45" s="114">
        <v>249</v>
      </c>
      <c r="J45" s="140">
        <v>256</v>
      </c>
      <c r="K45" s="114">
        <v>-8</v>
      </c>
      <c r="L45" s="116">
        <v>-3.125</v>
      </c>
    </row>
    <row r="46" spans="1:12" s="110" customFormat="1" ht="15" customHeight="1" x14ac:dyDescent="0.2">
      <c r="A46" s="123"/>
      <c r="B46" s="124"/>
      <c r="C46" s="260" t="s">
        <v>107</v>
      </c>
      <c r="D46" s="261"/>
      <c r="E46" s="125">
        <v>35.078534031413611</v>
      </c>
      <c r="F46" s="143">
        <v>134</v>
      </c>
      <c r="G46" s="144">
        <v>140</v>
      </c>
      <c r="H46" s="144">
        <v>142</v>
      </c>
      <c r="I46" s="144">
        <v>145</v>
      </c>
      <c r="J46" s="145">
        <v>145</v>
      </c>
      <c r="K46" s="144">
        <v>-11</v>
      </c>
      <c r="L46" s="146">
        <v>-7.5862068965517242</v>
      </c>
    </row>
    <row r="47" spans="1:12" s="110" customFormat="1" ht="39" customHeight="1" x14ac:dyDescent="0.2">
      <c r="A47" s="604" t="s">
        <v>518</v>
      </c>
      <c r="B47" s="607"/>
      <c r="C47" s="607"/>
      <c r="D47" s="608"/>
      <c r="E47" s="113">
        <v>0.23231541025554694</v>
      </c>
      <c r="F47" s="115">
        <v>69</v>
      </c>
      <c r="G47" s="114">
        <v>87</v>
      </c>
      <c r="H47" s="114">
        <v>100</v>
      </c>
      <c r="I47" s="114">
        <v>106</v>
      </c>
      <c r="J47" s="140">
        <v>90</v>
      </c>
      <c r="K47" s="114">
        <v>-21</v>
      </c>
      <c r="L47" s="116">
        <v>-23.333333333333332</v>
      </c>
    </row>
    <row r="48" spans="1:12" s="110" customFormat="1" ht="15" customHeight="1" x14ac:dyDescent="0.2">
      <c r="A48" s="120"/>
      <c r="B48" s="119"/>
      <c r="C48" s="258" t="s">
        <v>106</v>
      </c>
      <c r="E48" s="113">
        <v>53.623188405797102</v>
      </c>
      <c r="F48" s="115">
        <v>37</v>
      </c>
      <c r="G48" s="114">
        <v>47</v>
      </c>
      <c r="H48" s="114">
        <v>51</v>
      </c>
      <c r="I48" s="114">
        <v>58</v>
      </c>
      <c r="J48" s="140">
        <v>42</v>
      </c>
      <c r="K48" s="114">
        <v>-5</v>
      </c>
      <c r="L48" s="116">
        <v>-11.904761904761905</v>
      </c>
    </row>
    <row r="49" spans="1:12" s="110" customFormat="1" ht="15" customHeight="1" x14ac:dyDescent="0.2">
      <c r="A49" s="123"/>
      <c r="B49" s="124"/>
      <c r="C49" s="260" t="s">
        <v>107</v>
      </c>
      <c r="D49" s="261"/>
      <c r="E49" s="125">
        <v>46.376811594202898</v>
      </c>
      <c r="F49" s="143">
        <v>32</v>
      </c>
      <c r="G49" s="144">
        <v>40</v>
      </c>
      <c r="H49" s="144">
        <v>49</v>
      </c>
      <c r="I49" s="144">
        <v>48</v>
      </c>
      <c r="J49" s="145">
        <v>48</v>
      </c>
      <c r="K49" s="144">
        <v>-16</v>
      </c>
      <c r="L49" s="146">
        <v>-33.333333333333336</v>
      </c>
    </row>
    <row r="50" spans="1:12" s="110" customFormat="1" ht="24.95" customHeight="1" x14ac:dyDescent="0.2">
      <c r="A50" s="609" t="s">
        <v>192</v>
      </c>
      <c r="B50" s="610"/>
      <c r="C50" s="610"/>
      <c r="D50" s="611"/>
      <c r="E50" s="262">
        <v>5.8078852563886736</v>
      </c>
      <c r="F50" s="263">
        <v>1725</v>
      </c>
      <c r="G50" s="264">
        <v>1812</v>
      </c>
      <c r="H50" s="264">
        <v>1842</v>
      </c>
      <c r="I50" s="264">
        <v>1636</v>
      </c>
      <c r="J50" s="265">
        <v>1680</v>
      </c>
      <c r="K50" s="263">
        <v>45</v>
      </c>
      <c r="L50" s="266">
        <v>2.6785714285714284</v>
      </c>
    </row>
    <row r="51" spans="1:12" s="110" customFormat="1" ht="15" customHeight="1" x14ac:dyDescent="0.2">
      <c r="A51" s="120"/>
      <c r="B51" s="119"/>
      <c r="C51" s="258" t="s">
        <v>106</v>
      </c>
      <c r="E51" s="113">
        <v>66.666666666666671</v>
      </c>
      <c r="F51" s="115">
        <v>1150</v>
      </c>
      <c r="G51" s="114">
        <v>1199</v>
      </c>
      <c r="H51" s="114">
        <v>1236</v>
      </c>
      <c r="I51" s="114">
        <v>1083</v>
      </c>
      <c r="J51" s="140">
        <v>1111</v>
      </c>
      <c r="K51" s="114">
        <v>39</v>
      </c>
      <c r="L51" s="116">
        <v>3.5103510351035103</v>
      </c>
    </row>
    <row r="52" spans="1:12" s="110" customFormat="1" ht="15" customHeight="1" x14ac:dyDescent="0.2">
      <c r="A52" s="120"/>
      <c r="B52" s="119"/>
      <c r="C52" s="258" t="s">
        <v>107</v>
      </c>
      <c r="E52" s="113">
        <v>33.333333333333336</v>
      </c>
      <c r="F52" s="115">
        <v>575</v>
      </c>
      <c r="G52" s="114">
        <v>613</v>
      </c>
      <c r="H52" s="114">
        <v>606</v>
      </c>
      <c r="I52" s="114">
        <v>553</v>
      </c>
      <c r="J52" s="140">
        <v>569</v>
      </c>
      <c r="K52" s="114">
        <v>6</v>
      </c>
      <c r="L52" s="116">
        <v>1.0544815465729349</v>
      </c>
    </row>
    <row r="53" spans="1:12" s="110" customFormat="1" ht="15" customHeight="1" x14ac:dyDescent="0.2">
      <c r="A53" s="120"/>
      <c r="B53" s="119"/>
      <c r="C53" s="258" t="s">
        <v>187</v>
      </c>
      <c r="D53" s="110" t="s">
        <v>193</v>
      </c>
      <c r="E53" s="113">
        <v>42.782608695652172</v>
      </c>
      <c r="F53" s="115">
        <v>738</v>
      </c>
      <c r="G53" s="114">
        <v>832</v>
      </c>
      <c r="H53" s="114">
        <v>854</v>
      </c>
      <c r="I53" s="114">
        <v>653</v>
      </c>
      <c r="J53" s="140">
        <v>725</v>
      </c>
      <c r="K53" s="114">
        <v>13</v>
      </c>
      <c r="L53" s="116">
        <v>1.7931034482758621</v>
      </c>
    </row>
    <row r="54" spans="1:12" s="110" customFormat="1" ht="15" customHeight="1" x14ac:dyDescent="0.2">
      <c r="A54" s="120"/>
      <c r="B54" s="119"/>
      <c r="D54" s="267" t="s">
        <v>194</v>
      </c>
      <c r="E54" s="113">
        <v>70.460704607046068</v>
      </c>
      <c r="F54" s="115">
        <v>520</v>
      </c>
      <c r="G54" s="114">
        <v>578</v>
      </c>
      <c r="H54" s="114">
        <v>601</v>
      </c>
      <c r="I54" s="114">
        <v>467</v>
      </c>
      <c r="J54" s="140">
        <v>513</v>
      </c>
      <c r="K54" s="114">
        <v>7</v>
      </c>
      <c r="L54" s="116">
        <v>1.364522417153996</v>
      </c>
    </row>
    <row r="55" spans="1:12" s="110" customFormat="1" ht="15" customHeight="1" x14ac:dyDescent="0.2">
      <c r="A55" s="120"/>
      <c r="B55" s="119"/>
      <c r="D55" s="267" t="s">
        <v>195</v>
      </c>
      <c r="E55" s="113">
        <v>29.539295392953928</v>
      </c>
      <c r="F55" s="115">
        <v>218</v>
      </c>
      <c r="G55" s="114">
        <v>254</v>
      </c>
      <c r="H55" s="114">
        <v>253</v>
      </c>
      <c r="I55" s="114">
        <v>186</v>
      </c>
      <c r="J55" s="140">
        <v>212</v>
      </c>
      <c r="K55" s="114">
        <v>6</v>
      </c>
      <c r="L55" s="116">
        <v>2.8301886792452828</v>
      </c>
    </row>
    <row r="56" spans="1:12" s="110" customFormat="1" ht="15" customHeight="1" x14ac:dyDescent="0.2">
      <c r="A56" s="120"/>
      <c r="B56" s="119" t="s">
        <v>196</v>
      </c>
      <c r="C56" s="258"/>
      <c r="E56" s="113">
        <v>79.293626477222986</v>
      </c>
      <c r="F56" s="115">
        <v>23551</v>
      </c>
      <c r="G56" s="114">
        <v>23651</v>
      </c>
      <c r="H56" s="114">
        <v>23984</v>
      </c>
      <c r="I56" s="114">
        <v>24051</v>
      </c>
      <c r="J56" s="140">
        <v>23970</v>
      </c>
      <c r="K56" s="114">
        <v>-419</v>
      </c>
      <c r="L56" s="116">
        <v>-1.7480183562786817</v>
      </c>
    </row>
    <row r="57" spans="1:12" s="110" customFormat="1" ht="15" customHeight="1" x14ac:dyDescent="0.2">
      <c r="A57" s="120"/>
      <c r="B57" s="119"/>
      <c r="C57" s="258" t="s">
        <v>106</v>
      </c>
      <c r="E57" s="113">
        <v>53.57309668379262</v>
      </c>
      <c r="F57" s="115">
        <v>12617</v>
      </c>
      <c r="G57" s="114">
        <v>12637</v>
      </c>
      <c r="H57" s="114">
        <v>12914</v>
      </c>
      <c r="I57" s="114">
        <v>12896</v>
      </c>
      <c r="J57" s="140">
        <v>12799</v>
      </c>
      <c r="K57" s="114">
        <v>-182</v>
      </c>
      <c r="L57" s="116">
        <v>-1.4219860926634893</v>
      </c>
    </row>
    <row r="58" spans="1:12" s="110" customFormat="1" ht="15" customHeight="1" x14ac:dyDescent="0.2">
      <c r="A58" s="120"/>
      <c r="B58" s="119"/>
      <c r="C58" s="258" t="s">
        <v>107</v>
      </c>
      <c r="E58" s="113">
        <v>46.42690331620738</v>
      </c>
      <c r="F58" s="115">
        <v>10934</v>
      </c>
      <c r="G58" s="114">
        <v>11014</v>
      </c>
      <c r="H58" s="114">
        <v>11070</v>
      </c>
      <c r="I58" s="114">
        <v>11155</v>
      </c>
      <c r="J58" s="140">
        <v>11171</v>
      </c>
      <c r="K58" s="114">
        <v>-237</v>
      </c>
      <c r="L58" s="116">
        <v>-2.1215647659117356</v>
      </c>
    </row>
    <row r="59" spans="1:12" s="110" customFormat="1" ht="15" customHeight="1" x14ac:dyDescent="0.2">
      <c r="A59" s="120"/>
      <c r="B59" s="119"/>
      <c r="C59" s="258" t="s">
        <v>105</v>
      </c>
      <c r="D59" s="110" t="s">
        <v>197</v>
      </c>
      <c r="E59" s="113">
        <v>88.369920597851475</v>
      </c>
      <c r="F59" s="115">
        <v>20812</v>
      </c>
      <c r="G59" s="114">
        <v>20906</v>
      </c>
      <c r="H59" s="114">
        <v>21198</v>
      </c>
      <c r="I59" s="114">
        <v>21250</v>
      </c>
      <c r="J59" s="140">
        <v>21169</v>
      </c>
      <c r="K59" s="114">
        <v>-357</v>
      </c>
      <c r="L59" s="116">
        <v>-1.6864282677500118</v>
      </c>
    </row>
    <row r="60" spans="1:12" s="110" customFormat="1" ht="15" customHeight="1" x14ac:dyDescent="0.2">
      <c r="A60" s="120"/>
      <c r="B60" s="119"/>
      <c r="C60" s="258"/>
      <c r="D60" s="267" t="s">
        <v>198</v>
      </c>
      <c r="E60" s="113">
        <v>54.718431674034214</v>
      </c>
      <c r="F60" s="115">
        <v>11388</v>
      </c>
      <c r="G60" s="114">
        <v>11405</v>
      </c>
      <c r="H60" s="114">
        <v>11653</v>
      </c>
      <c r="I60" s="114">
        <v>11660</v>
      </c>
      <c r="J60" s="140">
        <v>11577</v>
      </c>
      <c r="K60" s="114">
        <v>-189</v>
      </c>
      <c r="L60" s="116">
        <v>-1.6325472920445712</v>
      </c>
    </row>
    <row r="61" spans="1:12" s="110" customFormat="1" ht="15" customHeight="1" x14ac:dyDescent="0.2">
      <c r="A61" s="120"/>
      <c r="B61" s="119"/>
      <c r="C61" s="258"/>
      <c r="D61" s="267" t="s">
        <v>199</v>
      </c>
      <c r="E61" s="113">
        <v>45.281568325965786</v>
      </c>
      <c r="F61" s="115">
        <v>9424</v>
      </c>
      <c r="G61" s="114">
        <v>9501</v>
      </c>
      <c r="H61" s="114">
        <v>9545</v>
      </c>
      <c r="I61" s="114">
        <v>9590</v>
      </c>
      <c r="J61" s="140">
        <v>9592</v>
      </c>
      <c r="K61" s="114">
        <v>-168</v>
      </c>
      <c r="L61" s="116">
        <v>-1.7514595496246872</v>
      </c>
    </row>
    <row r="62" spans="1:12" s="110" customFormat="1" ht="15" customHeight="1" x14ac:dyDescent="0.2">
      <c r="A62" s="120"/>
      <c r="B62" s="119"/>
      <c r="C62" s="258"/>
      <c r="D62" s="258" t="s">
        <v>200</v>
      </c>
      <c r="E62" s="113">
        <v>11.630079402148528</v>
      </c>
      <c r="F62" s="115">
        <v>2739</v>
      </c>
      <c r="G62" s="114">
        <v>2745</v>
      </c>
      <c r="H62" s="114">
        <v>2786</v>
      </c>
      <c r="I62" s="114">
        <v>2801</v>
      </c>
      <c r="J62" s="140">
        <v>2801</v>
      </c>
      <c r="K62" s="114">
        <v>-62</v>
      </c>
      <c r="L62" s="116">
        <v>-2.2134951802927527</v>
      </c>
    </row>
    <row r="63" spans="1:12" s="110" customFormat="1" ht="15" customHeight="1" x14ac:dyDescent="0.2">
      <c r="A63" s="120"/>
      <c r="B63" s="119"/>
      <c r="C63" s="258"/>
      <c r="D63" s="267" t="s">
        <v>198</v>
      </c>
      <c r="E63" s="113">
        <v>44.870390653523181</v>
      </c>
      <c r="F63" s="115">
        <v>1229</v>
      </c>
      <c r="G63" s="114">
        <v>1232</v>
      </c>
      <c r="H63" s="114">
        <v>1261</v>
      </c>
      <c r="I63" s="114">
        <v>1236</v>
      </c>
      <c r="J63" s="140">
        <v>1222</v>
      </c>
      <c r="K63" s="114">
        <v>7</v>
      </c>
      <c r="L63" s="116">
        <v>0.57283142389525366</v>
      </c>
    </row>
    <row r="64" spans="1:12" s="110" customFormat="1" ht="15" customHeight="1" x14ac:dyDescent="0.2">
      <c r="A64" s="120"/>
      <c r="B64" s="119"/>
      <c r="C64" s="258"/>
      <c r="D64" s="267" t="s">
        <v>199</v>
      </c>
      <c r="E64" s="113">
        <v>55.129609346476819</v>
      </c>
      <c r="F64" s="115">
        <v>1510</v>
      </c>
      <c r="G64" s="114">
        <v>1513</v>
      </c>
      <c r="H64" s="114">
        <v>1525</v>
      </c>
      <c r="I64" s="114">
        <v>1565</v>
      </c>
      <c r="J64" s="140">
        <v>1579</v>
      </c>
      <c r="K64" s="114">
        <v>-69</v>
      </c>
      <c r="L64" s="116">
        <v>-4.3698543381887269</v>
      </c>
    </row>
    <row r="65" spans="1:12" s="110" customFormat="1" ht="15" customHeight="1" x14ac:dyDescent="0.2">
      <c r="A65" s="120"/>
      <c r="B65" s="119" t="s">
        <v>201</v>
      </c>
      <c r="C65" s="258"/>
      <c r="E65" s="113">
        <v>9.5080973704589073</v>
      </c>
      <c r="F65" s="115">
        <v>2824</v>
      </c>
      <c r="G65" s="114">
        <v>2829</v>
      </c>
      <c r="H65" s="114">
        <v>2823</v>
      </c>
      <c r="I65" s="114">
        <v>2844</v>
      </c>
      <c r="J65" s="140">
        <v>2810</v>
      </c>
      <c r="K65" s="114">
        <v>14</v>
      </c>
      <c r="L65" s="116">
        <v>0.49822064056939502</v>
      </c>
    </row>
    <row r="66" spans="1:12" s="110" customFormat="1" ht="15" customHeight="1" x14ac:dyDescent="0.2">
      <c r="A66" s="120"/>
      <c r="B66" s="119"/>
      <c r="C66" s="258" t="s">
        <v>106</v>
      </c>
      <c r="E66" s="113">
        <v>47.344192634560905</v>
      </c>
      <c r="F66" s="115">
        <v>1337</v>
      </c>
      <c r="G66" s="114">
        <v>1335</v>
      </c>
      <c r="H66" s="114">
        <v>1327</v>
      </c>
      <c r="I66" s="114">
        <v>1336</v>
      </c>
      <c r="J66" s="140">
        <v>1325</v>
      </c>
      <c r="K66" s="114">
        <v>12</v>
      </c>
      <c r="L66" s="116">
        <v>0.90566037735849059</v>
      </c>
    </row>
    <row r="67" spans="1:12" s="110" customFormat="1" ht="15" customHeight="1" x14ac:dyDescent="0.2">
      <c r="A67" s="120"/>
      <c r="B67" s="119"/>
      <c r="C67" s="258" t="s">
        <v>107</v>
      </c>
      <c r="E67" s="113">
        <v>52.655807365439095</v>
      </c>
      <c r="F67" s="115">
        <v>1487</v>
      </c>
      <c r="G67" s="114">
        <v>1494</v>
      </c>
      <c r="H67" s="114">
        <v>1496</v>
      </c>
      <c r="I67" s="114">
        <v>1508</v>
      </c>
      <c r="J67" s="140">
        <v>1485</v>
      </c>
      <c r="K67" s="114">
        <v>2</v>
      </c>
      <c r="L67" s="116">
        <v>0.13468013468013468</v>
      </c>
    </row>
    <row r="68" spans="1:12" s="110" customFormat="1" ht="15" customHeight="1" x14ac:dyDescent="0.2">
      <c r="A68" s="120"/>
      <c r="B68" s="119"/>
      <c r="C68" s="258" t="s">
        <v>105</v>
      </c>
      <c r="D68" s="110" t="s">
        <v>202</v>
      </c>
      <c r="E68" s="113">
        <v>14.23512747875354</v>
      </c>
      <c r="F68" s="115">
        <v>402</v>
      </c>
      <c r="G68" s="114">
        <v>396</v>
      </c>
      <c r="H68" s="114">
        <v>382</v>
      </c>
      <c r="I68" s="114">
        <v>384</v>
      </c>
      <c r="J68" s="140">
        <v>362</v>
      </c>
      <c r="K68" s="114">
        <v>40</v>
      </c>
      <c r="L68" s="116">
        <v>11.049723756906078</v>
      </c>
    </row>
    <row r="69" spans="1:12" s="110" customFormat="1" ht="15" customHeight="1" x14ac:dyDescent="0.2">
      <c r="A69" s="120"/>
      <c r="B69" s="119"/>
      <c r="C69" s="258"/>
      <c r="D69" s="267" t="s">
        <v>198</v>
      </c>
      <c r="E69" s="113">
        <v>43.781094527363187</v>
      </c>
      <c r="F69" s="115">
        <v>176</v>
      </c>
      <c r="G69" s="114">
        <v>173</v>
      </c>
      <c r="H69" s="114">
        <v>166</v>
      </c>
      <c r="I69" s="114">
        <v>172</v>
      </c>
      <c r="J69" s="140">
        <v>163</v>
      </c>
      <c r="K69" s="114">
        <v>13</v>
      </c>
      <c r="L69" s="116">
        <v>7.9754601226993866</v>
      </c>
    </row>
    <row r="70" spans="1:12" s="110" customFormat="1" ht="15" customHeight="1" x14ac:dyDescent="0.2">
      <c r="A70" s="120"/>
      <c r="B70" s="119"/>
      <c r="C70" s="258"/>
      <c r="D70" s="267" t="s">
        <v>199</v>
      </c>
      <c r="E70" s="113">
        <v>56.218905472636813</v>
      </c>
      <c r="F70" s="115">
        <v>226</v>
      </c>
      <c r="G70" s="114">
        <v>223</v>
      </c>
      <c r="H70" s="114">
        <v>216</v>
      </c>
      <c r="I70" s="114">
        <v>212</v>
      </c>
      <c r="J70" s="140">
        <v>199</v>
      </c>
      <c r="K70" s="114">
        <v>27</v>
      </c>
      <c r="L70" s="116">
        <v>13.5678391959799</v>
      </c>
    </row>
    <row r="71" spans="1:12" s="110" customFormat="1" ht="15" customHeight="1" x14ac:dyDescent="0.2">
      <c r="A71" s="120"/>
      <c r="B71" s="119"/>
      <c r="C71" s="258"/>
      <c r="D71" s="110" t="s">
        <v>203</v>
      </c>
      <c r="E71" s="113">
        <v>80.276203966005667</v>
      </c>
      <c r="F71" s="115">
        <v>2267</v>
      </c>
      <c r="G71" s="114">
        <v>2281</v>
      </c>
      <c r="H71" s="114">
        <v>2292</v>
      </c>
      <c r="I71" s="114">
        <v>2311</v>
      </c>
      <c r="J71" s="140">
        <v>2301</v>
      </c>
      <c r="K71" s="114">
        <v>-34</v>
      </c>
      <c r="L71" s="116">
        <v>-1.4776184267709691</v>
      </c>
    </row>
    <row r="72" spans="1:12" s="110" customFormat="1" ht="15" customHeight="1" x14ac:dyDescent="0.2">
      <c r="A72" s="120"/>
      <c r="B72" s="119"/>
      <c r="C72" s="258"/>
      <c r="D72" s="267" t="s">
        <v>198</v>
      </c>
      <c r="E72" s="113">
        <v>47.331274812527568</v>
      </c>
      <c r="F72" s="115">
        <v>1073</v>
      </c>
      <c r="G72" s="114">
        <v>1073</v>
      </c>
      <c r="H72" s="114">
        <v>1077</v>
      </c>
      <c r="I72" s="114">
        <v>1081</v>
      </c>
      <c r="J72" s="140">
        <v>1077</v>
      </c>
      <c r="K72" s="114">
        <v>-4</v>
      </c>
      <c r="L72" s="116">
        <v>-0.37140204271123489</v>
      </c>
    </row>
    <row r="73" spans="1:12" s="110" customFormat="1" ht="15" customHeight="1" x14ac:dyDescent="0.2">
      <c r="A73" s="120"/>
      <c r="B73" s="119"/>
      <c r="C73" s="258"/>
      <c r="D73" s="267" t="s">
        <v>199</v>
      </c>
      <c r="E73" s="113">
        <v>52.668725187472432</v>
      </c>
      <c r="F73" s="115">
        <v>1194</v>
      </c>
      <c r="G73" s="114">
        <v>1208</v>
      </c>
      <c r="H73" s="114">
        <v>1215</v>
      </c>
      <c r="I73" s="114">
        <v>1230</v>
      </c>
      <c r="J73" s="140">
        <v>1224</v>
      </c>
      <c r="K73" s="114">
        <v>-30</v>
      </c>
      <c r="L73" s="116">
        <v>-2.4509803921568629</v>
      </c>
    </row>
    <row r="74" spans="1:12" s="110" customFormat="1" ht="15" customHeight="1" x14ac:dyDescent="0.2">
      <c r="A74" s="120"/>
      <c r="B74" s="119"/>
      <c r="C74" s="258"/>
      <c r="D74" s="110" t="s">
        <v>204</v>
      </c>
      <c r="E74" s="113">
        <v>5.4886685552407934</v>
      </c>
      <c r="F74" s="115">
        <v>155</v>
      </c>
      <c r="G74" s="114">
        <v>152</v>
      </c>
      <c r="H74" s="114">
        <v>149</v>
      </c>
      <c r="I74" s="114">
        <v>149</v>
      </c>
      <c r="J74" s="140">
        <v>147</v>
      </c>
      <c r="K74" s="114">
        <v>8</v>
      </c>
      <c r="L74" s="116">
        <v>5.4421768707482991</v>
      </c>
    </row>
    <row r="75" spans="1:12" s="110" customFormat="1" ht="15" customHeight="1" x14ac:dyDescent="0.2">
      <c r="A75" s="120"/>
      <c r="B75" s="119"/>
      <c r="C75" s="258"/>
      <c r="D75" s="267" t="s">
        <v>198</v>
      </c>
      <c r="E75" s="113">
        <v>56.774193548387096</v>
      </c>
      <c r="F75" s="115">
        <v>88</v>
      </c>
      <c r="G75" s="114">
        <v>89</v>
      </c>
      <c r="H75" s="114">
        <v>84</v>
      </c>
      <c r="I75" s="114">
        <v>83</v>
      </c>
      <c r="J75" s="140">
        <v>85</v>
      </c>
      <c r="K75" s="114">
        <v>3</v>
      </c>
      <c r="L75" s="116">
        <v>3.5294117647058822</v>
      </c>
    </row>
    <row r="76" spans="1:12" s="110" customFormat="1" ht="15" customHeight="1" x14ac:dyDescent="0.2">
      <c r="A76" s="120"/>
      <c r="B76" s="119"/>
      <c r="C76" s="258"/>
      <c r="D76" s="267" t="s">
        <v>199</v>
      </c>
      <c r="E76" s="113">
        <v>43.225806451612904</v>
      </c>
      <c r="F76" s="115">
        <v>67</v>
      </c>
      <c r="G76" s="114">
        <v>63</v>
      </c>
      <c r="H76" s="114">
        <v>65</v>
      </c>
      <c r="I76" s="114">
        <v>66</v>
      </c>
      <c r="J76" s="140">
        <v>62</v>
      </c>
      <c r="K76" s="114">
        <v>5</v>
      </c>
      <c r="L76" s="116">
        <v>8.064516129032258</v>
      </c>
    </row>
    <row r="77" spans="1:12" s="110" customFormat="1" ht="15" customHeight="1" x14ac:dyDescent="0.2">
      <c r="A77" s="534"/>
      <c r="B77" s="119" t="s">
        <v>205</v>
      </c>
      <c r="C77" s="268"/>
      <c r="D77" s="182"/>
      <c r="E77" s="113">
        <v>5.3903908959294302</v>
      </c>
      <c r="F77" s="115">
        <v>1601</v>
      </c>
      <c r="G77" s="114">
        <v>1626</v>
      </c>
      <c r="H77" s="114">
        <v>1657</v>
      </c>
      <c r="I77" s="114">
        <v>1614</v>
      </c>
      <c r="J77" s="140">
        <v>1583</v>
      </c>
      <c r="K77" s="114">
        <v>18</v>
      </c>
      <c r="L77" s="116">
        <v>1.137081490840177</v>
      </c>
    </row>
    <row r="78" spans="1:12" s="110" customFormat="1" ht="15" customHeight="1" x14ac:dyDescent="0.2">
      <c r="A78" s="120"/>
      <c r="B78" s="119"/>
      <c r="C78" s="268" t="s">
        <v>106</v>
      </c>
      <c r="D78" s="182"/>
      <c r="E78" s="113">
        <v>61.836352279825107</v>
      </c>
      <c r="F78" s="115">
        <v>990</v>
      </c>
      <c r="G78" s="114">
        <v>1001</v>
      </c>
      <c r="H78" s="114">
        <v>1022</v>
      </c>
      <c r="I78" s="114">
        <v>978</v>
      </c>
      <c r="J78" s="140">
        <v>934</v>
      </c>
      <c r="K78" s="114">
        <v>56</v>
      </c>
      <c r="L78" s="116">
        <v>5.9957173447537473</v>
      </c>
    </row>
    <row r="79" spans="1:12" s="110" customFormat="1" ht="15" customHeight="1" x14ac:dyDescent="0.2">
      <c r="A79" s="123"/>
      <c r="B79" s="124"/>
      <c r="C79" s="260" t="s">
        <v>107</v>
      </c>
      <c r="D79" s="261"/>
      <c r="E79" s="125">
        <v>38.163647720174893</v>
      </c>
      <c r="F79" s="143">
        <v>611</v>
      </c>
      <c r="G79" s="144">
        <v>625</v>
      </c>
      <c r="H79" s="144">
        <v>635</v>
      </c>
      <c r="I79" s="144">
        <v>636</v>
      </c>
      <c r="J79" s="145">
        <v>649</v>
      </c>
      <c r="K79" s="144">
        <v>-38</v>
      </c>
      <c r="L79" s="146">
        <v>-5.8551617873651773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29701</v>
      </c>
      <c r="E11" s="114">
        <v>29918</v>
      </c>
      <c r="F11" s="114">
        <v>30306</v>
      </c>
      <c r="G11" s="114">
        <v>30145</v>
      </c>
      <c r="H11" s="140">
        <v>30043</v>
      </c>
      <c r="I11" s="115">
        <v>-342</v>
      </c>
      <c r="J11" s="116">
        <v>-1.1383683387145092</v>
      </c>
    </row>
    <row r="12" spans="1:15" s="110" customFormat="1" ht="24.95" customHeight="1" x14ac:dyDescent="0.2">
      <c r="A12" s="193" t="s">
        <v>132</v>
      </c>
      <c r="B12" s="194" t="s">
        <v>133</v>
      </c>
      <c r="C12" s="113">
        <v>2.8786909531665601</v>
      </c>
      <c r="D12" s="115">
        <v>855</v>
      </c>
      <c r="E12" s="114">
        <v>864</v>
      </c>
      <c r="F12" s="114">
        <v>904</v>
      </c>
      <c r="G12" s="114">
        <v>904</v>
      </c>
      <c r="H12" s="140">
        <v>894</v>
      </c>
      <c r="I12" s="115">
        <v>-39</v>
      </c>
      <c r="J12" s="116">
        <v>-4.3624161073825505</v>
      </c>
    </row>
    <row r="13" spans="1:15" s="110" customFormat="1" ht="24.95" customHeight="1" x14ac:dyDescent="0.2">
      <c r="A13" s="193" t="s">
        <v>134</v>
      </c>
      <c r="B13" s="199" t="s">
        <v>214</v>
      </c>
      <c r="C13" s="113">
        <v>1.8147537119962291</v>
      </c>
      <c r="D13" s="115">
        <v>539</v>
      </c>
      <c r="E13" s="114">
        <v>547</v>
      </c>
      <c r="F13" s="114">
        <v>552</v>
      </c>
      <c r="G13" s="114">
        <v>537</v>
      </c>
      <c r="H13" s="140">
        <v>533</v>
      </c>
      <c r="I13" s="115">
        <v>6</v>
      </c>
      <c r="J13" s="116">
        <v>1.125703564727955</v>
      </c>
    </row>
    <row r="14" spans="1:15" s="287" customFormat="1" ht="24" customHeight="1" x14ac:dyDescent="0.2">
      <c r="A14" s="193" t="s">
        <v>215</v>
      </c>
      <c r="B14" s="199" t="s">
        <v>137</v>
      </c>
      <c r="C14" s="113">
        <v>29.244806572169288</v>
      </c>
      <c r="D14" s="115">
        <v>8686</v>
      </c>
      <c r="E14" s="114">
        <v>8702</v>
      </c>
      <c r="F14" s="114">
        <v>8788</v>
      </c>
      <c r="G14" s="114">
        <v>8760</v>
      </c>
      <c r="H14" s="140">
        <v>8324</v>
      </c>
      <c r="I14" s="115">
        <v>362</v>
      </c>
      <c r="J14" s="116">
        <v>4.3488707352234499</v>
      </c>
      <c r="K14" s="110"/>
      <c r="L14" s="110"/>
      <c r="M14" s="110"/>
      <c r="N14" s="110"/>
      <c r="O14" s="110"/>
    </row>
    <row r="15" spans="1:15" s="110" customFormat="1" ht="24.75" customHeight="1" x14ac:dyDescent="0.2">
      <c r="A15" s="193" t="s">
        <v>216</v>
      </c>
      <c r="B15" s="199" t="s">
        <v>217</v>
      </c>
      <c r="C15" s="113">
        <v>5.3870240059257268</v>
      </c>
      <c r="D15" s="115">
        <v>1600</v>
      </c>
      <c r="E15" s="114">
        <v>1602</v>
      </c>
      <c r="F15" s="114">
        <v>1642</v>
      </c>
      <c r="G15" s="114">
        <v>1624</v>
      </c>
      <c r="H15" s="140">
        <v>1639</v>
      </c>
      <c r="I15" s="115">
        <v>-39</v>
      </c>
      <c r="J15" s="116">
        <v>-2.3794996949359364</v>
      </c>
    </row>
    <row r="16" spans="1:15" s="287" customFormat="1" ht="24.95" customHeight="1" x14ac:dyDescent="0.2">
      <c r="A16" s="193" t="s">
        <v>218</v>
      </c>
      <c r="B16" s="199" t="s">
        <v>141</v>
      </c>
      <c r="C16" s="113">
        <v>14.309282515740211</v>
      </c>
      <c r="D16" s="115">
        <v>4250</v>
      </c>
      <c r="E16" s="114">
        <v>4255</v>
      </c>
      <c r="F16" s="114">
        <v>4291</v>
      </c>
      <c r="G16" s="114">
        <v>4294</v>
      </c>
      <c r="H16" s="140">
        <v>3864</v>
      </c>
      <c r="I16" s="115">
        <v>386</v>
      </c>
      <c r="J16" s="116">
        <v>9.9896480331262936</v>
      </c>
      <c r="K16" s="110"/>
      <c r="L16" s="110"/>
      <c r="M16" s="110"/>
      <c r="N16" s="110"/>
      <c r="O16" s="110"/>
    </row>
    <row r="17" spans="1:15" s="110" customFormat="1" ht="24.95" customHeight="1" x14ac:dyDescent="0.2">
      <c r="A17" s="193" t="s">
        <v>219</v>
      </c>
      <c r="B17" s="199" t="s">
        <v>220</v>
      </c>
      <c r="C17" s="113">
        <v>9.5485000505033497</v>
      </c>
      <c r="D17" s="115">
        <v>2836</v>
      </c>
      <c r="E17" s="114">
        <v>2845</v>
      </c>
      <c r="F17" s="114">
        <v>2855</v>
      </c>
      <c r="G17" s="114">
        <v>2842</v>
      </c>
      <c r="H17" s="140">
        <v>2821</v>
      </c>
      <c r="I17" s="115">
        <v>15</v>
      </c>
      <c r="J17" s="116">
        <v>0.53172633817795112</v>
      </c>
    </row>
    <row r="18" spans="1:15" s="287" customFormat="1" ht="24.95" customHeight="1" x14ac:dyDescent="0.2">
      <c r="A18" s="201" t="s">
        <v>144</v>
      </c>
      <c r="B18" s="202" t="s">
        <v>145</v>
      </c>
      <c r="C18" s="113">
        <v>10.935658732029225</v>
      </c>
      <c r="D18" s="115">
        <v>3248</v>
      </c>
      <c r="E18" s="114">
        <v>3234</v>
      </c>
      <c r="F18" s="114">
        <v>3406</v>
      </c>
      <c r="G18" s="114">
        <v>3273</v>
      </c>
      <c r="H18" s="140">
        <v>3211</v>
      </c>
      <c r="I18" s="115">
        <v>37</v>
      </c>
      <c r="J18" s="116">
        <v>1.1522890065400186</v>
      </c>
      <c r="K18" s="110"/>
      <c r="L18" s="110"/>
      <c r="M18" s="110"/>
      <c r="N18" s="110"/>
      <c r="O18" s="110"/>
    </row>
    <row r="19" spans="1:15" s="110" customFormat="1" ht="24.95" customHeight="1" x14ac:dyDescent="0.2">
      <c r="A19" s="193" t="s">
        <v>146</v>
      </c>
      <c r="B19" s="199" t="s">
        <v>147</v>
      </c>
      <c r="C19" s="113">
        <v>12.679707753947678</v>
      </c>
      <c r="D19" s="115">
        <v>3766</v>
      </c>
      <c r="E19" s="114">
        <v>3747</v>
      </c>
      <c r="F19" s="114">
        <v>3753</v>
      </c>
      <c r="G19" s="114">
        <v>3704</v>
      </c>
      <c r="H19" s="140">
        <v>4178</v>
      </c>
      <c r="I19" s="115">
        <v>-412</v>
      </c>
      <c r="J19" s="116">
        <v>-9.8611775969363329</v>
      </c>
    </row>
    <row r="20" spans="1:15" s="287" customFormat="1" ht="24.95" customHeight="1" x14ac:dyDescent="0.2">
      <c r="A20" s="193" t="s">
        <v>148</v>
      </c>
      <c r="B20" s="199" t="s">
        <v>149</v>
      </c>
      <c r="C20" s="113">
        <v>6.1075384667182924</v>
      </c>
      <c r="D20" s="115">
        <v>1814</v>
      </c>
      <c r="E20" s="114">
        <v>1845</v>
      </c>
      <c r="F20" s="114">
        <v>1899</v>
      </c>
      <c r="G20" s="114">
        <v>1920</v>
      </c>
      <c r="H20" s="140">
        <v>1904</v>
      </c>
      <c r="I20" s="115">
        <v>-90</v>
      </c>
      <c r="J20" s="116">
        <v>-4.7268907563025211</v>
      </c>
      <c r="K20" s="110"/>
      <c r="L20" s="110"/>
      <c r="M20" s="110"/>
      <c r="N20" s="110"/>
      <c r="O20" s="110"/>
    </row>
    <row r="21" spans="1:15" s="110" customFormat="1" ht="24.95" customHeight="1" x14ac:dyDescent="0.2">
      <c r="A21" s="201" t="s">
        <v>150</v>
      </c>
      <c r="B21" s="202" t="s">
        <v>151</v>
      </c>
      <c r="C21" s="113">
        <v>2.255816302481398</v>
      </c>
      <c r="D21" s="115">
        <v>670</v>
      </c>
      <c r="E21" s="114">
        <v>704</v>
      </c>
      <c r="F21" s="114">
        <v>717</v>
      </c>
      <c r="G21" s="114">
        <v>700</v>
      </c>
      <c r="H21" s="140">
        <v>685</v>
      </c>
      <c r="I21" s="115">
        <v>-15</v>
      </c>
      <c r="J21" s="116">
        <v>-2.1897810218978102</v>
      </c>
    </row>
    <row r="22" spans="1:15" s="110" customFormat="1" ht="24.95" customHeight="1" x14ac:dyDescent="0.2">
      <c r="A22" s="201" t="s">
        <v>152</v>
      </c>
      <c r="B22" s="199" t="s">
        <v>153</v>
      </c>
      <c r="C22" s="113">
        <v>0.81142049089256252</v>
      </c>
      <c r="D22" s="115">
        <v>241</v>
      </c>
      <c r="E22" s="114">
        <v>224</v>
      </c>
      <c r="F22" s="114">
        <v>215</v>
      </c>
      <c r="G22" s="114">
        <v>211</v>
      </c>
      <c r="H22" s="140" t="s">
        <v>513</v>
      </c>
      <c r="I22" s="115" t="s">
        <v>513</v>
      </c>
      <c r="J22" s="116" t="s">
        <v>513</v>
      </c>
    </row>
    <row r="23" spans="1:15" s="110" customFormat="1" ht="24.95" customHeight="1" x14ac:dyDescent="0.2">
      <c r="A23" s="193" t="s">
        <v>154</v>
      </c>
      <c r="B23" s="199" t="s">
        <v>155</v>
      </c>
      <c r="C23" s="113" t="s">
        <v>513</v>
      </c>
      <c r="D23" s="115" t="s">
        <v>513</v>
      </c>
      <c r="E23" s="114" t="s">
        <v>513</v>
      </c>
      <c r="F23" s="114" t="s">
        <v>513</v>
      </c>
      <c r="G23" s="114" t="s">
        <v>513</v>
      </c>
      <c r="H23" s="140">
        <v>213</v>
      </c>
      <c r="I23" s="115" t="s">
        <v>513</v>
      </c>
      <c r="J23" s="116" t="s">
        <v>513</v>
      </c>
    </row>
    <row r="24" spans="1:15" s="110" customFormat="1" ht="24.95" customHeight="1" x14ac:dyDescent="0.2">
      <c r="A24" s="193" t="s">
        <v>156</v>
      </c>
      <c r="B24" s="199" t="s">
        <v>221</v>
      </c>
      <c r="C24" s="113">
        <v>3.3938251237332078</v>
      </c>
      <c r="D24" s="115">
        <v>1008</v>
      </c>
      <c r="E24" s="114">
        <v>1145</v>
      </c>
      <c r="F24" s="114">
        <v>1093</v>
      </c>
      <c r="G24" s="114">
        <v>1090</v>
      </c>
      <c r="H24" s="140">
        <v>1088</v>
      </c>
      <c r="I24" s="115">
        <v>-80</v>
      </c>
      <c r="J24" s="116">
        <v>-7.3529411764705879</v>
      </c>
    </row>
    <row r="25" spans="1:15" s="110" customFormat="1" ht="24.95" customHeight="1" x14ac:dyDescent="0.2">
      <c r="A25" s="193" t="s">
        <v>222</v>
      </c>
      <c r="B25" s="204" t="s">
        <v>159</v>
      </c>
      <c r="C25" s="113">
        <v>2.3635567825999124</v>
      </c>
      <c r="D25" s="115">
        <v>702</v>
      </c>
      <c r="E25" s="114">
        <v>703</v>
      </c>
      <c r="F25" s="114">
        <v>732</v>
      </c>
      <c r="G25" s="114">
        <v>734</v>
      </c>
      <c r="H25" s="140">
        <v>716</v>
      </c>
      <c r="I25" s="115">
        <v>-14</v>
      </c>
      <c r="J25" s="116">
        <v>-1.9553072625698324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6.1715093767886602</v>
      </c>
      <c r="D27" s="115">
        <v>1833</v>
      </c>
      <c r="E27" s="114">
        <v>1833</v>
      </c>
      <c r="F27" s="114">
        <v>1857</v>
      </c>
      <c r="G27" s="114">
        <v>1855</v>
      </c>
      <c r="H27" s="140">
        <v>1830</v>
      </c>
      <c r="I27" s="115">
        <v>3</v>
      </c>
      <c r="J27" s="116">
        <v>0.16393442622950818</v>
      </c>
    </row>
    <row r="28" spans="1:15" s="110" customFormat="1" ht="24.95" customHeight="1" x14ac:dyDescent="0.2">
      <c r="A28" s="193" t="s">
        <v>163</v>
      </c>
      <c r="B28" s="199" t="s">
        <v>164</v>
      </c>
      <c r="C28" s="113">
        <v>2.9190936332110029</v>
      </c>
      <c r="D28" s="115">
        <v>867</v>
      </c>
      <c r="E28" s="114">
        <v>875</v>
      </c>
      <c r="F28" s="114">
        <v>875</v>
      </c>
      <c r="G28" s="114">
        <v>881</v>
      </c>
      <c r="H28" s="140">
        <v>879</v>
      </c>
      <c r="I28" s="115">
        <v>-12</v>
      </c>
      <c r="J28" s="116">
        <v>-1.3651877133105803</v>
      </c>
    </row>
    <row r="29" spans="1:15" s="110" customFormat="1" ht="24.95" customHeight="1" x14ac:dyDescent="0.2">
      <c r="A29" s="193">
        <v>86</v>
      </c>
      <c r="B29" s="199" t="s">
        <v>165</v>
      </c>
      <c r="C29" s="113">
        <v>5.7405474563146024</v>
      </c>
      <c r="D29" s="115">
        <v>1705</v>
      </c>
      <c r="E29" s="114">
        <v>1725</v>
      </c>
      <c r="F29" s="114">
        <v>1740</v>
      </c>
      <c r="G29" s="114">
        <v>1718</v>
      </c>
      <c r="H29" s="140">
        <v>1722</v>
      </c>
      <c r="I29" s="115">
        <v>-17</v>
      </c>
      <c r="J29" s="116">
        <v>-0.98722415795586527</v>
      </c>
    </row>
    <row r="30" spans="1:15" s="110" customFormat="1" ht="24.95" customHeight="1" x14ac:dyDescent="0.2">
      <c r="A30" s="193">
        <v>87.88</v>
      </c>
      <c r="B30" s="204" t="s">
        <v>166</v>
      </c>
      <c r="C30" s="113">
        <v>9.8077505807885252</v>
      </c>
      <c r="D30" s="115">
        <v>2913</v>
      </c>
      <c r="E30" s="114">
        <v>2906</v>
      </c>
      <c r="F30" s="114">
        <v>2906</v>
      </c>
      <c r="G30" s="114">
        <v>2973</v>
      </c>
      <c r="H30" s="140">
        <v>2978</v>
      </c>
      <c r="I30" s="115">
        <v>-65</v>
      </c>
      <c r="J30" s="116">
        <v>-2.1826729348556078</v>
      </c>
    </row>
    <row r="31" spans="1:15" s="110" customFormat="1" ht="24.95" customHeight="1" x14ac:dyDescent="0.2">
      <c r="A31" s="193" t="s">
        <v>167</v>
      </c>
      <c r="B31" s="199" t="s">
        <v>168</v>
      </c>
      <c r="C31" s="113">
        <v>1.942695532136965</v>
      </c>
      <c r="D31" s="115">
        <v>577</v>
      </c>
      <c r="E31" s="114">
        <v>560</v>
      </c>
      <c r="F31" s="114">
        <v>571</v>
      </c>
      <c r="G31" s="114">
        <v>576</v>
      </c>
      <c r="H31" s="140">
        <v>571</v>
      </c>
      <c r="I31" s="115">
        <v>6</v>
      </c>
      <c r="J31" s="116">
        <v>1.0507880910683012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2.8786909531665601</v>
      </c>
      <c r="D34" s="115">
        <v>855</v>
      </c>
      <c r="E34" s="114">
        <v>864</v>
      </c>
      <c r="F34" s="114">
        <v>904</v>
      </c>
      <c r="G34" s="114">
        <v>904</v>
      </c>
      <c r="H34" s="140">
        <v>894</v>
      </c>
      <c r="I34" s="115">
        <v>-39</v>
      </c>
      <c r="J34" s="116">
        <v>-4.3624161073825505</v>
      </c>
    </row>
    <row r="35" spans="1:10" s="110" customFormat="1" ht="24.95" customHeight="1" x14ac:dyDescent="0.2">
      <c r="A35" s="292" t="s">
        <v>171</v>
      </c>
      <c r="B35" s="293" t="s">
        <v>172</v>
      </c>
      <c r="C35" s="113">
        <v>41.995219016194739</v>
      </c>
      <c r="D35" s="115">
        <v>12473</v>
      </c>
      <c r="E35" s="114">
        <v>12483</v>
      </c>
      <c r="F35" s="114">
        <v>12746</v>
      </c>
      <c r="G35" s="114">
        <v>12570</v>
      </c>
      <c r="H35" s="140">
        <v>12068</v>
      </c>
      <c r="I35" s="115">
        <v>405</v>
      </c>
      <c r="J35" s="116">
        <v>3.3559827643354327</v>
      </c>
    </row>
    <row r="36" spans="1:10" s="110" customFormat="1" ht="24.95" customHeight="1" x14ac:dyDescent="0.2">
      <c r="A36" s="294" t="s">
        <v>173</v>
      </c>
      <c r="B36" s="295" t="s">
        <v>174</v>
      </c>
      <c r="C36" s="125">
        <v>55.1260900306387</v>
      </c>
      <c r="D36" s="143">
        <v>16373</v>
      </c>
      <c r="E36" s="144">
        <v>16571</v>
      </c>
      <c r="F36" s="144">
        <v>16656</v>
      </c>
      <c r="G36" s="144">
        <v>16671</v>
      </c>
      <c r="H36" s="145">
        <v>17081</v>
      </c>
      <c r="I36" s="143">
        <v>-708</v>
      </c>
      <c r="J36" s="146">
        <v>-4.1449563842866342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2020-09-25T13:51:57Z</dcterms:created>
  <dcterms:modified xsi:type="dcterms:W3CDTF">2020-09-28T08:14:14Z</dcterms:modified>
</cp:coreProperties>
</file>