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J75" i="24"/>
  <c r="G75" i="24"/>
  <c r="F75" i="24"/>
  <c r="E75" i="24"/>
  <c r="L74" i="24"/>
  <c r="H74" i="24" s="1"/>
  <c r="I74" i="24" s="1"/>
  <c r="G74" i="24"/>
  <c r="F74" i="24"/>
  <c r="E74" i="24"/>
  <c r="L73" i="24"/>
  <c r="H73" i="24" s="1"/>
  <c r="G73" i="24"/>
  <c r="F73" i="24"/>
  <c r="E73" i="24"/>
  <c r="L72" i="24"/>
  <c r="H72" i="24" s="1"/>
  <c r="I72" i="24" s="1"/>
  <c r="K72" i="24"/>
  <c r="J72" i="24"/>
  <c r="G72" i="24"/>
  <c r="F72" i="24"/>
  <c r="E72" i="24"/>
  <c r="L71" i="24"/>
  <c r="H71" i="24" s="1"/>
  <c r="I71" i="24" s="1"/>
  <c r="J71" i="24"/>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J67" i="24"/>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J63" i="24"/>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J59" i="24"/>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J55" i="24"/>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J51" i="24"/>
  <c r="G51" i="24"/>
  <c r="F51" i="24"/>
  <c r="E51" i="24"/>
  <c r="L44" i="24"/>
  <c r="I44" i="24"/>
  <c r="H44" i="24"/>
  <c r="G44" i="24"/>
  <c r="C44" i="24"/>
  <c r="M44" i="24" s="1"/>
  <c r="B44" i="24"/>
  <c r="D44" i="24" s="1"/>
  <c r="L43" i="24"/>
  <c r="K43" i="24"/>
  <c r="H43" i="24"/>
  <c r="F43" i="24"/>
  <c r="D43" i="24"/>
  <c r="C43" i="24"/>
  <c r="B43" i="24"/>
  <c r="J43" i="24" s="1"/>
  <c r="L42" i="24"/>
  <c r="I42" i="24"/>
  <c r="H42" i="24"/>
  <c r="G42" i="24"/>
  <c r="C42" i="24"/>
  <c r="M42" i="24" s="1"/>
  <c r="B42" i="24"/>
  <c r="D42" i="24" s="1"/>
  <c r="K41" i="24"/>
  <c r="H41" i="24"/>
  <c r="F41" i="24"/>
  <c r="D41" i="24"/>
  <c r="C41" i="24"/>
  <c r="B41" i="24"/>
  <c r="J41" i="24" s="1"/>
  <c r="L40" i="24"/>
  <c r="I40" i="24"/>
  <c r="G40" i="24"/>
  <c r="C40" i="24"/>
  <c r="M40" i="24" s="1"/>
  <c r="B40" i="24"/>
  <c r="M36" i="24"/>
  <c r="L36" i="24"/>
  <c r="K36" i="24"/>
  <c r="J36" i="24"/>
  <c r="I36" i="24"/>
  <c r="H36" i="24"/>
  <c r="G36" i="24"/>
  <c r="F36" i="24"/>
  <c r="E36" i="24"/>
  <c r="D36" i="24"/>
  <c r="K57" i="15"/>
  <c r="L57" i="15" s="1"/>
  <c r="C45" i="24"/>
  <c r="C38" i="24"/>
  <c r="C37" i="24"/>
  <c r="C35" i="24"/>
  <c r="C34" i="24"/>
  <c r="G34" i="24" s="1"/>
  <c r="C33" i="24"/>
  <c r="C32" i="24"/>
  <c r="C31" i="24"/>
  <c r="C30" i="24"/>
  <c r="C29" i="24"/>
  <c r="C28" i="24"/>
  <c r="C27" i="24"/>
  <c r="C26" i="24"/>
  <c r="C25" i="24"/>
  <c r="C24" i="24"/>
  <c r="C23" i="24"/>
  <c r="C22" i="24"/>
  <c r="G22" i="24" s="1"/>
  <c r="C21" i="24"/>
  <c r="C20" i="24"/>
  <c r="C19" i="24"/>
  <c r="C18" i="24"/>
  <c r="G18" i="24" s="1"/>
  <c r="C17" i="24"/>
  <c r="C16" i="24"/>
  <c r="C15" i="24"/>
  <c r="C9" i="24"/>
  <c r="C8" i="24"/>
  <c r="C7" i="24"/>
  <c r="B38" i="24"/>
  <c r="J38" i="24" s="1"/>
  <c r="B37" i="24"/>
  <c r="K37" i="24" s="1"/>
  <c r="B35" i="24"/>
  <c r="B34" i="24"/>
  <c r="B33" i="24"/>
  <c r="B32" i="24"/>
  <c r="B31" i="24"/>
  <c r="B30" i="24"/>
  <c r="F30" i="24" s="1"/>
  <c r="B29" i="24"/>
  <c r="B28" i="24"/>
  <c r="B27" i="24"/>
  <c r="B26" i="24"/>
  <c r="B25" i="24"/>
  <c r="B24" i="24"/>
  <c r="B23" i="24"/>
  <c r="K23" i="24" s="1"/>
  <c r="B22" i="24"/>
  <c r="B21" i="24"/>
  <c r="B20" i="24"/>
  <c r="B19" i="24"/>
  <c r="B18" i="24"/>
  <c r="B17" i="24"/>
  <c r="B16" i="24"/>
  <c r="B15" i="24"/>
  <c r="B9" i="24"/>
  <c r="B8" i="24"/>
  <c r="B7" i="24"/>
  <c r="J23" i="24" l="1"/>
  <c r="K34" i="24"/>
  <c r="J34" i="24"/>
  <c r="D34" i="24"/>
  <c r="H34" i="24"/>
  <c r="F34" i="24"/>
  <c r="F9" i="24"/>
  <c r="H9" i="24"/>
  <c r="K9" i="24"/>
  <c r="J9" i="24"/>
  <c r="D9" i="24"/>
  <c r="F7" i="24"/>
  <c r="H7" i="24"/>
  <c r="D7" i="24"/>
  <c r="J7" i="24"/>
  <c r="K7" i="24"/>
  <c r="G29" i="24"/>
  <c r="M29" i="24"/>
  <c r="E29" i="24"/>
  <c r="L29" i="24"/>
  <c r="I29" i="24"/>
  <c r="I37" i="24"/>
  <c r="G37" i="24"/>
  <c r="M37" i="24"/>
  <c r="L37" i="24"/>
  <c r="E37" i="24"/>
  <c r="K18" i="24"/>
  <c r="J18" i="24"/>
  <c r="D18" i="24"/>
  <c r="H18" i="24"/>
  <c r="F18" i="24"/>
  <c r="G9" i="24"/>
  <c r="M9" i="24"/>
  <c r="E9" i="24"/>
  <c r="L9" i="24"/>
  <c r="I9" i="24"/>
  <c r="K8" i="24"/>
  <c r="J8" i="24"/>
  <c r="D8" i="24"/>
  <c r="H8" i="24"/>
  <c r="F8" i="24"/>
  <c r="F19" i="24"/>
  <c r="H19" i="24"/>
  <c r="D19" i="24"/>
  <c r="K19" i="24"/>
  <c r="J19" i="24"/>
  <c r="F25" i="24"/>
  <c r="H25" i="24"/>
  <c r="K25" i="24"/>
  <c r="J25" i="24"/>
  <c r="D25" i="24"/>
  <c r="F35" i="24"/>
  <c r="H35" i="24"/>
  <c r="D35" i="24"/>
  <c r="K35" i="24"/>
  <c r="J35" i="24"/>
  <c r="G17" i="24"/>
  <c r="M17" i="24"/>
  <c r="E17" i="24"/>
  <c r="L17" i="24"/>
  <c r="I17" i="24"/>
  <c r="K24" i="24"/>
  <c r="J24" i="24"/>
  <c r="D24" i="24"/>
  <c r="H24" i="24"/>
  <c r="F24" i="24"/>
  <c r="K16" i="24"/>
  <c r="J16" i="24"/>
  <c r="D16" i="24"/>
  <c r="H16" i="24"/>
  <c r="F16" i="24"/>
  <c r="K26" i="24"/>
  <c r="J26" i="24"/>
  <c r="D26" i="24"/>
  <c r="H26" i="24"/>
  <c r="F26" i="24"/>
  <c r="F29" i="24"/>
  <c r="H29" i="24"/>
  <c r="K29" i="24"/>
  <c r="J29" i="24"/>
  <c r="D29" i="24"/>
  <c r="K32" i="24"/>
  <c r="J32" i="24"/>
  <c r="D32" i="24"/>
  <c r="H32" i="24"/>
  <c r="F32" i="24"/>
  <c r="I24" i="24"/>
  <c r="L24" i="24"/>
  <c r="G24" i="24"/>
  <c r="E24" i="24"/>
  <c r="M24" i="24"/>
  <c r="G21" i="24"/>
  <c r="M21" i="24"/>
  <c r="E21" i="24"/>
  <c r="L21" i="24"/>
  <c r="I21" i="24"/>
  <c r="I28" i="24"/>
  <c r="L28" i="24"/>
  <c r="G28" i="24"/>
  <c r="E28" i="24"/>
  <c r="M28" i="24"/>
  <c r="F21" i="24"/>
  <c r="H21" i="24"/>
  <c r="K21" i="24"/>
  <c r="J21" i="24"/>
  <c r="D21" i="24"/>
  <c r="G33" i="24"/>
  <c r="M33" i="24"/>
  <c r="E33" i="24"/>
  <c r="L33" i="24"/>
  <c r="I33" i="24"/>
  <c r="F17" i="24"/>
  <c r="H17" i="24"/>
  <c r="K17" i="24"/>
  <c r="J17" i="24"/>
  <c r="D17" i="24"/>
  <c r="F27" i="24"/>
  <c r="H27" i="24"/>
  <c r="D27" i="24"/>
  <c r="J27" i="24"/>
  <c r="K27" i="24"/>
  <c r="F33" i="24"/>
  <c r="H33" i="24"/>
  <c r="K33" i="24"/>
  <c r="J33" i="24"/>
  <c r="D33" i="24"/>
  <c r="G25" i="24"/>
  <c r="M25" i="24"/>
  <c r="E25" i="24"/>
  <c r="L25" i="24"/>
  <c r="I25" i="24"/>
  <c r="I32" i="24"/>
  <c r="L32" i="24"/>
  <c r="G32" i="24"/>
  <c r="E32" i="24"/>
  <c r="M32" i="24"/>
  <c r="K22" i="24"/>
  <c r="J22" i="24"/>
  <c r="D22" i="24"/>
  <c r="H22" i="24"/>
  <c r="I30" i="24"/>
  <c r="L30" i="24"/>
  <c r="M30" i="24"/>
  <c r="E30" i="24"/>
  <c r="I65" i="24"/>
  <c r="J65" i="24"/>
  <c r="K65" i="24"/>
  <c r="I41" i="24"/>
  <c r="G41" i="24"/>
  <c r="L41" i="24"/>
  <c r="E41" i="24"/>
  <c r="M41" i="24"/>
  <c r="I8" i="24"/>
  <c r="L8" i="24"/>
  <c r="G8" i="24"/>
  <c r="E8" i="24"/>
  <c r="M8" i="24"/>
  <c r="I22" i="24"/>
  <c r="L22" i="24"/>
  <c r="M22" i="24"/>
  <c r="E22" i="24"/>
  <c r="G31" i="24"/>
  <c r="M31" i="24"/>
  <c r="E31" i="24"/>
  <c r="L31" i="24"/>
  <c r="I31" i="24"/>
  <c r="C39" i="24"/>
  <c r="I57" i="24"/>
  <c r="J57" i="24"/>
  <c r="K57" i="24"/>
  <c r="B45" i="24"/>
  <c r="B39" i="24"/>
  <c r="K20" i="24"/>
  <c r="J20" i="24"/>
  <c r="D20" i="24"/>
  <c r="H20" i="24"/>
  <c r="F20" i="24"/>
  <c r="K28" i="24"/>
  <c r="J28" i="24"/>
  <c r="D28" i="24"/>
  <c r="H28" i="24"/>
  <c r="F28" i="24"/>
  <c r="H37" i="24"/>
  <c r="J37" i="24"/>
  <c r="D37" i="24"/>
  <c r="I34" i="24"/>
  <c r="L34" i="24"/>
  <c r="M34" i="24"/>
  <c r="E34" i="24"/>
  <c r="M38" i="24"/>
  <c r="E38" i="24"/>
  <c r="L38" i="24"/>
  <c r="G38" i="24"/>
  <c r="I38" i="24"/>
  <c r="D40" i="24"/>
  <c r="K40" i="24"/>
  <c r="F40" i="24"/>
  <c r="J40" i="24"/>
  <c r="H40" i="24"/>
  <c r="I69" i="24"/>
  <c r="J69" i="24"/>
  <c r="K69" i="24"/>
  <c r="B14" i="24"/>
  <c r="B6" i="24"/>
  <c r="K30" i="24"/>
  <c r="J30" i="24"/>
  <c r="D30" i="24"/>
  <c r="H30" i="24"/>
  <c r="G19" i="24"/>
  <c r="M19" i="24"/>
  <c r="E19" i="24"/>
  <c r="L19" i="24"/>
  <c r="I19" i="24"/>
  <c r="F15" i="24"/>
  <c r="H15" i="24"/>
  <c r="D15" i="24"/>
  <c r="F23" i="24"/>
  <c r="H23" i="24"/>
  <c r="D23" i="24"/>
  <c r="F31" i="24"/>
  <c r="H31" i="24"/>
  <c r="D31" i="24"/>
  <c r="C14" i="24"/>
  <c r="C6" i="24"/>
  <c r="I20" i="24"/>
  <c r="L20" i="24"/>
  <c r="G20" i="24"/>
  <c r="E20" i="24"/>
  <c r="M20" i="24"/>
  <c r="G23" i="24"/>
  <c r="M23" i="24"/>
  <c r="E23" i="24"/>
  <c r="L23" i="24"/>
  <c r="I23" i="24"/>
  <c r="G30" i="24"/>
  <c r="I16" i="24"/>
  <c r="L16" i="24"/>
  <c r="G16" i="24"/>
  <c r="E16" i="24"/>
  <c r="M16" i="24"/>
  <c r="I26" i="24"/>
  <c r="L26" i="24"/>
  <c r="M26" i="24"/>
  <c r="E26" i="24"/>
  <c r="G35" i="24"/>
  <c r="M35" i="24"/>
  <c r="E35" i="24"/>
  <c r="L35" i="24"/>
  <c r="I35" i="24"/>
  <c r="J15" i="24"/>
  <c r="J31" i="24"/>
  <c r="I61" i="24"/>
  <c r="J61" i="24"/>
  <c r="K61" i="24"/>
  <c r="D38" i="24"/>
  <c r="K38" i="24"/>
  <c r="F38" i="24"/>
  <c r="H38" i="24"/>
  <c r="G15" i="24"/>
  <c r="M15" i="24"/>
  <c r="E15" i="24"/>
  <c r="L15" i="24"/>
  <c r="I15" i="24"/>
  <c r="I45" i="24"/>
  <c r="G45" i="24"/>
  <c r="M45" i="24"/>
  <c r="E45" i="24"/>
  <c r="L45" i="24"/>
  <c r="K15" i="24"/>
  <c r="G26" i="24"/>
  <c r="K31" i="24"/>
  <c r="I73" i="24"/>
  <c r="J73" i="24"/>
  <c r="K73" i="24"/>
  <c r="G7" i="24"/>
  <c r="M7" i="24"/>
  <c r="E7" i="24"/>
  <c r="L7" i="24"/>
  <c r="I7" i="24"/>
  <c r="I18" i="24"/>
  <c r="L18" i="24"/>
  <c r="M18" i="24"/>
  <c r="E18" i="24"/>
  <c r="G27" i="24"/>
  <c r="M27" i="24"/>
  <c r="E27" i="24"/>
  <c r="L27" i="24"/>
  <c r="I27" i="24"/>
  <c r="F22" i="24"/>
  <c r="F37" i="24"/>
  <c r="I53" i="24"/>
  <c r="J53" i="24"/>
  <c r="K53" i="24"/>
  <c r="I43" i="24"/>
  <c r="G43" i="24"/>
  <c r="M43" i="24"/>
  <c r="E43" i="24"/>
  <c r="J77" i="24"/>
  <c r="K51" i="24"/>
  <c r="K55" i="24"/>
  <c r="K59" i="24"/>
  <c r="K63" i="24"/>
  <c r="K67" i="24"/>
  <c r="K71" i="24"/>
  <c r="K75" i="24"/>
  <c r="J54" i="24"/>
  <c r="J58" i="24"/>
  <c r="J62" i="24"/>
  <c r="J66" i="24"/>
  <c r="J70" i="24"/>
  <c r="J74" i="24"/>
  <c r="I77" i="24"/>
  <c r="K54" i="24"/>
  <c r="K58" i="24"/>
  <c r="K62" i="24"/>
  <c r="K66" i="24"/>
  <c r="K70" i="24"/>
  <c r="K74" i="24"/>
  <c r="F42" i="24"/>
  <c r="F44" i="24"/>
  <c r="J42" i="24"/>
  <c r="J44" i="24"/>
  <c r="K42" i="24"/>
  <c r="K44" i="24"/>
  <c r="E40" i="24"/>
  <c r="E42" i="24"/>
  <c r="E44" i="24"/>
  <c r="K77" i="24" l="1"/>
  <c r="I79" i="24"/>
  <c r="I14" i="24"/>
  <c r="L14" i="24"/>
  <c r="M14" i="24"/>
  <c r="E14" i="24"/>
  <c r="G14" i="24"/>
  <c r="I39" i="24"/>
  <c r="G39" i="24"/>
  <c r="L39" i="24"/>
  <c r="E39" i="24"/>
  <c r="M39" i="24"/>
  <c r="I6" i="24"/>
  <c r="L6" i="24"/>
  <c r="M6" i="24"/>
  <c r="E6" i="24"/>
  <c r="G6" i="24"/>
  <c r="K6" i="24"/>
  <c r="J6" i="24"/>
  <c r="D6" i="24"/>
  <c r="H6" i="24"/>
  <c r="F6" i="24"/>
  <c r="H39" i="24"/>
  <c r="J39" i="24"/>
  <c r="K39" i="24"/>
  <c r="F39" i="24"/>
  <c r="D39" i="24"/>
  <c r="K14" i="24"/>
  <c r="J14" i="24"/>
  <c r="D14" i="24"/>
  <c r="H14" i="24"/>
  <c r="F14" i="24"/>
  <c r="H45" i="24"/>
  <c r="F45" i="24"/>
  <c r="J45" i="24"/>
  <c r="K45" i="24"/>
  <c r="D45" i="24"/>
  <c r="J79" i="24"/>
  <c r="K79" i="24" l="1"/>
  <c r="K78" i="24"/>
  <c r="J78" i="24"/>
  <c r="I78" i="24"/>
  <c r="I83" i="24" l="1"/>
  <c r="I82" i="24"/>
  <c r="I81" i="24"/>
</calcChain>
</file>

<file path=xl/sharedStrings.xml><?xml version="1.0" encoding="utf-8"?>
<sst xmlns="http://schemas.openxmlformats.org/spreadsheetml/2006/main" count="1758" uniqueCount="521">
  <si>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</si>
  <si>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</si>
  <si>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</si>
  <si>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</si>
  <si>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</si>
  <si>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</si>
  <si>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</si>
  <si>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</si>
  <si>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</si>
  <si>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</si>
  <si>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</si>
  <si>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</si>
  <si>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</si>
  <si>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Altenburger Land (16077)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</si>
  <si>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</si>
  <si>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</si>
  <si>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</si>
  <si>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</si>
  <si>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</si>
  <si>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</si>
  <si>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</si>
  <si>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</si>
  <si>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</si>
  <si>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</si>
  <si>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</si>
  <si>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</si>
  <si>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</si>
  <si>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</si>
  <si>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</si>
  <si>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</si>
  <si>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</si>
  <si>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</si>
  <si>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</si>
  <si>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</si>
  <si>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</si>
  <si>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</si>
  <si>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</si>
  <si>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</si>
  <si>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</si>
  <si>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</si>
  <si>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</si>
  <si>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</si>
  <si>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</si>
  <si>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</si>
  <si>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</si>
  <si>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</si>
  <si>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</si>
  <si>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</si>
  <si>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</si>
  <si>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</si>
  <si>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</si>
  <si>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</si>
  <si>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</si>
  <si>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</si>
  <si>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</si>
  <si>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</si>
  <si>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</si>
  <si>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</si>
  <si>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</si>
  <si>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</si>
  <si>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</si>
  <si>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</si>
  <si>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</si>
  <si>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</si>
  <si>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</si>
  <si>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</si>
  <si>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</si>
  <si>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</si>
  <si>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</si>
  <si>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</si>
  <si>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</si>
  <si>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</si>
  <si>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</si>
  <si>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</si>
  <si>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</si>
  <si>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</si>
  <si>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</si>
  <si>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</si>
  <si>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</si>
  <si>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</si>
  <si>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</si>
  <si>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</si>
  <si>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</si>
  <si>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</si>
  <si>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</si>
  <si>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</si>
  <si>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</si>
  <si>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</si>
  <si>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</si>
  <si>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</si>
  <si>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</si>
  <si>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</si>
  <si>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Altenburger Land (16077);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</si>
  <si>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</si>
  <si>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</si>
  <si>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</si>
  <si>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</si>
  <si>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</si>
  <si>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</si>
  <si>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</si>
  <si>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</si>
  <si>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</si>
  <si>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</si>
  <si>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</si>
  <si>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</si>
  <si>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</si>
  <si>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</si>
  <si>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</si>
  <si>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</si>
  <si>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</si>
  <si>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</si>
  <si>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</si>
  <si>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</si>
  <si>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</si>
  <si>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</si>
  <si>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</si>
  <si>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</si>
  <si>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</si>
  <si>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</si>
  <si>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</si>
  <si>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</si>
  <si>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</si>
  <si>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</si>
  <si>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</si>
  <si>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</si>
  <si>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</si>
  <si>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</si>
  <si>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</si>
  <si>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</si>
  <si>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</si>
  <si>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</si>
  <si>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</si>
  <si>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</si>
  <si>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</si>
  <si>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</si>
  <si>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</si>
  <si>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</si>
  <si>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</si>
  <si>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</si>
  <si>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</si>
  <si>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</si>
  <si>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</si>
  <si>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</si>
  <si>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</si>
  <si>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</si>
  <si>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</si>
  <si>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</si>
  <si>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</si>
  <si>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</si>
  <si>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</si>
  <si>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</si>
  <si>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</si>
  <si>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</si>
  <si>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</si>
  <si>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</si>
  <si>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</si>
  <si>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</si>
  <si>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</si>
  <si>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</si>
  <si>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</si>
  <si>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</si>
  <si>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</si>
  <si>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</si>
  <si>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</si>
  <si>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</si>
  <si>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</si>
  <si>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</si>
  <si>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</si>
  <si>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</si>
  <si>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</si>
  <si>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</si>
  <si>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</si>
  <si>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</si>
  <si>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</si>
  <si>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</si>
  <si>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</si>
  <si>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</si>
  <si>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</si>
  <si>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</si>
  <si>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</si>
  <si>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</si>
  <si>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</si>
  <si>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</si>
  <si>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Altenburger Land (16077)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</si>
  <si>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</si>
  <si>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</si>
  <si>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</si>
  <si>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</si>
  <si>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</si>
  <si>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</si>
  <si>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</si>
  <si>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</si>
  <si>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</si>
  <si>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</si>
  <si>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</si>
  <si>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</si>
  <si>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</si>
  <si>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</si>
  <si>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</si>
  <si>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</si>
  <si>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</si>
  <si>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</si>
  <si>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</si>
  <si>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</si>
  <si>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</si>
  <si>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</si>
  <si>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</si>
  <si>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</si>
  <si>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</si>
  <si>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</si>
  <si>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</si>
  <si>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</si>
  <si>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</si>
  <si>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</si>
  <si>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</si>
  <si>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</si>
  <si>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</si>
  <si>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</si>
  <si>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</si>
  <si>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</si>
  <si>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</si>
  <si>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</si>
  <si>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</si>
  <si>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</si>
  <si>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</si>
  <si>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</si>
  <si>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</si>
  <si>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</si>
  <si>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</si>
  <si>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</si>
  <si>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</si>
  <si>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</si>
  <si>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</si>
  <si>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</si>
  <si>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</si>
  <si>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</si>
  <si>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</si>
  <si>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</si>
  <si>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</si>
  <si>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</si>
  <si>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</si>
  <si>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</si>
  <si>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</si>
  <si>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</si>
  <si>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</si>
  <si>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</si>
  <si>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</si>
  <si>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</si>
  <si>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</si>
  <si>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</si>
  <si>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</si>
  <si>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</si>
  <si>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</si>
  <si>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</si>
  <si>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</si>
  <si>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</si>
  <si>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</si>
  <si>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</si>
  <si>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</si>
  <si>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</si>
  <si>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</si>
  <si>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</si>
  <si>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</si>
  <si>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</si>
  <si>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</si>
  <si>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</si>
  <si>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</si>
  <si>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</si>
  <si>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</si>
  <si>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</si>
  <si>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</si>
  <si>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</si>
  <si>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</si>
  <si>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</si>
  <si>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</si>
  <si>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</si>
  <si>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</si>
  <si>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</si>
  <si>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</si>
  <si>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</si>
  <si>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</si>
  <si>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</si>
  <si>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</si>
  <si>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</si>
  <si>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</si>
  <si>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</si>
  <si>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</si>
  <si>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</si>
  <si>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</si>
  <si>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</si>
  <si>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</si>
  <si>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</si>
  <si>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</si>
  <si>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</si>
  <si>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</si>
  <si>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</si>
  <si>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</si>
  <si>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</si>
  <si>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</si>
  <si>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</si>
  <si>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</si>
  <si>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</si>
  <si>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</si>
  <si>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</si>
  <si>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</si>
  <si>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</si>
  <si>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</si>
  <si>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</si>
  <si>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</si>
  <si>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</si>
  <si>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</si>
  <si>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</si>
  <si>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</si>
  <si>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</si>
  <si>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</si>
  <si>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</si>
  <si>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</si>
  <si>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</si>
  <si>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</si>
  <si>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</si>
  <si>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</si>
  <si>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</si>
  <si>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</si>
  <si>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</si>
  <si>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</si>
  <si>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</si>
  <si>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</si>
  <si>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</si>
  <si>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</si>
  <si>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</si>
  <si>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</si>
  <si>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</si>
  <si>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</si>
  <si>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</si>
  <si>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</si>
  <si>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</si>
  <si>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</si>
  <si>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</si>
  <si>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</si>
  <si>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</si>
  <si>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</si>
  <si>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</si>
  <si>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</si>
  <si>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</si>
  <si>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</si>
  <si>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</si>
  <si>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</si>
  <si>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</si>
  <si>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</si>
  <si>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</si>
  <si>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</si>
  <si>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</si>
  <si>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</si>
  <si>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</si>
  <si>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</si>
  <si>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</si>
  <si>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</si>
  <si>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</si>
  <si>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</si>
  <si>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</si>
  <si>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</si>
  <si>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</si>
  <si>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</si>
  <si>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</si>
  <si>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</si>
  <si>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</si>
  <si>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</si>
  <si>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</si>
  <si>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</si>
  <si>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</si>
  <si>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</si>
  <si>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</si>
  <si>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</si>
  <si>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Altenburger Land (16077);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</si>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</sst>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{7ADB7988-42A8-4A5F-A608-060DB760979F}</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F8CB-488E-BD08-C1FFFD10547C}"/>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{EF2172F7-BC9F-464A-8BFA-638291E0F12B}</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F8CB-488E-BD08-C1FFFD10547C}"/>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{3C512C2C-E1AF-4C04-ABB7-982430AC2F9E}</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8CB-488E-BD08-C1FFFD10547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{F52A8B23-D277-4313-9272-EB58F027D973}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8CB-488E-BD08-C1FFFD10547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-0.50327126321087068</c:v>
                </c:pt>
                <c:pt idx="1">
                  <c:v>-0.4752160751981519</c:v>
                </c:pt>
                <c:pt idx="2">
                  <c:v>0.95490282911153723</c:v>
                </c:pt>
                <c:pt idx="3">
                  <c:v>1.0875687030768</c:v>
                </c:pt>
              </c:numCache>
            </c:numRef>
          </c:val>
          <c:extLst>
            <c:ext xmlns:c16="http://schemas.microsoft.com/office/drawing/2014/chart" uri="{C3380CC4-5D6E-409C-BE32-E72D297353CC}">
              <c16:uniqueId val="{00000004-F8CB-488E-BD08-C1FFFD10547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{1D4AA9D6-23B3-4E5F-8549-48DA28E712D3}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8CB-488E-BD08-C1FFFD10547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{0DC94401-893E-4527-8E51-041AE78DD137}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8CB-488E-BD08-C1FFFD10547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{9E2FB61C-A0C8-4BBE-ADD7-270C17544EAB}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8CB-488E-BD08-C1FFFD10547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{F1B807BF-CABA-4434-941F-948636658467}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8CB-488E-BD08-C1FFFD1054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8CB-488E-BD08-C1FFFD10547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8CB-488E-BD08-C1FFFD10547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{EE70BF46-9067-4940-A669-08334623B84D}</c15:txfldGUID>
                      <c15:f>Daten_Diagramme!$E$6</c15:f>
                      <c15:dlblFieldTableCache>
                        <c:ptCount val="1"/>
                        <c:pt idx="0">
                          <c:v>-8.2</c:v>
                        </c:pt>
                      </c15:dlblFieldTableCache>
                    </c15:dlblFTEntry>
                  </c15:dlblFieldTable>
                  <c15:showDataLabelsRange val="0"/>
                </c:ext>
                <c:ext xmlns:c16="http://schemas.microsoft.com/office/drawing/2014/chart" uri="{C3380CC4-5D6E-409C-BE32-E72D297353CC}">
                  <c16:uniqueId val="{00000000-EFFF-437F-867C-FF68240070E6}"/>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{A2F48A10-96D4-4808-A59E-FBD43A221FD3}</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EFFF-437F-867C-FF68240070E6}"/>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{33CE81A5-5C3D-4890-8C65-982944F8230C}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FFF-437F-867C-FF68240070E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{B8B64878-5890-460B-B81A-F7B9DBD87429}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FFF-437F-867C-FF68240070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-8.1901916853373162</c:v>
                </c:pt>
                <c:pt idx="1">
                  <c:v>-3.3695878434637803</c:v>
                </c:pt>
                <c:pt idx="2">
                  <c:v>-3.6279896103654186</c:v>
                </c:pt>
                <c:pt idx="3">
                  <c:v>-2.8655893304673015</c:v>
                </c:pt>
              </c:numCache>
            </c:numRef>
          </c:val>
          <c:extLst>
            <c:ext xmlns:c16="http://schemas.microsoft.com/office/drawing/2014/chart" uri="{C3380CC4-5D6E-409C-BE32-E72D297353CC}">
              <c16:uniqueId val="{00000004-EFFF-437F-867C-FF68240070E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{AFCB398A-CEED-4C3A-8EF9-37314C29634D}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FFF-437F-867C-FF68240070E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{13EBC457-2FEC-4474-A085-8E226F8C4A52}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FFF-437F-867C-FF68240070E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{0E6C9D68-CAD0-427B-9C8F-F12644E15DB5}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FFF-437F-867C-FF68240070E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{EF7A2433-29C6-4822-A4D0-50E2AE328B10}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FFF-437F-867C-FF68240070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FF-437F-867C-FF68240070E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FF-437F-867C-FF68240070E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{62804EAC-6220-4C40-83B9-1F3E12F6B302}</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5634-47E2-B22A-43EA9C70CF45}"/>
                </c:ext>
              </c:extLst>
            </c:dLbl>
            <c:dLbl>
              <c:idx val="1"/>
              <c:tx>
                <c:strRef>
                  <c:f>Daten_Diagramme!$D$15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{9D8F54CA-E7E7-439E-87C3-FF870F6135A7}</c15:txfldGUID>
                      <c15:f>Daten_Diagramme!$D$15</c15:f>
                      <c15:dlblFieldTableCache>
                        <c:ptCount val="1"/>
                        <c:pt idx="0">
                          <c:v>-3.5</c:v>
                        </c:pt>
                      </c15:dlblFieldTableCache>
                    </c15:dlblFTEntry>
                  </c15:dlblFieldTable>
                  <c15:showDataLabelsRange val="0"/>
                </c:ext>
                <c:ext xmlns:c16="http://schemas.microsoft.com/office/drawing/2014/chart" uri="{C3380CC4-5D6E-409C-BE32-E72D297353CC}">
                  <c16:uniqueId val="{00000001-5634-47E2-B22A-43EA9C70CF45}"/>
                </c:ext>
              </c:extLst>
            </c:dLbl>
            <c:dLbl>
              <c:idx val="2"/>
              <c:tx>
                <c:strRef>
                  <c:f>Daten_Diagramme!$D$16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{3F8333AA-42FD-483A-9943-1B32A911FDC9}</c15:txfldGUID>
                      <c15:f>Daten_Diagramme!$D$16</c15:f>
                      <c15:dlblFieldTableCache>
                        <c:ptCount val="1"/>
                        <c:pt idx="0">
                          <c:v>-4.0</c:v>
                        </c:pt>
                      </c15:dlblFieldTableCache>
                    </c15:dlblFTEntry>
                  </c15:dlblFieldTable>
                  <c15:showDataLabelsRange val="0"/>
                </c:ext>
                <c:ext xmlns:c16="http://schemas.microsoft.com/office/drawing/2014/chart" uri="{C3380CC4-5D6E-409C-BE32-E72D297353CC}">
                  <c16:uniqueId val="{00000002-5634-47E2-B22A-43EA9C70CF45}"/>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{F0A641CD-74DB-443A-8450-F245008D9479}</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5634-47E2-B22A-43EA9C70CF45}"/>
                </c:ext>
              </c:extLst>
            </c:dLbl>
            <c:dLbl>
              <c:idx val="4"/>
              <c:tx>
                <c:strRef>
                  <c:f>Daten_Diagramme!$D$18</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{487CCB7C-87B5-4456-9FED-56CC5FDCDE9F}</c15:txfldGUID>
                      <c15:f>Daten_Diagramme!$D$18</c15:f>
                      <c15:dlblFieldTableCache>
                        <c:ptCount val="1"/>
                        <c:pt idx="0">
                          <c:v>-8.6</c:v>
                        </c:pt>
                      </c15:dlblFieldTableCache>
                    </c15:dlblFTEntry>
                  </c15:dlblFieldTable>
                  <c15:showDataLabelsRange val="0"/>
                </c:ext>
                <c:ext xmlns:c16="http://schemas.microsoft.com/office/drawing/2014/chart" uri="{C3380CC4-5D6E-409C-BE32-E72D297353CC}">
                  <c16:uniqueId val="{00000004-5634-47E2-B22A-43EA9C70CF45}"/>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{5DDE61E2-D236-43ED-AC25-AE90D46141A8}</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5634-47E2-B22A-43EA9C70CF45}"/>
                </c:ext>
              </c:extLst>
            </c:dLbl>
            <c:dLbl>
              <c:idx val="6"/>
              <c:tx>
                <c:strRef>
                  <c:f>Daten_Diagramme!$D$20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{5E1AC83C-DDE4-4C2A-AABC-CB345D4342B6}</c15:txfldGUID>
                      <c15:f>Daten_Diagramme!$D$20</c15:f>
                      <c15:dlblFieldTableCache>
                        <c:ptCount val="1"/>
                        <c:pt idx="0">
                          <c:v>-7.0</c:v>
                        </c:pt>
                      </c15:dlblFieldTableCache>
                    </c15:dlblFTEntry>
                  </c15:dlblFieldTable>
                  <c15:showDataLabelsRange val="0"/>
                </c:ext>
                <c:ext xmlns:c16="http://schemas.microsoft.com/office/drawing/2014/chart" uri="{C3380CC4-5D6E-409C-BE32-E72D297353CC}">
                  <c16:uniqueId val="{00000006-5634-47E2-B22A-43EA9C70CF45}"/>
                </c:ext>
              </c:extLst>
            </c:dLbl>
            <c:dLbl>
              <c:idx val="7"/>
              <c:tx>
                <c:strRef>
                  <c:f>Daten_Diagramme!$D$21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{B26DBDEC-0E1F-4DFE-8AF2-BA43413183C8}</c15:txfldGUID>
                      <c15:f>Daten_Diagramme!$D$21</c15:f>
                      <c15:dlblFieldTableCache>
                        <c:ptCount val="1"/>
                        <c:pt idx="0">
                          <c:v>-6.3</c:v>
                        </c:pt>
                      </c15:dlblFieldTableCache>
                    </c15:dlblFTEntry>
                  </c15:dlblFieldTable>
                  <c15:showDataLabelsRange val="0"/>
                </c:ext>
                <c:ext xmlns:c16="http://schemas.microsoft.com/office/drawing/2014/chart" uri="{C3380CC4-5D6E-409C-BE32-E72D297353CC}">
                  <c16:uniqueId val="{00000007-5634-47E2-B22A-43EA9C70CF45}"/>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{C7C23971-2440-4673-8905-C81189025433}</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5634-47E2-B22A-43EA9C70CF45}"/>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{4E9E2CA0-A9FD-4CB7-95E7-7F1150DCCB29}</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5634-47E2-B22A-43EA9C70CF45}"/>
                </c:ext>
              </c:extLst>
            </c:dLbl>
            <c:dLbl>
              <c:idx val="10"/>
              <c:tx>
                <c:strRef>
                  <c:f>Daten_Diagramme!$D$24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{D0EB85E0-2BA9-4E71-A855-CB8E9249A691}</c15:txfldGUID>
                      <c15:f>Daten_Diagramme!$D$24</c15:f>
                      <c15:dlblFieldTableCache>
                        <c:ptCount val="1"/>
                        <c:pt idx="0">
                          <c:v>-4.1</c:v>
                        </c:pt>
                      </c15:dlblFieldTableCache>
                    </c15:dlblFTEntry>
                  </c15:dlblFieldTable>
                  <c15:showDataLabelsRange val="0"/>
                </c:ext>
                <c:ext xmlns:c16="http://schemas.microsoft.com/office/drawing/2014/chart" uri="{C3380CC4-5D6E-409C-BE32-E72D297353CC}">
                  <c16:uniqueId val="{0000000A-5634-47E2-B22A-43EA9C70CF45}"/>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{392EBA9B-ED6C-498F-A95E-0801BB07E984}</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5634-47E2-B22A-43EA9C70CF45}"/>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{41AB2678-77BC-4020-80DD-95EEE8344218}</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5634-47E2-B22A-43EA9C70CF45}"/>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{B2B75C46-5941-48DA-90FA-5E6B864055C0}</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5634-47E2-B22A-43EA9C70CF45}"/>
                </c:ext>
              </c:extLst>
            </c:dLbl>
            <c:dLbl>
              <c:idx val="14"/>
              <c:tx>
                <c:strRef>
                  <c:f>Daten_Diagramme!$D$28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{2B9BE4DD-BC0E-4340-9990-85DE8A90AF88}</c15:txfldGUID>
                      <c15:f>Daten_Diagramme!$D$28</c15:f>
                      <c15:dlblFieldTableCache>
                        <c:ptCount val="1"/>
                        <c:pt idx="0">
                          <c:v>4.0</c:v>
                        </c:pt>
                      </c15:dlblFieldTableCache>
                    </c15:dlblFTEntry>
                  </c15:dlblFieldTable>
                  <c15:showDataLabelsRange val="0"/>
                </c:ext>
                <c:ext xmlns:c16="http://schemas.microsoft.com/office/drawing/2014/chart" uri="{C3380CC4-5D6E-409C-BE32-E72D297353CC}">
                  <c16:uniqueId val="{0000000E-5634-47E2-B22A-43EA9C70CF45}"/>
                </c:ext>
              </c:extLst>
            </c:dLbl>
            <c:dLbl>
              <c:idx val="15"/>
              <c:tx>
                <c:strRef>
                  <c:f>Daten_Diagramme!$D$29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{96950250-AED2-4D70-A37E-84C65ECA5FFD}</c15:txfldGUID>
                      <c15:f>Daten_Diagramme!$D$29</c15:f>
                      <c15:dlblFieldTableCache>
                        <c:ptCount val="1"/>
                        <c:pt idx="0">
                          <c:v>-4.7</c:v>
                        </c:pt>
                      </c15:dlblFieldTableCache>
                    </c15:dlblFTEntry>
                  </c15:dlblFieldTable>
                  <c15:showDataLabelsRange val="0"/>
                </c:ext>
                <c:ext xmlns:c16="http://schemas.microsoft.com/office/drawing/2014/chart" uri="{C3380CC4-5D6E-409C-BE32-E72D297353CC}">
                  <c16:uniqueId val="{0000000F-5634-47E2-B22A-43EA9C70CF45}"/>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{16A79292-21C9-43AD-98D2-B95600016B93}</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5634-47E2-B22A-43EA9C70CF45}"/>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{F3D0723F-B422-4E80-87C7-06BC516BBE80}</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5634-47E2-B22A-43EA9C70CF45}"/>
                </c:ext>
              </c:extLst>
            </c:dLbl>
            <c:dLbl>
              <c:idx val="18"/>
              <c:tx>
                <c:strRef>
                  <c:f>Daten_Diagramme!$D$32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{45DD366B-1353-43D6-B938-E826182F4A18}</c15:txfldGUID>
                      <c15:f>Daten_Diagramme!$D$32</c15:f>
                      <c15:dlblFieldTableCache>
                        <c:ptCount val="1"/>
                        <c:pt idx="0">
                          <c:v>4.6</c:v>
                        </c:pt>
                      </c15:dlblFieldTableCache>
                    </c15:dlblFTEntry>
                  </c15:dlblFieldTable>
                  <c15:showDataLabelsRange val="0"/>
                </c:ext>
                <c:ext xmlns:c16="http://schemas.microsoft.com/office/drawing/2014/chart" uri="{C3380CC4-5D6E-409C-BE32-E72D297353CC}">
                  <c16:uniqueId val="{00000012-5634-47E2-B22A-43EA9C70CF45}"/>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{C0584C2B-324D-4942-BE8C-59B467C86FEF}</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5634-47E2-B22A-43EA9C70CF45}"/>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{2B4BFB04-8C60-4052-89FD-EA33FC56F91D}</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5634-47E2-B22A-43EA9C70CF4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{D2B5229C-DE76-4D84-A698-77AE9A2ABD81}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634-47E2-B22A-43EA9C70CF4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{E0F356A1-10F2-4370-B840-7651695C30E8}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634-47E2-B22A-43EA9C70CF45}"/>
                </c:ext>
              </c:extLst>
            </c:dLbl>
            <c:dLbl>
              <c:idx val="23"/>
              <c:tx>
                <c:strRef>
                  <c:f>Daten_Diagramme!$D$37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{9655208F-9D90-4B31-8F4E-54D523B8379C}</c15:txfldGUID>
                      <c15:f>Daten_Diagramme!$D$37</c15:f>
                      <c15:dlblFieldTableCache>
                        <c:ptCount val="1"/>
                        <c:pt idx="0">
                          <c:v>-3.5</c:v>
                        </c:pt>
                      </c15:dlblFieldTableCache>
                    </c15:dlblFTEntry>
                  </c15:dlblFieldTable>
                  <c15:showDataLabelsRange val="0"/>
                </c:ext>
                <c:ext xmlns:c16="http://schemas.microsoft.com/office/drawing/2014/chart" uri="{C3380CC4-5D6E-409C-BE32-E72D297353CC}">
                  <c16:uniqueId val="{00000017-5634-47E2-B22A-43EA9C70CF45}"/>
                </c:ext>
              </c:extLst>
            </c:dLbl>
            <c:dLbl>
              <c:idx val="24"/>
              <c:layout>
                <c:manualLayout>
                  <c:x val="4.7769028871392123E-3"/>
                  <c:y val="-4.6876052205785108E-5"/>
                </c:manualLayout>
              </c:layout>
              <c:tx>
                <c:strRef>
                  <c:f>Daten_Diagramme!$D$38</c:f>
                  <c:strCache>
                    <c:ptCount val="1"/>
                    <c:pt idx="0">
                      <c:v>-3.5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{B06C699E-3318-4F04-857B-268D53875A5C}</c15:txfldGUID>
                      <c15:f>Daten_Diagramme!$D$38</c15:f>
                      <c15:dlblFieldTableCache>
                        <c:ptCount val="1"/>
                        <c:pt idx="0">
                          <c:v>-3.5</c:v>
                        </c:pt>
                      </c15:dlblFieldTableCache>
                    </c15:dlblFTEntry>
                  </c15:dlblFieldTable>
                  <c15:showDataLabelsRange val="0"/>
                </c:ext>
                <c:ext xmlns:c16="http://schemas.microsoft.com/office/drawing/2014/chart" uri="{C3380CC4-5D6E-409C-BE32-E72D297353CC}">
                  <c16:uniqueId val="{00000018-5634-47E2-B22A-43EA9C70CF45}"/>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{AE24565B-2961-4BC7-95D7-15B7C73CA2B7}</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5634-47E2-B22A-43EA9C70CF4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{45229C6F-6980-4814-B581-9A0574166F88}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634-47E2-B22A-43EA9C70CF4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{00121327-6584-41CD-AA93-EB66F038A132}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634-47E2-B22A-43EA9C70CF4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{AE051515-9CEE-49C4-A8A8-FE4005C4C79C}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634-47E2-B22A-43EA9C70CF4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{DE077CF7-933D-4C10-AA1B-A17C5340648E}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634-47E2-B22A-43EA9C70CF4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{8F791D64-2D9B-4D2E-AAB7-1107F0AEA5B4}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634-47E2-B22A-43EA9C70CF45}"/>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{8940681B-AF52-40D7-8DC1-AB4B4791C144}</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5634-47E2-B22A-43EA9C70CF4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-0.50327126321087068</c:v>
                </c:pt>
                <c:pt idx="1">
                  <c:v>-3.4795763993948561</c:v>
                </c:pt>
                <c:pt idx="2">
                  <c:v>-4.032258064516129</c:v>
                </c:pt>
                <c:pt idx="3">
                  <c:v>-2.6561915450804339</c:v>
                </c:pt>
                <c:pt idx="4">
                  <c:v>-8.5714285714285712</c:v>
                </c:pt>
                <c:pt idx="5">
                  <c:v>0.2536090518923137</c:v>
                </c:pt>
                <c:pt idx="6">
                  <c:v>-7.0274068868587491</c:v>
                </c:pt>
                <c:pt idx="7">
                  <c:v>-6.2849162011173183</c:v>
                </c:pt>
                <c:pt idx="8">
                  <c:v>3.0731407498463429E-2</c:v>
                </c:pt>
                <c:pt idx="9">
                  <c:v>2.6584867075664622</c:v>
                </c:pt>
                <c:pt idx="10">
                  <c:v>-4.1459369817578775</c:v>
                </c:pt>
                <c:pt idx="11">
                  <c:v>2.8</c:v>
                </c:pt>
                <c:pt idx="12">
                  <c:v>-1.0582010582010581</c:v>
                </c:pt>
                <c:pt idx="13">
                  <c:v>2.6170798898071626</c:v>
                </c:pt>
                <c:pt idx="14">
                  <c:v>3.9556962025316458</c:v>
                </c:pt>
                <c:pt idx="15">
                  <c:v>-4.6610169491525424</c:v>
                </c:pt>
                <c:pt idx="16">
                  <c:v>1.4963880288957689</c:v>
                </c:pt>
                <c:pt idx="17">
                  <c:v>0.6472491909385113</c:v>
                </c:pt>
                <c:pt idx="18">
                  <c:v>4.5920641997325014</c:v>
                </c:pt>
                <c:pt idx="19">
                  <c:v>2.3839397741530739</c:v>
                </c:pt>
                <c:pt idx="20">
                  <c:v>3.1203566121842496</c:v>
                </c:pt>
                <c:pt idx="21">
                  <c:v>0</c:v>
                </c:pt>
                <c:pt idx="23">
                  <c:v>-3.4795763993948561</c:v>
                </c:pt>
                <c:pt idx="24">
                  <c:v>-3.4578659497543338</c:v>
                </c:pt>
                <c:pt idx="25">
                  <c:v>1.5638362858888211</c:v>
                </c:pt>
              </c:numCache>
            </c:numRef>
          </c:val>
          <c:extLst>
            <c:ext xmlns:c16="http://schemas.microsoft.com/office/drawing/2014/chart" uri="{C3380CC4-5D6E-409C-BE32-E72D297353CC}">
              <c16:uniqueId val="{00000020-5634-47E2-B22A-43EA9C70CF4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{636525F4-B7FB-4EE2-9977-2F7AC2062FB1}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634-47E2-B22A-43EA9C70CF4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{7389A8AD-B77C-4801-BC8A-29943A5E355A}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634-47E2-B22A-43EA9C70CF4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{1A2B688D-B03C-4616-86BA-706BC6A7EC6A}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634-47E2-B22A-43EA9C70CF4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{B0D470A5-9510-437C-8876-22F5E7D976EB}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634-47E2-B22A-43EA9C70CF4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{BF054321-E208-4688-8D80-892D705C32A9}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634-47E2-B22A-43EA9C70CF4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{E7C79628-6D4F-49D1-AB69-2528CEDD8734}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634-47E2-B22A-43EA9C70CF4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{5B693E21-D668-4EC4-8506-CD567BE4A046}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634-47E2-B22A-43EA9C70CF4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{E18C810F-5636-4F5E-9EA5-12FBEBA19ADD}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634-47E2-B22A-43EA9C70CF4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{A19478D6-D573-4AFB-A8CA-74CC31F5659F}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634-47E2-B22A-43EA9C70CF4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{008FDFB1-38B5-463C-B0BC-7A25685127EA}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634-47E2-B22A-43EA9C70CF4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{46515278-F9F9-41E9-8EF5-2B262B6FA084}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634-47E2-B22A-43EA9C70CF4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{9CFBFD77-F9D4-461C-B12A-4459B9F4CE26}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634-47E2-B22A-43EA9C70CF4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{4DFA5A2B-270F-4A4E-8D5A-B8FDDE7E1930}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634-47E2-B22A-43EA9C70CF4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{231432E3-06E9-42FC-8200-F86BCABD5639}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634-47E2-B22A-43EA9C70CF4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{56B58082-FAEB-438C-AE40-54DF510D5D41}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634-47E2-B22A-43EA9C70CF4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{C80F3718-C1B8-4753-9CAA-8D878148CA11}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634-47E2-B22A-43EA9C70CF4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{4D47A426-754F-4C63-BBBC-66134971FFAE}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634-47E2-B22A-43EA9C70CF4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{188C01F2-6718-457D-B87A-E59CE86D8F6A}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634-47E2-B22A-43EA9C70CF4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{600E8D49-2A82-4618-9E0E-C7C03164EBDB}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634-47E2-B22A-43EA9C70CF4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{8C2DDFD7-4193-490B-8381-33ACE6773533}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634-47E2-B22A-43EA9C70CF4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{98B9D2C1-6DCD-425B-8D2E-99AB4956E879}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634-47E2-B22A-43EA9C70CF4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{869CA397-14B2-4C02-BF0A-9E629ED8620A}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634-47E2-B22A-43EA9C70CF4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{E0086FF9-6C8D-4D1F-A81D-FAB62CBC547C}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634-47E2-B22A-43EA9C70CF4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{AC5E837F-4600-4303-AA1F-E28E06955E7B}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634-47E2-B22A-43EA9C70CF4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{BB7C524D-0301-4594-92DB-AAD6164B5A58}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634-47E2-B22A-43EA9C70CF4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{56C12369-9593-491D-B943-E2E46E513CF5}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634-47E2-B22A-43EA9C70CF4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{700F067A-695E-4BE7-B72B-D34891B41FE7}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634-47E2-B22A-43EA9C70CF4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{76F8CCA7-0B82-40CF-8ED9-2B80B7FAA209}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634-47E2-B22A-43EA9C70CF4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{CEE567CE-0A3C-44D9-94B2-43B7F82D4E75}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634-47E2-B22A-43EA9C70CF4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{E1C36A9D-9D48-4F08-B38C-1914E6DBB331}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634-47E2-B22A-43EA9C70CF4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{D62284DC-1BBA-4FBC-A86F-0EDB65166EC0}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634-47E2-B22A-43EA9C70CF4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{595D61FF-BA3F-4641-B5E4-22D297D1F4C4}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634-47E2-B22A-43EA9C70CF4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634-47E2-B22A-43EA9C70CF4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634-47E2-B22A-43EA9C70CF4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{330F8B37-CC3A-4CD1-9EC2-A1A8BCB7A3D0}</c15:txfldGUID>
                      <c15:f>Daten_Diagramme!$E$14</c15:f>
                      <c15:dlblFieldTableCache>
                        <c:ptCount val="1"/>
                        <c:pt idx="0">
                          <c:v>-8.2</c:v>
                        </c:pt>
                      </c15:dlblFieldTableCache>
                    </c15:dlblFTEntry>
                  </c15:dlblFieldTable>
                  <c15:showDataLabelsRange val="0"/>
                </c:ext>
                <c:ext xmlns:c16="http://schemas.microsoft.com/office/drawing/2014/chart" uri="{C3380CC4-5D6E-409C-BE32-E72D297353CC}">
                  <c16:uniqueId val="{00000000-7D9F-4516-B385-AD13E425BD2C}"/>
                </c:ext>
              </c:extLst>
            </c:dLbl>
            <c:dLbl>
              <c:idx val="1"/>
              <c:tx>
                <c:strRef>
                  <c:f>Daten_Diagramme!$E$15</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{5CA6C335-E89D-4E72-B955-3DC240F5D931}</c15:txfldGUID>
                      <c15:f>Daten_Diagramme!$E$15</c15:f>
                      <c15:dlblFieldTableCache>
                        <c:ptCount val="1"/>
                        <c:pt idx="0">
                          <c:v>16.4</c:v>
                        </c:pt>
                      </c15:dlblFieldTableCache>
                    </c15:dlblFTEntry>
                  </c15:dlblFieldTable>
                  <c15:showDataLabelsRange val="0"/>
                </c:ext>
                <c:ext xmlns:c16="http://schemas.microsoft.com/office/drawing/2014/chart" uri="{C3380CC4-5D6E-409C-BE32-E72D297353CC}">
                  <c16:uniqueId val="{00000001-7D9F-4516-B385-AD13E425BD2C}"/>
                </c:ext>
              </c:extLst>
            </c:dLbl>
            <c:dLbl>
              <c:idx val="2"/>
              <c:tx>
                <c:strRef>
                  <c:f>Daten_Diagramme!$E$16</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{BD5099F5-11C5-4775-8020-C2BEEBC3C580}</c15:txfldGUID>
                      <c15:f>Daten_Diagramme!$E$16</c15:f>
                      <c15:dlblFieldTableCache>
                        <c:ptCount val="1"/>
                        <c:pt idx="0">
                          <c:v>-11.5</c:v>
                        </c:pt>
                      </c15:dlblFieldTableCache>
                    </c15:dlblFTEntry>
                  </c15:dlblFieldTable>
                  <c15:showDataLabelsRange val="0"/>
                </c:ext>
                <c:ext xmlns:c16="http://schemas.microsoft.com/office/drawing/2014/chart" uri="{C3380CC4-5D6E-409C-BE32-E72D297353CC}">
                  <c16:uniqueId val="{00000002-7D9F-4516-B385-AD13E425BD2C}"/>
                </c:ext>
              </c:extLst>
            </c:dLbl>
            <c:dLbl>
              <c:idx val="3"/>
              <c:tx>
                <c:strRef>
                  <c:f>Daten_Diagramme!$E$17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{F80AABBD-ACD3-4B8E-AE93-E93D9B459008}</c15:txfldGUID>
                      <c15:f>Daten_Diagramme!$E$17</c15:f>
                      <c15:dlblFieldTableCache>
                        <c:ptCount val="1"/>
                        <c:pt idx="0">
                          <c:v>-8.2</c:v>
                        </c:pt>
                      </c15:dlblFieldTableCache>
                    </c15:dlblFTEntry>
                  </c15:dlblFieldTable>
                  <c15:showDataLabelsRange val="0"/>
                </c:ext>
                <c:ext xmlns:c16="http://schemas.microsoft.com/office/drawing/2014/chart" uri="{C3380CC4-5D6E-409C-BE32-E72D297353CC}">
                  <c16:uniqueId val="{00000003-7D9F-4516-B385-AD13E425BD2C}"/>
                </c:ext>
              </c:extLst>
            </c:dLbl>
            <c:dLbl>
              <c:idx val="4"/>
              <c:tx>
                <c:strRef>
                  <c:f>Daten_Diagramme!$E$18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{6F4C5CCD-1966-4F12-9C7C-C4688971042A}</c15:txfldGUID>
                      <c15:f>Daten_Diagramme!$E$18</c15:f>
                      <c15:dlblFieldTableCache>
                        <c:ptCount val="1"/>
                        <c:pt idx="0">
                          <c:v>7.1</c:v>
                        </c:pt>
                      </c15:dlblFieldTableCache>
                    </c15:dlblFTEntry>
                  </c15:dlblFieldTable>
                  <c15:showDataLabelsRange val="0"/>
                </c:ext>
                <c:ext xmlns:c16="http://schemas.microsoft.com/office/drawing/2014/chart" uri="{C3380CC4-5D6E-409C-BE32-E72D297353CC}">
                  <c16:uniqueId val="{00000004-7D9F-4516-B385-AD13E425BD2C}"/>
                </c:ext>
              </c:extLst>
            </c:dLbl>
            <c:dLbl>
              <c:idx val="5"/>
              <c:tx>
                <c:strRef>
                  <c:f>Daten_Diagramme!$E$19</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{2E4F34D6-1F31-4FCA-A63F-F5BEFA5C0861}</c15:txfldGUID>
                      <c15:f>Daten_Diagramme!$E$19</c15:f>
                      <c15:dlblFieldTableCache>
                        <c:ptCount val="1"/>
                        <c:pt idx="0">
                          <c:v>-12.2</c:v>
                        </c:pt>
                      </c15:dlblFieldTableCache>
                    </c15:dlblFTEntry>
                  </c15:dlblFieldTable>
                  <c15:showDataLabelsRange val="0"/>
                </c:ext>
                <c:ext xmlns:c16="http://schemas.microsoft.com/office/drawing/2014/chart" uri="{C3380CC4-5D6E-409C-BE32-E72D297353CC}">
                  <c16:uniqueId val="{00000005-7D9F-4516-B385-AD13E425BD2C}"/>
                </c:ext>
              </c:extLst>
            </c:dLbl>
            <c:dLbl>
              <c:idx val="6"/>
              <c:tx>
                <c:strRef>
                  <c:f>Daten_Diagramme!$E$20</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{09E79D62-971F-4982-9911-99C2CA7DFA51}</c15:txfldGUID>
                      <c15:f>Daten_Diagramme!$E$20</c15:f>
                      <c15:dlblFieldTableCache>
                        <c:ptCount val="1"/>
                        <c:pt idx="0">
                          <c:v>-22.2</c:v>
                        </c:pt>
                      </c15:dlblFieldTableCache>
                    </c15:dlblFTEntry>
                  </c15:dlblFieldTable>
                  <c15:showDataLabelsRange val="0"/>
                </c:ext>
                <c:ext xmlns:c16="http://schemas.microsoft.com/office/drawing/2014/chart" uri="{C3380CC4-5D6E-409C-BE32-E72D297353CC}">
                  <c16:uniqueId val="{00000006-7D9F-4516-B385-AD13E425BD2C}"/>
                </c:ext>
              </c:extLst>
            </c:dLbl>
            <c:dLbl>
              <c:idx val="7"/>
              <c:tx>
                <c:strRef>
                  <c:f>Daten_Diagramme!$E$21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{C884EFA1-E08F-4E78-B085-B7154A492B91}</c15:txfldGUID>
                      <c15:f>Daten_Diagramme!$E$21</c15:f>
                      <c15:dlblFieldTableCache>
                        <c:ptCount val="1"/>
                        <c:pt idx="0">
                          <c:v>-5.1</c:v>
                        </c:pt>
                      </c15:dlblFieldTableCache>
                    </c15:dlblFTEntry>
                  </c15:dlblFieldTable>
                  <c15:showDataLabelsRange val="0"/>
                </c:ext>
                <c:ext xmlns:c16="http://schemas.microsoft.com/office/drawing/2014/chart" uri="{C3380CC4-5D6E-409C-BE32-E72D297353CC}">
                  <c16:uniqueId val="{00000007-7D9F-4516-B385-AD13E425BD2C}"/>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{B2B68800-29FA-4660-80A3-845824C0EFA5}</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7D9F-4516-B385-AD13E425BD2C}"/>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{74B9783C-C10E-41EE-9DB8-AC41D48902B7}</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7D9F-4516-B385-AD13E425BD2C}"/>
                </c:ext>
              </c:extLst>
            </c:dLbl>
            <c:dLbl>
              <c:idx val="10"/>
              <c:tx>
                <c:strRef>
                  <c:f>Daten_Diagramme!$E$24</c:f>
                  <c:strCache>
                    <c:ptCount val="1"/>
                    <c:pt idx="0">
                      <c:v>-27.4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{643712F9-0032-46F7-8153-78E647896DE7}</c15:txfldGUID>
                      <c15:f>Daten_Diagramme!$E$24</c15:f>
                      <c15:dlblFieldTableCache>
                        <c:ptCount val="1"/>
                        <c:pt idx="0">
                          <c:v>-27.4</c:v>
                        </c:pt>
                      </c15:dlblFieldTableCache>
                    </c15:dlblFTEntry>
                  </c15:dlblFieldTable>
                  <c15:showDataLabelsRange val="0"/>
                </c:ext>
                <c:ext xmlns:c16="http://schemas.microsoft.com/office/drawing/2014/chart" uri="{C3380CC4-5D6E-409C-BE32-E72D297353CC}">
                  <c16:uniqueId val="{0000000A-7D9F-4516-B385-AD13E425BD2C}"/>
                </c:ext>
              </c:extLst>
            </c:dLbl>
            <c:dLbl>
              <c:idx val="11"/>
              <c:tx>
                <c:strRef>
                  <c:f>Daten_Diagramme!$E$25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{0E977CC8-3AFF-42D6-B413-432C415A0F13}</c15:txfldGUID>
                      <c15:f>Daten_Diagramme!$E$25</c15:f>
                      <c15:dlblFieldTableCache>
                        <c:ptCount val="1"/>
                        <c:pt idx="0">
                          <c:v>-2.4</c:v>
                        </c:pt>
                      </c15:dlblFieldTableCache>
                    </c15:dlblFTEntry>
                  </c15:dlblFieldTable>
                  <c15:showDataLabelsRange val="0"/>
                </c:ext>
                <c:ext xmlns:c16="http://schemas.microsoft.com/office/drawing/2014/chart" uri="{C3380CC4-5D6E-409C-BE32-E72D297353CC}">
                  <c16:uniqueId val="{0000000B-7D9F-4516-B385-AD13E425BD2C}"/>
                </c:ext>
              </c:extLst>
            </c:dLbl>
            <c:dLbl>
              <c:idx val="12"/>
              <c:tx>
                <c:strRef>
                  <c:f>Daten_Diagramme!$E$26</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{2BA4D7D4-3EA6-4A5A-B355-EEE66B82D697}</c15:txfldGUID>
                      <c15:f>Daten_Diagramme!$E$26</c15:f>
                      <c15:dlblFieldTableCache>
                        <c:ptCount val="1"/>
                        <c:pt idx="0">
                          <c:v>-11.1</c:v>
                        </c:pt>
                      </c15:dlblFieldTableCache>
                    </c15:dlblFTEntry>
                  </c15:dlblFieldTable>
                  <c15:showDataLabelsRange val="0"/>
                </c:ext>
                <c:ext xmlns:c16="http://schemas.microsoft.com/office/drawing/2014/chart" uri="{C3380CC4-5D6E-409C-BE32-E72D297353CC}">
                  <c16:uniqueId val="{0000000C-7D9F-4516-B385-AD13E425BD2C}"/>
                </c:ext>
              </c:extLst>
            </c:dLbl>
            <c:dLbl>
              <c:idx val="13"/>
              <c:tx>
                <c:strRef>
                  <c:f>Daten_Diagramme!$E$27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{82E5B552-9EFF-488A-97BD-362A0C5E87D0}</c15:txfldGUID>
                      <c15:f>Daten_Diagramme!$E$27</c15:f>
                      <c15:dlblFieldTableCache>
                        <c:ptCount val="1"/>
                        <c:pt idx="0">
                          <c:v>-5.4</c:v>
                        </c:pt>
                      </c15:dlblFieldTableCache>
                    </c15:dlblFTEntry>
                  </c15:dlblFieldTable>
                  <c15:showDataLabelsRange val="0"/>
                </c:ext>
                <c:ext xmlns:c16="http://schemas.microsoft.com/office/drawing/2014/chart" uri="{C3380CC4-5D6E-409C-BE32-E72D297353CC}">
                  <c16:uniqueId val="{0000000D-7D9F-4516-B385-AD13E425BD2C}"/>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{DD321C3E-874E-48CF-A07D-824A9C522622}</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7D9F-4516-B385-AD13E425BD2C}"/>
                </c:ext>
              </c:extLst>
            </c:dLbl>
            <c:dLbl>
              <c:idx val="15"/>
              <c:tx>
                <c:strRef>
                  <c:f>Daten_Diagramme!$E$29</c:f>
                  <c:strCache>
                    <c:ptCount val="1"/>
                    <c:pt idx="0">
                      <c:v>-44.4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{B32BB8BB-4D46-45B1-BAFB-76967EEC13BE}</c15:txfldGUID>
                      <c15:f>Daten_Diagramme!$E$29</c15:f>
                      <c15:dlblFieldTableCache>
                        <c:ptCount val="1"/>
                        <c:pt idx="0">
                          <c:v>-44.4</c:v>
                        </c:pt>
                      </c15:dlblFieldTableCache>
                    </c15:dlblFTEntry>
                  </c15:dlblFieldTable>
                  <c15:showDataLabelsRange val="0"/>
                </c:ext>
                <c:ext xmlns:c16="http://schemas.microsoft.com/office/drawing/2014/chart" uri="{C3380CC4-5D6E-409C-BE32-E72D297353CC}">
                  <c16:uniqueId val="{0000000F-7D9F-4516-B385-AD13E425BD2C}"/>
                </c:ext>
              </c:extLst>
            </c:dLbl>
            <c:dLbl>
              <c:idx val="16"/>
              <c:tx>
                <c:strRef>
                  <c:f>Daten_Diagramme!$E$30</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{EEC608AF-A1BD-472B-8994-0AABB66DAD61}</c15:txfldGUID>
                      <c15:f>Daten_Diagramme!$E$30</c15:f>
                      <c15:dlblFieldTableCache>
                        <c:ptCount val="1"/>
                        <c:pt idx="0">
                          <c:v>-10.8</c:v>
                        </c:pt>
                      </c15:dlblFieldTableCache>
                    </c15:dlblFTEntry>
                  </c15:dlblFieldTable>
                  <c15:showDataLabelsRange val="0"/>
                </c:ext>
                <c:ext xmlns:c16="http://schemas.microsoft.com/office/drawing/2014/chart" uri="{C3380CC4-5D6E-409C-BE32-E72D297353CC}">
                  <c16:uniqueId val="{00000010-7D9F-4516-B385-AD13E425BD2C}"/>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{0AA11EFE-874F-4B29-B8C0-465116F265FC}</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7D9F-4516-B385-AD13E425BD2C}"/>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{F91C7552-C6D3-4166-A142-5966DB385514}</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7D9F-4516-B385-AD13E425BD2C}"/>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{B2C36A5A-169C-497C-A8C0-3955E743D9AD}</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7D9F-4516-B385-AD13E425BD2C}"/>
                </c:ext>
              </c:extLst>
            </c:dLbl>
            <c:dLbl>
              <c:idx val="20"/>
              <c:tx>
                <c:strRef>
                  <c:f>Daten_Diagramme!$E$34</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{E790E208-90F1-49FE-AFE6-09A77F6F08BE}</c15:txfldGUID>
                      <c15:f>Daten_Diagramme!$E$34</c15:f>
                      <c15:dlblFieldTableCache>
                        <c:ptCount val="1"/>
                        <c:pt idx="0">
                          <c:v>-10.3</c:v>
                        </c:pt>
                      </c15:dlblFieldTableCache>
                    </c15:dlblFTEntry>
                  </c15:dlblFieldTable>
                  <c15:showDataLabelsRange val="0"/>
                </c:ext>
                <c:ext xmlns:c16="http://schemas.microsoft.com/office/drawing/2014/chart" uri="{C3380CC4-5D6E-409C-BE32-E72D297353CC}">
                  <c16:uniqueId val="{00000014-7D9F-4516-B385-AD13E425BD2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{9AFC54BC-1FC4-4BF9-809D-0B14C1D4C092}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D9F-4516-B385-AD13E425BD2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{B6FEE755-6FF7-4E94-B9EB-82749FD5B6D2}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D9F-4516-B385-AD13E425BD2C}"/>
                </c:ext>
              </c:extLst>
            </c:dLbl>
            <c:dLbl>
              <c:idx val="23"/>
              <c:tx>
                <c:strRef>
                  <c:f>Daten_Diagramme!$E$37</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{CE27DFC2-C3F9-4C9E-8EDB-3869FA98772B}</c15:txfldGUID>
                      <c15:f>Daten_Diagramme!$E$37</c15:f>
                      <c15:dlblFieldTableCache>
                        <c:ptCount val="1"/>
                        <c:pt idx="0">
                          <c:v>16.4</c:v>
                        </c:pt>
                      </c15:dlblFieldTableCache>
                    </c15:dlblFTEntry>
                  </c15:dlblFieldTable>
                  <c15:showDataLabelsRange val="0"/>
                </c:ext>
                <c:ext xmlns:c16="http://schemas.microsoft.com/office/drawing/2014/chart" uri="{C3380CC4-5D6E-409C-BE32-E72D297353CC}">
                  <c16:uniqueId val="{00000017-7D9F-4516-B385-AD13E425BD2C}"/>
                </c:ext>
              </c:extLst>
            </c:dLbl>
            <c:dLbl>
              <c:idx val="24"/>
              <c:tx>
                <c:strRef>
                  <c:f>Daten_Diagramme!$E$38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{04317379-86F7-40DC-8E2E-A419AE62CD62}</c15:txfldGUID>
                      <c15:f>Daten_Diagramme!$E$38</c15:f>
                      <c15:dlblFieldTableCache>
                        <c:ptCount val="1"/>
                        <c:pt idx="0">
                          <c:v>-7.1</c:v>
                        </c:pt>
                      </c15:dlblFieldTableCache>
                    </c15:dlblFTEntry>
                  </c15:dlblFieldTable>
                  <c15:showDataLabelsRange val="0"/>
                </c:ext>
                <c:ext xmlns:c16="http://schemas.microsoft.com/office/drawing/2014/chart" uri="{C3380CC4-5D6E-409C-BE32-E72D297353CC}">
                  <c16:uniqueId val="{00000018-7D9F-4516-B385-AD13E425BD2C}"/>
                </c:ext>
              </c:extLst>
            </c:dLbl>
            <c:dLbl>
              <c:idx val="25"/>
              <c:tx>
                <c:strRef>
                  <c:f>Daten_Diagramme!$E$39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{8A03BBF9-13E1-4294-AC49-820AE056B1D5}</c15:txfldGUID>
                      <c15:f>Daten_Diagramme!$E$39</c15:f>
                      <c15:dlblFieldTableCache>
                        <c:ptCount val="1"/>
                        <c:pt idx="0">
                          <c:v>-8.9</c:v>
                        </c:pt>
                      </c15:dlblFieldTableCache>
                    </c15:dlblFTEntry>
                  </c15:dlblFieldTable>
                  <c15:showDataLabelsRange val="0"/>
                </c:ext>
                <c:ext xmlns:c16="http://schemas.microsoft.com/office/drawing/2014/chart" uri="{C3380CC4-5D6E-409C-BE32-E72D297353CC}">
                  <c16:uniqueId val="{00000019-7D9F-4516-B385-AD13E425BD2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{BF417485-FBA6-4DE6-A624-26A102970742}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D9F-4516-B385-AD13E425BD2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{D248EEC7-D060-4B43-B427-6E6EE489FBF9}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D9F-4516-B385-AD13E425BD2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{82B68B23-5D1F-433B-B127-71D81C13851D}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D9F-4516-B385-AD13E425BD2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{69AC3E9A-41A0-433E-9FFA-6546C3B02BD8}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D9F-4516-B385-AD13E425BD2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{DCAE1917-CAD4-4F4D-A035-D7B76E431093}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D9F-4516-B385-AD13E425BD2C}"/>
                </c:ext>
              </c:extLst>
            </c:dLbl>
            <c:dLbl>
              <c:idx val="31"/>
              <c:tx>
                <c:strRef>
                  <c:f>Daten_Diagramme!$E$45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{9B809829-98EB-40A6-BE0D-C4001AB9E76C}</c15:txfldGUID>
                      <c15:f>Daten_Diagramme!$E$45</c15:f>
                      <c15:dlblFieldTableCache>
                        <c:ptCount val="1"/>
                        <c:pt idx="0">
                          <c:v>-8.9</c:v>
                        </c:pt>
                      </c15:dlblFieldTableCache>
                    </c15:dlblFTEntry>
                  </c15:dlblFieldTable>
                  <c15:showDataLabelsRange val="0"/>
                </c:ext>
                <c:ext xmlns:c16="http://schemas.microsoft.com/office/drawing/2014/chart" uri="{C3380CC4-5D6E-409C-BE32-E72D297353CC}">
                  <c16:uniqueId val="{0000001F-7D9F-4516-B385-AD13E425BD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-8.1901916853373162</c:v>
                </c:pt>
                <c:pt idx="1">
                  <c:v>16.438356164383563</c:v>
                </c:pt>
                <c:pt idx="2">
                  <c:v>-11.538461538461538</c:v>
                </c:pt>
                <c:pt idx="3">
                  <c:v>-8.235294117647058</c:v>
                </c:pt>
                <c:pt idx="4">
                  <c:v>7.1428571428571432</c:v>
                </c:pt>
                <c:pt idx="5">
                  <c:v>-12.23404255319149</c:v>
                </c:pt>
                <c:pt idx="6">
                  <c:v>-22.222222222222221</c:v>
                </c:pt>
                <c:pt idx="7">
                  <c:v>-5.1181102362204722</c:v>
                </c:pt>
                <c:pt idx="8">
                  <c:v>-3.225806451612903</c:v>
                </c:pt>
                <c:pt idx="9">
                  <c:v>-1.364522417153996</c:v>
                </c:pt>
                <c:pt idx="10">
                  <c:v>-27.38095238095238</c:v>
                </c:pt>
                <c:pt idx="11">
                  <c:v>-2.3809523809523809</c:v>
                </c:pt>
                <c:pt idx="12">
                  <c:v>-11.111111111111111</c:v>
                </c:pt>
                <c:pt idx="13">
                  <c:v>-5.3571428571428568</c:v>
                </c:pt>
                <c:pt idx="14">
                  <c:v>-3.125</c:v>
                </c:pt>
                <c:pt idx="15">
                  <c:v>-44.444444444444443</c:v>
                </c:pt>
                <c:pt idx="16">
                  <c:v>-10.75268817204301</c:v>
                </c:pt>
                <c:pt idx="17">
                  <c:v>0</c:v>
                </c:pt>
                <c:pt idx="18">
                  <c:v>-0.97560975609756095</c:v>
                </c:pt>
                <c:pt idx="19">
                  <c:v>-0.72992700729927007</c:v>
                </c:pt>
                <c:pt idx="20">
                  <c:v>-10.263157894736842</c:v>
                </c:pt>
                <c:pt idx="21">
                  <c:v>0</c:v>
                </c:pt>
                <c:pt idx="23">
                  <c:v>16.438356164383563</c:v>
                </c:pt>
                <c:pt idx="24">
                  <c:v>-7.096774193548387</c:v>
                </c:pt>
                <c:pt idx="25">
                  <c:v>-8.9350180505415171</c:v>
                </c:pt>
              </c:numCache>
            </c:numRef>
          </c:val>
          <c:extLst>
            <c:ext xmlns:c16="http://schemas.microsoft.com/office/drawing/2014/chart" uri="{C3380CC4-5D6E-409C-BE32-E72D297353CC}">
              <c16:uniqueId val="{00000020-7D9F-4516-B385-AD13E425BD2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{F49FADB5-39E4-48B5-B526-31DEEF4B7719}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D9F-4516-B385-AD13E425BD2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{ABD89FAC-5D47-4237-A947-3F63B78E5A42}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D9F-4516-B385-AD13E425BD2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{F139C58B-A83D-4673-931A-4864C0A3DD48}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D9F-4516-B385-AD13E425BD2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{3AA9D206-3F63-4470-AFC6-DA446CF191F7}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D9F-4516-B385-AD13E425BD2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{CC0113A2-A985-41A7-AB8A-468F7FCB0DB5}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D9F-4516-B385-AD13E425BD2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{C0D42531-5CB1-41E3-990E-076A6EF079B1}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D9F-4516-B385-AD13E425BD2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{460757C9-55A7-4AC6-81E2-6D28B789832F}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D9F-4516-B385-AD13E425BD2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{8035DE77-DD29-4C99-8A9B-0AC126BE723A}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D9F-4516-B385-AD13E425BD2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{D820E37F-F78A-4D72-8F62-7D8889B87F7F}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D9F-4516-B385-AD13E425BD2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{8B81FD5E-9541-43F7-8826-8D03BA7676D3}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D9F-4516-B385-AD13E425BD2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{58F73EE3-800C-4DBC-8F7A-C704214E828D}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D9F-4516-B385-AD13E425BD2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{FDE94B97-85C0-4B1F-B301-4E6F71D5B88C}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D9F-4516-B385-AD13E425BD2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{A3B79AA4-13A0-4AC7-9641-F2357F0E17F2}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D9F-4516-B385-AD13E425BD2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{2754BF9A-161B-40FF-BFC2-F1D481E9810C}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D9F-4516-B385-AD13E425BD2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{7C6343D3-B376-46C3-8C52-41B8D0E1606A}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D9F-4516-B385-AD13E425BD2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{71CCCD68-4FB8-449F-BBF2-5DA18FFDA5D0}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D9F-4516-B385-AD13E425BD2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{40C9F718-BEF9-43D5-BFFA-A29D8FB2A984}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D9F-4516-B385-AD13E425BD2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{61F0EAB2-DD63-4136-967C-3AB8F2B268C4}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D9F-4516-B385-AD13E425BD2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{57377285-ABE1-4C0D-B2C4-5A66ACB4188B}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D9F-4516-B385-AD13E425BD2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{6AB75DD6-099A-40FB-97FF-47B24C803CD7}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D9F-4516-B385-AD13E425BD2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{76D0BCDF-3EE2-475B-948B-80E06C8338D4}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D9F-4516-B385-AD13E425BD2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{872A4F58-07F3-4A89-8561-64E5B3F1E173}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D9F-4516-B385-AD13E425BD2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{6563C36E-486A-41C3-91F1-C58E9CDAB030}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D9F-4516-B385-AD13E425BD2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{FA238FEB-89F4-4648-B827-3423EEFD90AA}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D9F-4516-B385-AD13E425BD2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{F54975C2-EE5A-490B-BF78-505A6D441D6C}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D9F-4516-B385-AD13E425BD2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{1B990D3E-0BF4-495A-B742-A3C01FCEB6E2}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D9F-4516-B385-AD13E425BD2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{0F351F09-E572-4D93-9A41-110349D1742E}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D9F-4516-B385-AD13E425BD2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{D659EB61-C7C2-4966-BB63-38FD757215A2}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D9F-4516-B385-AD13E425BD2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{FF02F52A-C562-4050-A957-65DB057BD3DE}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D9F-4516-B385-AD13E425BD2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{EDA154B8-D61B-4994-B9A9-427BD499D90F}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D9F-4516-B385-AD13E425BD2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{0ACE6CB6-32E7-4E35-A292-FA4C4D00584B}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D9F-4516-B385-AD13E425BD2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{CD83181F-B7A1-4588-9CB5-9F0B8D65DA2C}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D9F-4516-B385-AD13E425BD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D9F-4516-B385-AD13E425BD2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D9F-4516-B385-AD13E425BD2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{3556690C-C442-4C53-9C2C-A132ED6EDB1A}</c15:txfldGUID>
                      <c15:f>Diagramm!$I$46</c15:f>
                      <c15:dlblFieldTableCache>
                        <c:ptCount val="1"/>
                      </c15:dlblFieldTableCache>
                    </c15:dlblFTEntry>
                  </c15:dlblFieldTable>
                  <c15:showDataLabelsRange val="0"/>
                </c:ext>
                <c:ext xmlns:c16="http://schemas.microsoft.com/office/drawing/2014/chart" uri="{C3380CC4-5D6E-409C-BE32-E72D297353CC}">
                  <c16:uniqueId val="{00000000-25DF-41AE-9554-F7BC422D60D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{D515D1C1-07A6-49CF-A230-3F8D5E2BE5DD}</c15:txfldGUID>
                      <c15:f>Diagramm!$I$47</c15:f>
                      <c15:dlblFieldTableCache>
                        <c:ptCount val="1"/>
                      </c15:dlblFieldTableCache>
                    </c15:dlblFTEntry>
                  </c15:dlblFieldTable>
                  <c15:showDataLabelsRange val="0"/>
                </c:ext>
                <c:ext xmlns:c16="http://schemas.microsoft.com/office/drawing/2014/chart" uri="{C3380CC4-5D6E-409C-BE32-E72D297353CC}">
                  <c16:uniqueId val="{00000001-25DF-41AE-9554-F7BC422D60D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{0FA32608-D67E-48B1-98B1-659C4A6B9A6F}</c15:txfldGUID>
                      <c15:f>Diagramm!$I$48</c15:f>
                      <c15:dlblFieldTableCache>
                        <c:ptCount val="1"/>
                      </c15:dlblFieldTableCache>
                    </c15:dlblFTEntry>
                  </c15:dlblFieldTable>
                  <c15:showDataLabelsRange val="0"/>
                </c:ext>
                <c:ext xmlns:c16="http://schemas.microsoft.com/office/drawing/2014/chart" uri="{C3380CC4-5D6E-409C-BE32-E72D297353CC}">
                  <c16:uniqueId val="{00000002-25DF-41AE-9554-F7BC422D60D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{C745FE45-96BA-4C26-8947-E41C7EAB9421}</c15:txfldGUID>
                      <c15:f>Diagramm!$I$49</c15:f>
                      <c15:dlblFieldTableCache>
                        <c:ptCount val="1"/>
                      </c15:dlblFieldTableCache>
                    </c15:dlblFTEntry>
                  </c15:dlblFieldTable>
                  <c15:showDataLabelsRange val="0"/>
                </c:ext>
                <c:ext xmlns:c16="http://schemas.microsoft.com/office/drawing/2014/chart" uri="{C3380CC4-5D6E-409C-BE32-E72D297353CC}">
                  <c16:uniqueId val="{00000003-25DF-41AE-9554-F7BC422D60D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{9A2251DE-2234-4D6D-BF20-602014F219DF}</c15:txfldGUID>
                      <c15:f>Diagramm!$I$50</c15:f>
                      <c15:dlblFieldTableCache>
                        <c:ptCount val="1"/>
                      </c15:dlblFieldTableCache>
                    </c15:dlblFTEntry>
                  </c15:dlblFieldTable>
                  <c15:showDataLabelsRange val="0"/>
                </c:ext>
                <c:ext xmlns:c16="http://schemas.microsoft.com/office/drawing/2014/chart" uri="{C3380CC4-5D6E-409C-BE32-E72D297353CC}">
                  <c16:uniqueId val="{00000004-25DF-41AE-9554-F7BC422D60D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{6C15EA06-D366-4667-8D42-D2B8E627FCD6}</c15:txfldGUID>
                      <c15:f>Diagramm!$I$51</c15:f>
                      <c15:dlblFieldTableCache>
                        <c:ptCount val="1"/>
                      </c15:dlblFieldTableCache>
                    </c15:dlblFTEntry>
                  </c15:dlblFieldTable>
                  <c15:showDataLabelsRange val="0"/>
                </c:ext>
                <c:ext xmlns:c16="http://schemas.microsoft.com/office/drawing/2014/chart" uri="{C3380CC4-5D6E-409C-BE32-E72D297353CC}">
                  <c16:uniqueId val="{00000005-25DF-41AE-9554-F7BC422D60D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{3EFB4A44-7D91-4149-82FC-B70B7CA8736A}</c15:txfldGUID>
                      <c15:f>Diagramm!$I$52</c15:f>
                      <c15:dlblFieldTableCache>
                        <c:ptCount val="1"/>
                      </c15:dlblFieldTableCache>
                    </c15:dlblFTEntry>
                  </c15:dlblFieldTable>
                  <c15:showDataLabelsRange val="0"/>
                </c:ext>
                <c:ext xmlns:c16="http://schemas.microsoft.com/office/drawing/2014/chart" uri="{C3380CC4-5D6E-409C-BE32-E72D297353CC}">
                  <c16:uniqueId val="{00000006-25DF-41AE-9554-F7BC422D60D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{E4709EDA-5367-419E-B208-9916E7EB4C5B}</c15:txfldGUID>
                      <c15:f>Diagramm!$I$53</c15:f>
                      <c15:dlblFieldTableCache>
                        <c:ptCount val="1"/>
                      </c15:dlblFieldTableCache>
                    </c15:dlblFTEntry>
                  </c15:dlblFieldTable>
                  <c15:showDataLabelsRange val="0"/>
                </c:ext>
                <c:ext xmlns:c16="http://schemas.microsoft.com/office/drawing/2014/chart" uri="{C3380CC4-5D6E-409C-BE32-E72D297353CC}">
                  <c16:uniqueId val="{00000007-25DF-41AE-9554-F7BC422D60D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{D0501BE2-A3BD-4007-9F67-38420EAF2510}</c15:txfldGUID>
                      <c15:f>Diagramm!$I$54</c15:f>
                      <c15:dlblFieldTableCache>
                        <c:ptCount val="1"/>
                      </c15:dlblFieldTableCache>
                    </c15:dlblFTEntry>
                  </c15:dlblFieldTable>
                  <c15:showDataLabelsRange val="0"/>
                </c:ext>
                <c:ext xmlns:c16="http://schemas.microsoft.com/office/drawing/2014/chart" uri="{C3380CC4-5D6E-409C-BE32-E72D297353CC}">
                  <c16:uniqueId val="{00000008-25DF-41AE-9554-F7BC422D60D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{FE82D8A5-81B9-49EB-9216-6CEC1DA7FF5F}</c15:txfldGUID>
                      <c15:f>Diagramm!$I$55</c15:f>
                      <c15:dlblFieldTableCache>
                        <c:ptCount val="1"/>
                      </c15:dlblFieldTableCache>
                    </c15:dlblFTEntry>
                  </c15:dlblFieldTable>
                  <c15:showDataLabelsRange val="0"/>
                </c:ext>
                <c:ext xmlns:c16="http://schemas.microsoft.com/office/drawing/2014/chart" uri="{C3380CC4-5D6E-409C-BE32-E72D297353CC}">
                  <c16:uniqueId val="{00000009-25DF-41AE-9554-F7BC422D60D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{5A735C53-B434-412C-8051-FD7F7D6B4A7F}</c15:txfldGUID>
                      <c15:f>Diagramm!$I$56</c15:f>
                      <c15:dlblFieldTableCache>
                        <c:ptCount val="1"/>
                      </c15:dlblFieldTableCache>
                    </c15:dlblFTEntry>
                  </c15:dlblFieldTable>
                  <c15:showDataLabelsRange val="0"/>
                </c:ext>
                <c:ext xmlns:c16="http://schemas.microsoft.com/office/drawing/2014/chart" uri="{C3380CC4-5D6E-409C-BE32-E72D297353CC}">
                  <c16:uniqueId val="{0000000A-25DF-41AE-9554-F7BC422D60D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{484375BD-A533-46C3-A520-3114DA721A6B}</c15:txfldGUID>
                      <c15:f>Diagramm!$I$57</c15:f>
                      <c15:dlblFieldTableCache>
                        <c:ptCount val="1"/>
                      </c15:dlblFieldTableCache>
                    </c15:dlblFTEntry>
                  </c15:dlblFieldTable>
                  <c15:showDataLabelsRange val="0"/>
                </c:ext>
                <c:ext xmlns:c16="http://schemas.microsoft.com/office/drawing/2014/chart" uri="{C3380CC4-5D6E-409C-BE32-E72D297353CC}">
                  <c16:uniqueId val="{0000000B-25DF-41AE-9554-F7BC422D60D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{08E93460-9327-4BAA-9582-F5ECCF0E5935}</c15:txfldGUID>
                      <c15:f>Diagramm!$I$58</c15:f>
                      <c15:dlblFieldTableCache>
                        <c:ptCount val="1"/>
                      </c15:dlblFieldTableCache>
                    </c15:dlblFTEntry>
                  </c15:dlblFieldTable>
                  <c15:showDataLabelsRange val="0"/>
                </c:ext>
                <c:ext xmlns:c16="http://schemas.microsoft.com/office/drawing/2014/chart" uri="{C3380CC4-5D6E-409C-BE32-E72D297353CC}">
                  <c16:uniqueId val="{0000000C-25DF-41AE-9554-F7BC422D60D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{EC539D25-CC06-4CC4-8A13-235EAD2289C0}</c15:txfldGUID>
                      <c15:f>Diagramm!$I$59</c15:f>
                      <c15:dlblFieldTableCache>
                        <c:ptCount val="1"/>
                      </c15:dlblFieldTableCache>
                    </c15:dlblFTEntry>
                  </c15:dlblFieldTable>
                  <c15:showDataLabelsRange val="0"/>
                </c:ext>
                <c:ext xmlns:c16="http://schemas.microsoft.com/office/drawing/2014/chart" uri="{C3380CC4-5D6E-409C-BE32-E72D297353CC}">
                  <c16:uniqueId val="{0000000D-25DF-41AE-9554-F7BC422D60D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{2D51F93D-4D1A-45AE-979B-8C02CC526480}</c15:txfldGUID>
                      <c15:f>Diagramm!$I$60</c15:f>
                      <c15:dlblFieldTableCache>
                        <c:ptCount val="1"/>
                      </c15:dlblFieldTableCache>
                    </c15:dlblFTEntry>
                  </c15:dlblFieldTable>
                  <c15:showDataLabelsRange val="0"/>
                </c:ext>
                <c:ext xmlns:c16="http://schemas.microsoft.com/office/drawing/2014/chart" uri="{C3380CC4-5D6E-409C-BE32-E72D297353CC}">
                  <c16:uniqueId val="{0000000E-25DF-41AE-9554-F7BC422D60D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{4209D8B3-D2EC-4478-9DB8-9E61ED3142D0}</c15:txfldGUID>
                      <c15:f>Diagramm!$I$61</c15:f>
                      <c15:dlblFieldTableCache>
                        <c:ptCount val="1"/>
                      </c15:dlblFieldTableCache>
                    </c15:dlblFTEntry>
                  </c15:dlblFieldTable>
                  <c15:showDataLabelsRange val="0"/>
                </c:ext>
                <c:ext xmlns:c16="http://schemas.microsoft.com/office/drawing/2014/chart" uri="{C3380CC4-5D6E-409C-BE32-E72D297353CC}">
                  <c16:uniqueId val="{0000000F-25DF-41AE-9554-F7BC422D60D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{2ED5DDB1-78D1-4B11-A110-466ED7DA7DE8}</c15:txfldGUID>
                      <c15:f>Diagramm!$I$62</c15:f>
                      <c15:dlblFieldTableCache>
                        <c:ptCount val="1"/>
                      </c15:dlblFieldTableCache>
                    </c15:dlblFTEntry>
                  </c15:dlblFieldTable>
                  <c15:showDataLabelsRange val="0"/>
                </c:ext>
                <c:ext xmlns:c16="http://schemas.microsoft.com/office/drawing/2014/chart" uri="{C3380CC4-5D6E-409C-BE32-E72D297353CC}">
                  <c16:uniqueId val="{00000010-25DF-41AE-9554-F7BC422D60D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{A9113FAD-C84A-4158-A8E7-21001A087EE5}</c15:txfldGUID>
                      <c15:f>Diagramm!$I$63</c15:f>
                      <c15:dlblFieldTableCache>
                        <c:ptCount val="1"/>
                      </c15:dlblFieldTableCache>
                    </c15:dlblFTEntry>
                  </c15:dlblFieldTable>
                  <c15:showDataLabelsRange val="0"/>
                </c:ext>
                <c:ext xmlns:c16="http://schemas.microsoft.com/office/drawing/2014/chart" uri="{C3380CC4-5D6E-409C-BE32-E72D297353CC}">
                  <c16:uniqueId val="{00000011-25DF-41AE-9554-F7BC422D60D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{36218500-85DC-4C50-A987-37DD025DD166}</c15:txfldGUID>
                      <c15:f>Diagramm!$I$64</c15:f>
                      <c15:dlblFieldTableCache>
                        <c:ptCount val="1"/>
                      </c15:dlblFieldTableCache>
                    </c15:dlblFTEntry>
                  </c15:dlblFieldTable>
                  <c15:showDataLabelsRange val="0"/>
                </c:ext>
                <c:ext xmlns:c16="http://schemas.microsoft.com/office/drawing/2014/chart" uri="{C3380CC4-5D6E-409C-BE32-E72D297353CC}">
                  <c16:uniqueId val="{00000012-25DF-41AE-9554-F7BC422D60D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{419B57F4-5EE0-42C6-8D43-91347AC6ECCA}</c15:txfldGUID>
                      <c15:f>Diagramm!$I$65</c15:f>
                      <c15:dlblFieldTableCache>
                        <c:ptCount val="1"/>
                      </c15:dlblFieldTableCache>
                    </c15:dlblFTEntry>
                  </c15:dlblFieldTable>
                  <c15:showDataLabelsRange val="0"/>
                </c:ext>
                <c:ext xmlns:c16="http://schemas.microsoft.com/office/drawing/2014/chart" uri="{C3380CC4-5D6E-409C-BE32-E72D297353CC}">
                  <c16:uniqueId val="{00000013-25DF-41AE-9554-F7BC422D60D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{B1EA9403-940F-48FE-A0DD-96460FE93AFF}</c15:txfldGUID>
                      <c15:f>Diagramm!$I$66</c15:f>
                      <c15:dlblFieldTableCache>
                        <c:ptCount val="1"/>
                      </c15:dlblFieldTableCache>
                    </c15:dlblFTEntry>
                  </c15:dlblFieldTable>
                  <c15:showDataLabelsRange val="0"/>
                </c:ext>
                <c:ext xmlns:c16="http://schemas.microsoft.com/office/drawing/2014/chart" uri="{C3380CC4-5D6E-409C-BE32-E72D297353CC}">
                  <c16:uniqueId val="{00000014-25DF-41AE-9554-F7BC422D60D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{B5D5DFCE-7FFB-4523-9E74-7457D720B601}</c15:txfldGUID>
                      <c15:f>Diagramm!$I$67</c15:f>
                      <c15:dlblFieldTableCache>
                        <c:ptCount val="1"/>
                      </c15:dlblFieldTableCache>
                    </c15:dlblFTEntry>
                  </c15:dlblFieldTable>
                  <c15:showDataLabelsRange val="0"/>
                </c:ext>
                <c:ext xmlns:c16="http://schemas.microsoft.com/office/drawing/2014/chart" uri="{C3380CC4-5D6E-409C-BE32-E72D297353CC}">
                  <c16:uniqueId val="{00000015-25DF-41AE-9554-F7BC422D60D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5DF-41AE-9554-F7BC422D60D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{4075A408-0565-4D7C-A535-E089DE77DFD1}</c15:txfldGUID>
                      <c15:f>Diagramm!$K$46</c15:f>
                      <c15:dlblFieldTableCache>
                        <c:ptCount val="1"/>
                      </c15:dlblFieldTableCache>
                    </c15:dlblFTEntry>
                  </c15:dlblFieldTable>
                  <c15:showDataLabelsRange val="0"/>
                </c:ext>
                <c:ext xmlns:c16="http://schemas.microsoft.com/office/drawing/2014/chart" uri="{C3380CC4-5D6E-409C-BE32-E72D297353CC}">
                  <c16:uniqueId val="{00000017-25DF-41AE-9554-F7BC422D60D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{3345986D-ACD8-4B03-8F33-D732F8D2CD00}</c15:txfldGUID>
                      <c15:f>Diagramm!$K$47</c15:f>
                      <c15:dlblFieldTableCache>
                        <c:ptCount val="1"/>
                      </c15:dlblFieldTableCache>
                    </c15:dlblFTEntry>
                  </c15:dlblFieldTable>
                  <c15:showDataLabelsRange val="0"/>
                </c:ext>
                <c:ext xmlns:c16="http://schemas.microsoft.com/office/drawing/2014/chart" uri="{C3380CC4-5D6E-409C-BE32-E72D297353CC}">
                  <c16:uniqueId val="{00000018-25DF-41AE-9554-F7BC422D60D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{F8C8E962-52BD-4923-8C03-CBD3E7991C93}</c15:txfldGUID>
                      <c15:f>Diagramm!$K$48</c15:f>
                      <c15:dlblFieldTableCache>
                        <c:ptCount val="1"/>
                      </c15:dlblFieldTableCache>
                    </c15:dlblFTEntry>
                  </c15:dlblFieldTable>
                  <c15:showDataLabelsRange val="0"/>
                </c:ext>
                <c:ext xmlns:c16="http://schemas.microsoft.com/office/drawing/2014/chart" uri="{C3380CC4-5D6E-409C-BE32-E72D297353CC}">
                  <c16:uniqueId val="{00000019-25DF-41AE-9554-F7BC422D60D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{DA44C274-E8EE-40F3-946A-6C65FA0E12D7}</c15:txfldGUID>
                      <c15:f>Diagramm!$K$49</c15:f>
                      <c15:dlblFieldTableCache>
                        <c:ptCount val="1"/>
                      </c15:dlblFieldTableCache>
                    </c15:dlblFTEntry>
                  </c15:dlblFieldTable>
                  <c15:showDataLabelsRange val="0"/>
                </c:ext>
                <c:ext xmlns:c16="http://schemas.microsoft.com/office/drawing/2014/chart" uri="{C3380CC4-5D6E-409C-BE32-E72D297353CC}">
                  <c16:uniqueId val="{0000001A-25DF-41AE-9554-F7BC422D60D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{D55207A4-60B9-483E-9B68-E22B7DC5A75E}</c15:txfldGUID>
                      <c15:f>Diagramm!$K$50</c15:f>
                      <c15:dlblFieldTableCache>
                        <c:ptCount val="1"/>
                      </c15:dlblFieldTableCache>
                    </c15:dlblFTEntry>
                  </c15:dlblFieldTable>
                  <c15:showDataLabelsRange val="0"/>
                </c:ext>
                <c:ext xmlns:c16="http://schemas.microsoft.com/office/drawing/2014/chart" uri="{C3380CC4-5D6E-409C-BE32-E72D297353CC}">
                  <c16:uniqueId val="{0000001B-25DF-41AE-9554-F7BC422D60D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{41941666-BA0A-4D02-B405-2C91BAE01FD8}</c15:txfldGUID>
                      <c15:f>Diagramm!$K$51</c15:f>
                      <c15:dlblFieldTableCache>
                        <c:ptCount val="1"/>
                      </c15:dlblFieldTableCache>
                    </c15:dlblFTEntry>
                  </c15:dlblFieldTable>
                  <c15:showDataLabelsRange val="0"/>
                </c:ext>
                <c:ext xmlns:c16="http://schemas.microsoft.com/office/drawing/2014/chart" uri="{C3380CC4-5D6E-409C-BE32-E72D297353CC}">
                  <c16:uniqueId val="{0000001C-25DF-41AE-9554-F7BC422D60D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{A6E7FFAF-E80C-4CB8-9868-A03419AA1269}</c15:txfldGUID>
                      <c15:f>Diagramm!$K$52</c15:f>
                      <c15:dlblFieldTableCache>
                        <c:ptCount val="1"/>
                      </c15:dlblFieldTableCache>
                    </c15:dlblFTEntry>
                  </c15:dlblFieldTable>
                  <c15:showDataLabelsRange val="0"/>
                </c:ext>
                <c:ext xmlns:c16="http://schemas.microsoft.com/office/drawing/2014/chart" uri="{C3380CC4-5D6E-409C-BE32-E72D297353CC}">
                  <c16:uniqueId val="{0000001D-25DF-41AE-9554-F7BC422D60D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{9906E345-99A0-49FE-A26D-58CD145D72BB}</c15:txfldGUID>
                      <c15:f>Diagramm!$K$53</c15:f>
                      <c15:dlblFieldTableCache>
                        <c:ptCount val="1"/>
                      </c15:dlblFieldTableCache>
                    </c15:dlblFTEntry>
                  </c15:dlblFieldTable>
                  <c15:showDataLabelsRange val="0"/>
                </c:ext>
                <c:ext xmlns:c16="http://schemas.microsoft.com/office/drawing/2014/chart" uri="{C3380CC4-5D6E-409C-BE32-E72D297353CC}">
                  <c16:uniqueId val="{0000001E-25DF-41AE-9554-F7BC422D60D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{E96D1DAF-EAD4-4420-98EC-16DBDBC851E5}</c15:txfldGUID>
                      <c15:f>Diagramm!$K$54</c15:f>
                      <c15:dlblFieldTableCache>
                        <c:ptCount val="1"/>
                      </c15:dlblFieldTableCache>
                    </c15:dlblFTEntry>
                  </c15:dlblFieldTable>
                  <c15:showDataLabelsRange val="0"/>
                </c:ext>
                <c:ext xmlns:c16="http://schemas.microsoft.com/office/drawing/2014/chart" uri="{C3380CC4-5D6E-409C-BE32-E72D297353CC}">
                  <c16:uniqueId val="{0000001F-25DF-41AE-9554-F7BC422D60D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{1DE4DBCC-F936-4A91-B798-ED826FF539E6}</c15:txfldGUID>
                      <c15:f>Diagramm!$K$55</c15:f>
                      <c15:dlblFieldTableCache>
                        <c:ptCount val="1"/>
                      </c15:dlblFieldTableCache>
                    </c15:dlblFTEntry>
                  </c15:dlblFieldTable>
                  <c15:showDataLabelsRange val="0"/>
                </c:ext>
                <c:ext xmlns:c16="http://schemas.microsoft.com/office/drawing/2014/chart" uri="{C3380CC4-5D6E-409C-BE32-E72D297353CC}">
                  <c16:uniqueId val="{00000020-25DF-41AE-9554-F7BC422D60D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{9A89E815-EBB0-47B2-90EE-6AC8311E4C14}</c15:txfldGUID>
                      <c15:f>Diagramm!$K$56</c15:f>
                      <c15:dlblFieldTableCache>
                        <c:ptCount val="1"/>
                      </c15:dlblFieldTableCache>
                    </c15:dlblFTEntry>
                  </c15:dlblFieldTable>
                  <c15:showDataLabelsRange val="0"/>
                </c:ext>
                <c:ext xmlns:c16="http://schemas.microsoft.com/office/drawing/2014/chart" uri="{C3380CC4-5D6E-409C-BE32-E72D297353CC}">
                  <c16:uniqueId val="{00000021-25DF-41AE-9554-F7BC422D60D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{1B123D8B-A6A6-4A07-B97C-E7111E9B4322}</c15:txfldGUID>
                      <c15:f>Diagramm!$K$57</c15:f>
                      <c15:dlblFieldTableCache>
                        <c:ptCount val="1"/>
                      </c15:dlblFieldTableCache>
                    </c15:dlblFTEntry>
                  </c15:dlblFieldTable>
                  <c15:showDataLabelsRange val="0"/>
                </c:ext>
                <c:ext xmlns:c16="http://schemas.microsoft.com/office/drawing/2014/chart" uri="{C3380CC4-5D6E-409C-BE32-E72D297353CC}">
                  <c16:uniqueId val="{00000022-25DF-41AE-9554-F7BC422D60D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{5A7113EE-53A1-45B1-B4E2-2E657BD0394B}</c15:txfldGUID>
                      <c15:f>Diagramm!$K$58</c15:f>
                      <c15:dlblFieldTableCache>
                        <c:ptCount val="1"/>
                      </c15:dlblFieldTableCache>
                    </c15:dlblFTEntry>
                  </c15:dlblFieldTable>
                  <c15:showDataLabelsRange val="0"/>
                </c:ext>
                <c:ext xmlns:c16="http://schemas.microsoft.com/office/drawing/2014/chart" uri="{C3380CC4-5D6E-409C-BE32-E72D297353CC}">
                  <c16:uniqueId val="{00000023-25DF-41AE-9554-F7BC422D60D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{3D032418-093F-4C8E-957E-FE27004F2AFE}</c15:txfldGUID>
                      <c15:f>Diagramm!$K$59</c15:f>
                      <c15:dlblFieldTableCache>
                        <c:ptCount val="1"/>
                      </c15:dlblFieldTableCache>
                    </c15:dlblFTEntry>
                  </c15:dlblFieldTable>
                  <c15:showDataLabelsRange val="0"/>
                </c:ext>
                <c:ext xmlns:c16="http://schemas.microsoft.com/office/drawing/2014/chart" uri="{C3380CC4-5D6E-409C-BE32-E72D297353CC}">
                  <c16:uniqueId val="{00000024-25DF-41AE-9554-F7BC422D60D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{1A3EAEE8-A638-4247-8270-DA77C1C648AD}</c15:txfldGUID>
                      <c15:f>Diagramm!$K$60</c15:f>
                      <c15:dlblFieldTableCache>
                        <c:ptCount val="1"/>
                      </c15:dlblFieldTableCache>
                    </c15:dlblFTEntry>
                  </c15:dlblFieldTable>
                  <c15:showDataLabelsRange val="0"/>
                </c:ext>
                <c:ext xmlns:c16="http://schemas.microsoft.com/office/drawing/2014/chart" uri="{C3380CC4-5D6E-409C-BE32-E72D297353CC}">
                  <c16:uniqueId val="{00000025-25DF-41AE-9554-F7BC422D60D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{F4E74F01-89DB-4022-8179-A0AA5E43535F}</c15:txfldGUID>
                      <c15:f>Diagramm!$K$61</c15:f>
                      <c15:dlblFieldTableCache>
                        <c:ptCount val="1"/>
                      </c15:dlblFieldTableCache>
                    </c15:dlblFTEntry>
                  </c15:dlblFieldTable>
                  <c15:showDataLabelsRange val="0"/>
                </c:ext>
                <c:ext xmlns:c16="http://schemas.microsoft.com/office/drawing/2014/chart" uri="{C3380CC4-5D6E-409C-BE32-E72D297353CC}">
                  <c16:uniqueId val="{00000026-25DF-41AE-9554-F7BC422D60D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{8E6AB7E7-E25C-4F8B-9E29-D69DC39C87E3}</c15:txfldGUID>
                      <c15:f>Diagramm!$K$62</c15:f>
                      <c15:dlblFieldTableCache>
                        <c:ptCount val="1"/>
                      </c15:dlblFieldTableCache>
                    </c15:dlblFTEntry>
                  </c15:dlblFieldTable>
                  <c15:showDataLabelsRange val="0"/>
                </c:ext>
                <c:ext xmlns:c16="http://schemas.microsoft.com/office/drawing/2014/chart" uri="{C3380CC4-5D6E-409C-BE32-E72D297353CC}">
                  <c16:uniqueId val="{00000027-25DF-41AE-9554-F7BC422D60D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{817E375B-631A-400B-B9CD-616B2A6AF6CF}</c15:txfldGUID>
                      <c15:f>Diagramm!$K$63</c15:f>
                      <c15:dlblFieldTableCache>
                        <c:ptCount val="1"/>
                      </c15:dlblFieldTableCache>
                    </c15:dlblFTEntry>
                  </c15:dlblFieldTable>
                  <c15:showDataLabelsRange val="0"/>
                </c:ext>
                <c:ext xmlns:c16="http://schemas.microsoft.com/office/drawing/2014/chart" uri="{C3380CC4-5D6E-409C-BE32-E72D297353CC}">
                  <c16:uniqueId val="{00000028-25DF-41AE-9554-F7BC422D60D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{AFAE9E35-13D6-4785-899D-C2982460A394}</c15:txfldGUID>
                      <c15:f>Diagramm!$K$64</c15:f>
                      <c15:dlblFieldTableCache>
                        <c:ptCount val="1"/>
                      </c15:dlblFieldTableCache>
                    </c15:dlblFTEntry>
                  </c15:dlblFieldTable>
                  <c15:showDataLabelsRange val="0"/>
                </c:ext>
                <c:ext xmlns:c16="http://schemas.microsoft.com/office/drawing/2014/chart" uri="{C3380CC4-5D6E-409C-BE32-E72D297353CC}">
                  <c16:uniqueId val="{00000029-25DF-41AE-9554-F7BC422D60D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{A6495477-D8DE-438E-8D4F-34B59728EF87}</c15:txfldGUID>
                      <c15:f>Diagramm!$K$65</c15:f>
                      <c15:dlblFieldTableCache>
                        <c:ptCount val="1"/>
                      </c15:dlblFieldTableCache>
                    </c15:dlblFTEntry>
                  </c15:dlblFieldTable>
                  <c15:showDataLabelsRange val="0"/>
                </c:ext>
                <c:ext xmlns:c16="http://schemas.microsoft.com/office/drawing/2014/chart" uri="{C3380CC4-5D6E-409C-BE32-E72D297353CC}">
                  <c16:uniqueId val="{0000002A-25DF-41AE-9554-F7BC422D60D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{004F46D9-FE77-4EC3-8597-4E9C2F4E5D09}</c15:txfldGUID>
                      <c15:f>Diagramm!$K$66</c15:f>
                      <c15:dlblFieldTableCache>
                        <c:ptCount val="1"/>
                      </c15:dlblFieldTableCache>
                    </c15:dlblFTEntry>
                  </c15:dlblFieldTable>
                  <c15:showDataLabelsRange val="0"/>
                </c:ext>
                <c:ext xmlns:c16="http://schemas.microsoft.com/office/drawing/2014/chart" uri="{C3380CC4-5D6E-409C-BE32-E72D297353CC}">
                  <c16:uniqueId val="{0000002B-25DF-41AE-9554-F7BC422D60D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{23FD14BB-00D4-4BE2-BD5B-8DD113CC4574}</c15:txfldGUID>
                      <c15:f>Diagramm!$K$67</c15:f>
                      <c15:dlblFieldTableCache>
                        <c:ptCount val="1"/>
                      </c15:dlblFieldTableCache>
                    </c15:dlblFTEntry>
                  </c15:dlblFieldTable>
                  <c15:showDataLabelsRange val="0"/>
                </c:ext>
                <c:ext xmlns:c16="http://schemas.microsoft.com/office/drawing/2014/chart" uri="{C3380CC4-5D6E-409C-BE32-E72D297353CC}">
                  <c16:uniqueId val="{0000002C-25DF-41AE-9554-F7BC422D60D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5DF-41AE-9554-F7BC422D60D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{1CEE1D10-9EED-4817-B658-DE99BACA7B1C}</c15:txfldGUID>
                      <c15:f>Diagramm!$J$46</c15:f>
                      <c15:dlblFieldTableCache>
                        <c:ptCount val="1"/>
                      </c15:dlblFieldTableCache>
                    </c15:dlblFTEntry>
                  </c15:dlblFieldTable>
                  <c15:showDataLabelsRange val="0"/>
                </c:ext>
                <c:ext xmlns:c16="http://schemas.microsoft.com/office/drawing/2014/chart" uri="{C3380CC4-5D6E-409C-BE32-E72D297353CC}">
                  <c16:uniqueId val="{0000002E-25DF-41AE-9554-F7BC422D60D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{5E56FC06-B413-4BB5-922D-7E6B1DB6CDC3}</c15:txfldGUID>
                      <c15:f>Diagramm!$J$47</c15:f>
                      <c15:dlblFieldTableCache>
                        <c:ptCount val="1"/>
                      </c15:dlblFieldTableCache>
                    </c15:dlblFTEntry>
                  </c15:dlblFieldTable>
                  <c15:showDataLabelsRange val="0"/>
                </c:ext>
                <c:ext xmlns:c16="http://schemas.microsoft.com/office/drawing/2014/chart" uri="{C3380CC4-5D6E-409C-BE32-E72D297353CC}">
                  <c16:uniqueId val="{0000002F-25DF-41AE-9554-F7BC422D60D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{57873267-1BE3-47EB-A59C-4623C9C9F2A7}</c15:txfldGUID>
                      <c15:f>Diagramm!$J$48</c15:f>
                      <c15:dlblFieldTableCache>
                        <c:ptCount val="1"/>
                      </c15:dlblFieldTableCache>
                    </c15:dlblFTEntry>
                  </c15:dlblFieldTable>
                  <c15:showDataLabelsRange val="0"/>
                </c:ext>
                <c:ext xmlns:c16="http://schemas.microsoft.com/office/drawing/2014/chart" uri="{C3380CC4-5D6E-409C-BE32-E72D297353CC}">
                  <c16:uniqueId val="{00000030-25DF-41AE-9554-F7BC422D60D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{1A856C03-F894-4FF2-A622-20CF5852535C}</c15:txfldGUID>
                      <c15:f>Diagramm!$J$49</c15:f>
                      <c15:dlblFieldTableCache>
                        <c:ptCount val="1"/>
                      </c15:dlblFieldTableCache>
                    </c15:dlblFTEntry>
                  </c15:dlblFieldTable>
                  <c15:showDataLabelsRange val="0"/>
                </c:ext>
                <c:ext xmlns:c16="http://schemas.microsoft.com/office/drawing/2014/chart" uri="{C3380CC4-5D6E-409C-BE32-E72D297353CC}">
                  <c16:uniqueId val="{00000031-25DF-41AE-9554-F7BC422D60D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{4A650C94-C6BE-49E8-BA5C-F65E32EE8784}</c15:txfldGUID>
                      <c15:f>Diagramm!$J$50</c15:f>
                      <c15:dlblFieldTableCache>
                        <c:ptCount val="1"/>
                      </c15:dlblFieldTableCache>
                    </c15:dlblFTEntry>
                  </c15:dlblFieldTable>
                  <c15:showDataLabelsRange val="0"/>
                </c:ext>
                <c:ext xmlns:c16="http://schemas.microsoft.com/office/drawing/2014/chart" uri="{C3380CC4-5D6E-409C-BE32-E72D297353CC}">
                  <c16:uniqueId val="{00000032-25DF-41AE-9554-F7BC422D60D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{14BF89A8-C15A-45D7-AC29-334E66BF1A43}</c15:txfldGUID>
                      <c15:f>Diagramm!$J$51</c15:f>
                      <c15:dlblFieldTableCache>
                        <c:ptCount val="1"/>
                      </c15:dlblFieldTableCache>
                    </c15:dlblFTEntry>
                  </c15:dlblFieldTable>
                  <c15:showDataLabelsRange val="0"/>
                </c:ext>
                <c:ext xmlns:c16="http://schemas.microsoft.com/office/drawing/2014/chart" uri="{C3380CC4-5D6E-409C-BE32-E72D297353CC}">
                  <c16:uniqueId val="{00000033-25DF-41AE-9554-F7BC422D60D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{AD29BFB6-5BCC-4B83-ACB1-F92E64F31BC9}</c15:txfldGUID>
                      <c15:f>Diagramm!$J$52</c15:f>
                      <c15:dlblFieldTableCache>
                        <c:ptCount val="1"/>
                      </c15:dlblFieldTableCache>
                    </c15:dlblFTEntry>
                  </c15:dlblFieldTable>
                  <c15:showDataLabelsRange val="0"/>
                </c:ext>
                <c:ext xmlns:c16="http://schemas.microsoft.com/office/drawing/2014/chart" uri="{C3380CC4-5D6E-409C-BE32-E72D297353CC}">
                  <c16:uniqueId val="{00000034-25DF-41AE-9554-F7BC422D60D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{125881D4-8A37-4F87-BBDD-79EF753C8452}</c15:txfldGUID>
                      <c15:f>Diagramm!$J$53</c15:f>
                      <c15:dlblFieldTableCache>
                        <c:ptCount val="1"/>
                      </c15:dlblFieldTableCache>
                    </c15:dlblFTEntry>
                  </c15:dlblFieldTable>
                  <c15:showDataLabelsRange val="0"/>
                </c:ext>
                <c:ext xmlns:c16="http://schemas.microsoft.com/office/drawing/2014/chart" uri="{C3380CC4-5D6E-409C-BE32-E72D297353CC}">
                  <c16:uniqueId val="{00000035-25DF-41AE-9554-F7BC422D60D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{185A11E3-562D-445A-8F0D-8B0B6193BF96}</c15:txfldGUID>
                      <c15:f>Diagramm!$J$54</c15:f>
                      <c15:dlblFieldTableCache>
                        <c:ptCount val="1"/>
                      </c15:dlblFieldTableCache>
                    </c15:dlblFTEntry>
                  </c15:dlblFieldTable>
                  <c15:showDataLabelsRange val="0"/>
                </c:ext>
                <c:ext xmlns:c16="http://schemas.microsoft.com/office/drawing/2014/chart" uri="{C3380CC4-5D6E-409C-BE32-E72D297353CC}">
                  <c16:uniqueId val="{00000036-25DF-41AE-9554-F7BC422D60D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{5E8E1AA1-17E5-4302-8A64-53EDD9B2F1AE}</c15:txfldGUID>
                      <c15:f>Diagramm!$J$55</c15:f>
                      <c15:dlblFieldTableCache>
                        <c:ptCount val="1"/>
                      </c15:dlblFieldTableCache>
                    </c15:dlblFTEntry>
                  </c15:dlblFieldTable>
                  <c15:showDataLabelsRange val="0"/>
                </c:ext>
                <c:ext xmlns:c16="http://schemas.microsoft.com/office/drawing/2014/chart" uri="{C3380CC4-5D6E-409C-BE32-E72D297353CC}">
                  <c16:uniqueId val="{00000037-25DF-41AE-9554-F7BC422D60D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{A6C82DC3-40B2-4419-BA21-3C3B9C211F05}</c15:txfldGUID>
                      <c15:f>Diagramm!$J$56</c15:f>
                      <c15:dlblFieldTableCache>
                        <c:ptCount val="1"/>
                      </c15:dlblFieldTableCache>
                    </c15:dlblFTEntry>
                  </c15:dlblFieldTable>
                  <c15:showDataLabelsRange val="0"/>
                </c:ext>
                <c:ext xmlns:c16="http://schemas.microsoft.com/office/drawing/2014/chart" uri="{C3380CC4-5D6E-409C-BE32-E72D297353CC}">
                  <c16:uniqueId val="{00000038-25DF-41AE-9554-F7BC422D60D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{37ED22F6-C84E-40A1-831E-9B00DF757F43}</c15:txfldGUID>
                      <c15:f>Diagramm!$J$57</c15:f>
                      <c15:dlblFieldTableCache>
                        <c:ptCount val="1"/>
                      </c15:dlblFieldTableCache>
                    </c15:dlblFTEntry>
                  </c15:dlblFieldTable>
                  <c15:showDataLabelsRange val="0"/>
                </c:ext>
                <c:ext xmlns:c16="http://schemas.microsoft.com/office/drawing/2014/chart" uri="{C3380CC4-5D6E-409C-BE32-E72D297353CC}">
                  <c16:uniqueId val="{00000039-25DF-41AE-9554-F7BC422D60D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{F0DF939C-889E-48F0-8A1F-51F5486D57AB}</c15:txfldGUID>
                      <c15:f>Diagramm!$J$58</c15:f>
                      <c15:dlblFieldTableCache>
                        <c:ptCount val="1"/>
                      </c15:dlblFieldTableCache>
                    </c15:dlblFTEntry>
                  </c15:dlblFieldTable>
                  <c15:showDataLabelsRange val="0"/>
                </c:ext>
                <c:ext xmlns:c16="http://schemas.microsoft.com/office/drawing/2014/chart" uri="{C3380CC4-5D6E-409C-BE32-E72D297353CC}">
                  <c16:uniqueId val="{0000003A-25DF-41AE-9554-F7BC422D60D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{C8D37925-544D-4463-9BED-17FBD9E2451D}</c15:txfldGUID>
                      <c15:f>Diagramm!$J$59</c15:f>
                      <c15:dlblFieldTableCache>
                        <c:ptCount val="1"/>
                      </c15:dlblFieldTableCache>
                    </c15:dlblFTEntry>
                  </c15:dlblFieldTable>
                  <c15:showDataLabelsRange val="0"/>
                </c:ext>
                <c:ext xmlns:c16="http://schemas.microsoft.com/office/drawing/2014/chart" uri="{C3380CC4-5D6E-409C-BE32-E72D297353CC}">
                  <c16:uniqueId val="{0000003B-25DF-41AE-9554-F7BC422D60D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{CAC06C02-BA2F-4657-9D10-6261C4919EBC}</c15:txfldGUID>
                      <c15:f>Diagramm!$J$60</c15:f>
                      <c15:dlblFieldTableCache>
                        <c:ptCount val="1"/>
                      </c15:dlblFieldTableCache>
                    </c15:dlblFTEntry>
                  </c15:dlblFieldTable>
                  <c15:showDataLabelsRange val="0"/>
                </c:ext>
                <c:ext xmlns:c16="http://schemas.microsoft.com/office/drawing/2014/chart" uri="{C3380CC4-5D6E-409C-BE32-E72D297353CC}">
                  <c16:uniqueId val="{0000003C-25DF-41AE-9554-F7BC422D60D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{A8376851-DED2-49E7-8A97-F998594618AF}</c15:txfldGUID>
                      <c15:f>Diagramm!$J$61</c15:f>
                      <c15:dlblFieldTableCache>
                        <c:ptCount val="1"/>
                      </c15:dlblFieldTableCache>
                    </c15:dlblFTEntry>
                  </c15:dlblFieldTable>
                  <c15:showDataLabelsRange val="0"/>
                </c:ext>
                <c:ext xmlns:c16="http://schemas.microsoft.com/office/drawing/2014/chart" uri="{C3380CC4-5D6E-409C-BE32-E72D297353CC}">
                  <c16:uniqueId val="{0000003D-25DF-41AE-9554-F7BC422D60D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{E244427F-E678-4DD7-A239-68B5B6412E42}</c15:txfldGUID>
                      <c15:f>Diagramm!$J$62</c15:f>
                      <c15:dlblFieldTableCache>
                        <c:ptCount val="1"/>
                      </c15:dlblFieldTableCache>
                    </c15:dlblFTEntry>
                  </c15:dlblFieldTable>
                  <c15:showDataLabelsRange val="0"/>
                </c:ext>
                <c:ext xmlns:c16="http://schemas.microsoft.com/office/drawing/2014/chart" uri="{C3380CC4-5D6E-409C-BE32-E72D297353CC}">
                  <c16:uniqueId val="{0000003E-25DF-41AE-9554-F7BC422D60D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{87E5BD4D-5EAC-4F69-B545-560D42050F20}</c15:txfldGUID>
                      <c15:f>Diagramm!$J$63</c15:f>
                      <c15:dlblFieldTableCache>
                        <c:ptCount val="1"/>
                      </c15:dlblFieldTableCache>
                    </c15:dlblFTEntry>
                  </c15:dlblFieldTable>
                  <c15:showDataLabelsRange val="0"/>
                </c:ext>
                <c:ext xmlns:c16="http://schemas.microsoft.com/office/drawing/2014/chart" uri="{C3380CC4-5D6E-409C-BE32-E72D297353CC}">
                  <c16:uniqueId val="{0000003F-25DF-41AE-9554-F7BC422D60D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{3427AC7F-BBDA-43F7-B0C4-A3F39914BA78}</c15:txfldGUID>
                      <c15:f>Diagramm!$J$64</c15:f>
                      <c15:dlblFieldTableCache>
                        <c:ptCount val="1"/>
                      </c15:dlblFieldTableCache>
                    </c15:dlblFTEntry>
                  </c15:dlblFieldTable>
                  <c15:showDataLabelsRange val="0"/>
                </c:ext>
                <c:ext xmlns:c16="http://schemas.microsoft.com/office/drawing/2014/chart" uri="{C3380CC4-5D6E-409C-BE32-E72D297353CC}">
                  <c16:uniqueId val="{00000040-25DF-41AE-9554-F7BC422D60D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{F1789219-3056-45F4-827C-F74384B2415E}</c15:txfldGUID>
                      <c15:f>Diagramm!$J$65</c15:f>
                      <c15:dlblFieldTableCache>
                        <c:ptCount val="1"/>
                      </c15:dlblFieldTableCache>
                    </c15:dlblFTEntry>
                  </c15:dlblFieldTable>
                  <c15:showDataLabelsRange val="0"/>
                </c:ext>
                <c:ext xmlns:c16="http://schemas.microsoft.com/office/drawing/2014/chart" uri="{C3380CC4-5D6E-409C-BE32-E72D297353CC}">
                  <c16:uniqueId val="{00000041-25DF-41AE-9554-F7BC422D60D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{C8E9AAC1-9870-4B2F-8B52-ADC84AFC88FE}</c15:txfldGUID>
                      <c15:f>Diagramm!$J$66</c15:f>
                      <c15:dlblFieldTableCache>
                        <c:ptCount val="1"/>
                      </c15:dlblFieldTableCache>
                    </c15:dlblFTEntry>
                  </c15:dlblFieldTable>
                  <c15:showDataLabelsRange val="0"/>
                </c:ext>
                <c:ext xmlns:c16="http://schemas.microsoft.com/office/drawing/2014/chart" uri="{C3380CC4-5D6E-409C-BE32-E72D297353CC}">
                  <c16:uniqueId val="{00000042-25DF-41AE-9554-F7BC422D60D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{010ED20F-8A3B-439F-9A9F-C02FA12C08E1}</c15:txfldGUID>
                      <c15:f>Diagramm!$J$67</c15:f>
                      <c15:dlblFieldTableCache>
                        <c:ptCount val="1"/>
                      </c15:dlblFieldTableCache>
                    </c15:dlblFTEntry>
                  </c15:dlblFieldTable>
                  <c15:showDataLabelsRange val="0"/>
                </c:ext>
                <c:ext xmlns:c16="http://schemas.microsoft.com/office/drawing/2014/chart" uri="{C3380CC4-5D6E-409C-BE32-E72D297353CC}">
                  <c16:uniqueId val="{00000043-25DF-41AE-9554-F7BC422D60D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5DF-41AE-9554-F7BC422D60D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6C-4416-892C-EB1B6F40650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6C-4416-892C-EB1B6F40650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6C-4416-892C-EB1B6F40650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6C-4416-892C-EB1B6F40650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6C-4416-892C-EB1B6F40650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6C-4416-892C-EB1B6F40650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6C-4416-892C-EB1B6F40650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6C-4416-892C-EB1B6F40650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6C-4416-892C-EB1B6F40650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6C-4416-892C-EB1B6F40650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6C-4416-892C-EB1B6F40650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6C-4416-892C-EB1B6F40650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C6C-4416-892C-EB1B6F40650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C6C-4416-892C-EB1B6F40650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C6C-4416-892C-EB1B6F40650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C6C-4416-892C-EB1B6F40650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6C-4416-892C-EB1B6F40650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C6C-4416-892C-EB1B6F40650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C6C-4416-892C-EB1B6F40650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C6C-4416-892C-EB1B6F40650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C6C-4416-892C-EB1B6F40650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C6C-4416-892C-EB1B6F4065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C6C-4416-892C-EB1B6F40650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C6C-4416-892C-EB1B6F40650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C6C-4416-892C-EB1B6F40650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C6C-4416-892C-EB1B6F40650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C6C-4416-892C-EB1B6F40650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C6C-4416-892C-EB1B6F40650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C6C-4416-892C-EB1B6F40650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C6C-4416-892C-EB1B6F40650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C6C-4416-892C-EB1B6F40650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C6C-4416-892C-EB1B6F40650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C6C-4416-892C-EB1B6F40650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C6C-4416-892C-EB1B6F40650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C6C-4416-892C-EB1B6F40650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C6C-4416-892C-EB1B6F40650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C6C-4416-892C-EB1B6F40650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C6C-4416-892C-EB1B6F40650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C6C-4416-892C-EB1B6F40650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C6C-4416-892C-EB1B6F40650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C6C-4416-892C-EB1B6F40650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C6C-4416-892C-EB1B6F40650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C6C-4416-892C-EB1B6F40650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C6C-4416-892C-EB1B6F40650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C6C-4416-892C-EB1B6F40650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C6C-4416-892C-EB1B6F40650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C6C-4416-892C-EB1B6F40650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C6C-4416-892C-EB1B6F40650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C6C-4416-892C-EB1B6F40650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C6C-4416-892C-EB1B6F40650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C6C-4416-892C-EB1B6F40650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C6C-4416-892C-EB1B6F40650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C6C-4416-892C-EB1B6F40650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C6C-4416-892C-EB1B6F40650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C6C-4416-892C-EB1B6F40650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C6C-4416-892C-EB1B6F40650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C6C-4416-892C-EB1B6F40650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C6C-4416-892C-EB1B6F40650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C6C-4416-892C-EB1B6F40650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C6C-4416-892C-EB1B6F40650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C6C-4416-892C-EB1B6F40650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C6C-4416-892C-EB1B6F40650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C6C-4416-892C-EB1B6F40650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C6C-4416-892C-EB1B6F40650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C6C-4416-892C-EB1B6F40650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C6C-4416-892C-EB1B6F40650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C6C-4416-892C-EB1B6F40650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C6C-4416-892C-EB1B6F4065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C6C-4416-892C-EB1B6F40650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100.55270717428458</c:v>
                </c:pt>
                <c:pt idx="2">
                  <c:v>100.78178975309989</c:v>
                </c:pt>
                <c:pt idx="3">
                  <c:v>98.636413221337406</c:v>
                </c:pt>
                <c:pt idx="4">
                  <c:v>97.84371477400822</c:v>
                </c:pt>
                <c:pt idx="5">
                  <c:v>98.829133486055056</c:v>
                </c:pt>
                <c:pt idx="6">
                  <c:v>99.730918875677247</c:v>
                </c:pt>
                <c:pt idx="7">
                  <c:v>98.738227700810882</c:v>
                </c:pt>
                <c:pt idx="8">
                  <c:v>98.647321915566707</c:v>
                </c:pt>
                <c:pt idx="9">
                  <c:v>99.785462346823749</c:v>
                </c:pt>
                <c:pt idx="10">
                  <c:v>100.83269699283663</c:v>
                </c:pt>
                <c:pt idx="11">
                  <c:v>99.145485618704782</c:v>
                </c:pt>
                <c:pt idx="12">
                  <c:v>99.490927602632624</c:v>
                </c:pt>
                <c:pt idx="13">
                  <c:v>99.985455074360928</c:v>
                </c:pt>
                <c:pt idx="14">
                  <c:v>100.66179411657758</c:v>
                </c:pt>
                <c:pt idx="15">
                  <c:v>99.334569652012647</c:v>
                </c:pt>
                <c:pt idx="16">
                  <c:v>99.894549289116767</c:v>
                </c:pt>
                <c:pt idx="17">
                  <c:v>101.10905057997893</c:v>
                </c:pt>
                <c:pt idx="18">
                  <c:v>102.52718082978799</c:v>
                </c:pt>
                <c:pt idx="19">
                  <c:v>101.10905057997893</c:v>
                </c:pt>
                <c:pt idx="20">
                  <c:v>101.15268535689611</c:v>
                </c:pt>
                <c:pt idx="21">
                  <c:v>101.4944911094142</c:v>
                </c:pt>
                <c:pt idx="22">
                  <c:v>102.64354023490054</c:v>
                </c:pt>
                <c:pt idx="23">
                  <c:v>101.18541143958402</c:v>
                </c:pt>
                <c:pt idx="24">
                  <c:v>100.64361295952875</c:v>
                </c:pt>
              </c:numCache>
            </c:numRef>
          </c:val>
          <c:smooth val="0"/>
          <c:extLst>
            <c:ext xmlns:c16="http://schemas.microsoft.com/office/drawing/2014/chart" uri="{C3380CC4-5D6E-409C-BE32-E72D297353CC}">
              <c16:uniqueId val="{00000000-FBF7-45BA-93CB-11A8F8A517F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111.18721461187215</c:v>
                </c:pt>
                <c:pt idx="2">
                  <c:v>110.95890410958904</c:v>
                </c:pt>
                <c:pt idx="3">
                  <c:v>104.56621004566212</c:v>
                </c:pt>
                <c:pt idx="4">
                  <c:v>101.36986301369863</c:v>
                </c:pt>
                <c:pt idx="5">
                  <c:v>113.35616438356165</c:v>
                </c:pt>
                <c:pt idx="6">
                  <c:v>121.34703196347031</c:v>
                </c:pt>
                <c:pt idx="7">
                  <c:v>117.8082191780822</c:v>
                </c:pt>
                <c:pt idx="8">
                  <c:v>116.66666666666667</c:v>
                </c:pt>
                <c:pt idx="9">
                  <c:v>123.40182648401827</c:v>
                </c:pt>
                <c:pt idx="10">
                  <c:v>128.53881278538813</c:v>
                </c:pt>
                <c:pt idx="11">
                  <c:v>122.60273972602739</c:v>
                </c:pt>
                <c:pt idx="12">
                  <c:v>122.71689497716895</c:v>
                </c:pt>
                <c:pt idx="13">
                  <c:v>133.78995433789956</c:v>
                </c:pt>
                <c:pt idx="14">
                  <c:v>137.67123287671234</c:v>
                </c:pt>
                <c:pt idx="15">
                  <c:v>132.53424657534248</c:v>
                </c:pt>
                <c:pt idx="16">
                  <c:v>129.79452054794521</c:v>
                </c:pt>
                <c:pt idx="17">
                  <c:v>136.18721461187215</c:v>
                </c:pt>
                <c:pt idx="18">
                  <c:v>142.8082191780822</c:v>
                </c:pt>
                <c:pt idx="19">
                  <c:v>137.10045662100455</c:v>
                </c:pt>
                <c:pt idx="20">
                  <c:v>137.21461187214612</c:v>
                </c:pt>
                <c:pt idx="21">
                  <c:v>148.74429223744292</c:v>
                </c:pt>
                <c:pt idx="22">
                  <c:v>144.06392694063928</c:v>
                </c:pt>
                <c:pt idx="23">
                  <c:v>139.15525114155253</c:v>
                </c:pt>
                <c:pt idx="24">
                  <c:v>129.79452054794521</c:v>
                </c:pt>
              </c:numCache>
            </c:numRef>
          </c:val>
          <c:smooth val="0"/>
          <c:extLst>
            <c:ext xmlns:c16="http://schemas.microsoft.com/office/drawing/2014/chart" uri="{C3380CC4-5D6E-409C-BE32-E72D297353CC}">
              <c16:uniqueId val="{00000001-FBF7-45BA-93CB-11A8F8A517F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102.42080095636581</c:v>
                </c:pt>
                <c:pt idx="2">
                  <c:v>102.27136879856545</c:v>
                </c:pt>
                <c:pt idx="3">
                  <c:v>97.81829049611477</c:v>
                </c:pt>
                <c:pt idx="4">
                  <c:v>89.928272564255835</c:v>
                </c:pt>
                <c:pt idx="5">
                  <c:v>96.861924686192467</c:v>
                </c:pt>
                <c:pt idx="6">
                  <c:v>93.484757919904354</c:v>
                </c:pt>
                <c:pt idx="7">
                  <c:v>91.392707710699341</c:v>
                </c:pt>
                <c:pt idx="8">
                  <c:v>90.107591153616255</c:v>
                </c:pt>
                <c:pt idx="9">
                  <c:v>93.783622235505078</c:v>
                </c:pt>
                <c:pt idx="10">
                  <c:v>91.063956963538544</c:v>
                </c:pt>
                <c:pt idx="11">
                  <c:v>89.958158995815893</c:v>
                </c:pt>
                <c:pt idx="12">
                  <c:v>88.344291691572025</c:v>
                </c:pt>
                <c:pt idx="13">
                  <c:v>92.707710699342499</c:v>
                </c:pt>
                <c:pt idx="14">
                  <c:v>90.824865511057979</c:v>
                </c:pt>
                <c:pt idx="15">
                  <c:v>87.328153018529591</c:v>
                </c:pt>
                <c:pt idx="16">
                  <c:v>86.551105797967722</c:v>
                </c:pt>
                <c:pt idx="17">
                  <c:v>89.45008965929469</c:v>
                </c:pt>
                <c:pt idx="18">
                  <c:v>89.181111775254024</c:v>
                </c:pt>
                <c:pt idx="19">
                  <c:v>86.790197250448301</c:v>
                </c:pt>
                <c:pt idx="20">
                  <c:v>84.130304841601912</c:v>
                </c:pt>
                <c:pt idx="21">
                  <c:v>86.551105797967722</c:v>
                </c:pt>
                <c:pt idx="22">
                  <c:v>84.459055588762695</c:v>
                </c:pt>
                <c:pt idx="23">
                  <c:v>81.79916317991632</c:v>
                </c:pt>
                <c:pt idx="24">
                  <c:v>76.240286909742977</c:v>
                </c:pt>
              </c:numCache>
            </c:numRef>
          </c:val>
          <c:smooth val="0"/>
          <c:extLst>
            <c:ext xmlns:c16="http://schemas.microsoft.com/office/drawing/2014/chart" uri="{C3380CC4-5D6E-409C-BE32-E72D297353CC}">
              <c16:uniqueId val="{00000002-FBF7-45BA-93CB-11A8F8A517F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BF7-45BA-93CB-11A8F8A517FD}"/>
                </c:ext>
              </c:extLst>
            </c:dLbl>
            <c:dLbl>
              <c:idx val="1"/>
              <c:delete val="1"/>
              <c:extLst>
                <c:ext xmlns:c15="http://schemas.microsoft.com/office/drawing/2012/chart" uri="{CE6537A1-D6FC-4f65-9D91-7224C49458BB}"/>
                <c:ext xmlns:c16="http://schemas.microsoft.com/office/drawing/2014/chart" uri="{C3380CC4-5D6E-409C-BE32-E72D297353CC}">
                  <c16:uniqueId val="{00000004-FBF7-45BA-93CB-11A8F8A517FD}"/>
                </c:ext>
              </c:extLst>
            </c:dLbl>
            <c:dLbl>
              <c:idx val="2"/>
              <c:delete val="1"/>
              <c:extLst>
                <c:ext xmlns:c15="http://schemas.microsoft.com/office/drawing/2012/chart" uri="{CE6537A1-D6FC-4f65-9D91-7224C49458BB}"/>
                <c:ext xmlns:c16="http://schemas.microsoft.com/office/drawing/2014/chart" uri="{C3380CC4-5D6E-409C-BE32-E72D297353CC}">
                  <c16:uniqueId val="{00000005-FBF7-45BA-93CB-11A8F8A517FD}"/>
                </c:ext>
              </c:extLst>
            </c:dLbl>
            <c:dLbl>
              <c:idx val="3"/>
              <c:delete val="1"/>
              <c:extLst>
                <c:ext xmlns:c15="http://schemas.microsoft.com/office/drawing/2012/chart" uri="{CE6537A1-D6FC-4f65-9D91-7224C49458BB}"/>
                <c:ext xmlns:c16="http://schemas.microsoft.com/office/drawing/2014/chart" uri="{C3380CC4-5D6E-409C-BE32-E72D297353CC}">
                  <c16:uniqueId val="{00000006-FBF7-45BA-93CB-11A8F8A517FD}"/>
                </c:ext>
              </c:extLst>
            </c:dLbl>
            <c:dLbl>
              <c:idx val="4"/>
              <c:delete val="1"/>
              <c:extLst>
                <c:ext xmlns:c15="http://schemas.microsoft.com/office/drawing/2012/chart" uri="{CE6537A1-D6FC-4f65-9D91-7224C49458BB}"/>
                <c:ext xmlns:c16="http://schemas.microsoft.com/office/drawing/2014/chart" uri="{C3380CC4-5D6E-409C-BE32-E72D297353CC}">
                  <c16:uniqueId val="{00000007-FBF7-45BA-93CB-11A8F8A517FD}"/>
                </c:ext>
              </c:extLst>
            </c:dLbl>
            <c:dLbl>
              <c:idx val="5"/>
              <c:delete val="1"/>
              <c:extLst>
                <c:ext xmlns:c15="http://schemas.microsoft.com/office/drawing/2012/chart" uri="{CE6537A1-D6FC-4f65-9D91-7224C49458BB}"/>
                <c:ext xmlns:c16="http://schemas.microsoft.com/office/drawing/2014/chart" uri="{C3380CC4-5D6E-409C-BE32-E72D297353CC}">
                  <c16:uniqueId val="{00000008-FBF7-45BA-93CB-11A8F8A517FD}"/>
                </c:ext>
              </c:extLst>
            </c:dLbl>
            <c:dLbl>
              <c:idx val="6"/>
              <c:delete val="1"/>
              <c:extLst>
                <c:ext xmlns:c15="http://schemas.microsoft.com/office/drawing/2012/chart" uri="{CE6537A1-D6FC-4f65-9D91-7224C49458BB}"/>
                <c:ext xmlns:c16="http://schemas.microsoft.com/office/drawing/2014/chart" uri="{C3380CC4-5D6E-409C-BE32-E72D297353CC}">
                  <c16:uniqueId val="{00000009-FBF7-45BA-93CB-11A8F8A517FD}"/>
                </c:ext>
              </c:extLst>
            </c:dLbl>
            <c:dLbl>
              <c:idx val="7"/>
              <c:delete val="1"/>
              <c:extLst>
                <c:ext xmlns:c15="http://schemas.microsoft.com/office/drawing/2012/chart" uri="{CE6537A1-D6FC-4f65-9D91-7224C49458BB}"/>
                <c:ext xmlns:c16="http://schemas.microsoft.com/office/drawing/2014/chart" uri="{C3380CC4-5D6E-409C-BE32-E72D297353CC}">
                  <c16:uniqueId val="{0000000A-FBF7-45BA-93CB-11A8F8A517FD}"/>
                </c:ext>
              </c:extLst>
            </c:dLbl>
            <c:dLbl>
              <c:idx val="8"/>
              <c:delete val="1"/>
              <c:extLst>
                <c:ext xmlns:c15="http://schemas.microsoft.com/office/drawing/2012/chart" uri="{CE6537A1-D6FC-4f65-9D91-7224C49458BB}"/>
                <c:ext xmlns:c16="http://schemas.microsoft.com/office/drawing/2014/chart" uri="{C3380CC4-5D6E-409C-BE32-E72D297353CC}">
                  <c16:uniqueId val="{0000000B-FBF7-45BA-93CB-11A8F8A517FD}"/>
                </c:ext>
              </c:extLst>
            </c:dLbl>
            <c:dLbl>
              <c:idx val="9"/>
              <c:delete val="1"/>
              <c:extLst>
                <c:ext xmlns:c15="http://schemas.microsoft.com/office/drawing/2012/chart" uri="{CE6537A1-D6FC-4f65-9D91-7224C49458BB}"/>
                <c:ext xmlns:c16="http://schemas.microsoft.com/office/drawing/2014/chart" uri="{C3380CC4-5D6E-409C-BE32-E72D297353CC}">
                  <c16:uniqueId val="{0000000C-FBF7-45BA-93CB-11A8F8A517FD}"/>
                </c:ext>
              </c:extLst>
            </c:dLbl>
            <c:dLbl>
              <c:idx val="10"/>
              <c:delete val="1"/>
              <c:extLst>
                <c:ext xmlns:c15="http://schemas.microsoft.com/office/drawing/2012/chart" uri="{CE6537A1-D6FC-4f65-9D91-7224C49458BB}"/>
                <c:ext xmlns:c16="http://schemas.microsoft.com/office/drawing/2014/chart" uri="{C3380CC4-5D6E-409C-BE32-E72D297353CC}">
                  <c16:uniqueId val="{0000000D-FBF7-45BA-93CB-11A8F8A517FD}"/>
                </c:ext>
              </c:extLst>
            </c:dLbl>
            <c:dLbl>
              <c:idx val="11"/>
              <c:delete val="1"/>
              <c:extLst>
                <c:ext xmlns:c15="http://schemas.microsoft.com/office/drawing/2012/chart" uri="{CE6537A1-D6FC-4f65-9D91-7224C49458BB}"/>
                <c:ext xmlns:c16="http://schemas.microsoft.com/office/drawing/2014/chart" uri="{C3380CC4-5D6E-409C-BE32-E72D297353CC}">
                  <c16:uniqueId val="{0000000E-FBF7-45BA-93CB-11A8F8A517FD}"/>
                </c:ext>
              </c:extLst>
            </c:dLbl>
            <c:dLbl>
              <c:idx val="12"/>
              <c:delete val="1"/>
              <c:extLst>
                <c:ext xmlns:c15="http://schemas.microsoft.com/office/drawing/2012/chart" uri="{CE6537A1-D6FC-4f65-9D91-7224C49458BB}"/>
                <c:ext xmlns:c16="http://schemas.microsoft.com/office/drawing/2014/chart" uri="{C3380CC4-5D6E-409C-BE32-E72D297353CC}">
                  <c16:uniqueId val="{0000000F-FBF7-45BA-93CB-11A8F8A517F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BF7-45BA-93CB-11A8F8A517FD}"/>
                </c:ext>
              </c:extLst>
            </c:dLbl>
            <c:dLbl>
              <c:idx val="14"/>
              <c:delete val="1"/>
              <c:extLst>
                <c:ext xmlns:c15="http://schemas.microsoft.com/office/drawing/2012/chart" uri="{CE6537A1-D6FC-4f65-9D91-7224C49458BB}"/>
                <c:ext xmlns:c16="http://schemas.microsoft.com/office/drawing/2014/chart" uri="{C3380CC4-5D6E-409C-BE32-E72D297353CC}">
                  <c16:uniqueId val="{00000011-FBF7-45BA-93CB-11A8F8A517FD}"/>
                </c:ext>
              </c:extLst>
            </c:dLbl>
            <c:dLbl>
              <c:idx val="15"/>
              <c:delete val="1"/>
              <c:extLst>
                <c:ext xmlns:c15="http://schemas.microsoft.com/office/drawing/2012/chart" uri="{CE6537A1-D6FC-4f65-9D91-7224C49458BB}"/>
                <c:ext xmlns:c16="http://schemas.microsoft.com/office/drawing/2014/chart" uri="{C3380CC4-5D6E-409C-BE32-E72D297353CC}">
                  <c16:uniqueId val="{00000012-FBF7-45BA-93CB-11A8F8A517FD}"/>
                </c:ext>
              </c:extLst>
            </c:dLbl>
            <c:dLbl>
              <c:idx val="16"/>
              <c:delete val="1"/>
              <c:extLst>
                <c:ext xmlns:c15="http://schemas.microsoft.com/office/drawing/2012/chart" uri="{CE6537A1-D6FC-4f65-9D91-7224C49458BB}"/>
                <c:ext xmlns:c16="http://schemas.microsoft.com/office/drawing/2014/chart" uri="{C3380CC4-5D6E-409C-BE32-E72D297353CC}">
                  <c16:uniqueId val="{00000013-FBF7-45BA-93CB-11A8F8A517FD}"/>
                </c:ext>
              </c:extLst>
            </c:dLbl>
            <c:dLbl>
              <c:idx val="17"/>
              <c:delete val="1"/>
              <c:extLst>
                <c:ext xmlns:c15="http://schemas.microsoft.com/office/drawing/2012/chart" uri="{CE6537A1-D6FC-4f65-9D91-7224C49458BB}"/>
                <c:ext xmlns:c16="http://schemas.microsoft.com/office/drawing/2014/chart" uri="{C3380CC4-5D6E-409C-BE32-E72D297353CC}">
                  <c16:uniqueId val="{00000014-FBF7-45BA-93CB-11A8F8A517FD}"/>
                </c:ext>
              </c:extLst>
            </c:dLbl>
            <c:dLbl>
              <c:idx val="18"/>
              <c:delete val="1"/>
              <c:extLst>
                <c:ext xmlns:c15="http://schemas.microsoft.com/office/drawing/2012/chart" uri="{CE6537A1-D6FC-4f65-9D91-7224C49458BB}"/>
                <c:ext xmlns:c16="http://schemas.microsoft.com/office/drawing/2014/chart" uri="{C3380CC4-5D6E-409C-BE32-E72D297353CC}">
                  <c16:uniqueId val="{00000015-FBF7-45BA-93CB-11A8F8A517FD}"/>
                </c:ext>
              </c:extLst>
            </c:dLbl>
            <c:dLbl>
              <c:idx val="19"/>
              <c:delete val="1"/>
              <c:extLst>
                <c:ext xmlns:c15="http://schemas.microsoft.com/office/drawing/2012/chart" uri="{CE6537A1-D6FC-4f65-9D91-7224C49458BB}"/>
                <c:ext xmlns:c16="http://schemas.microsoft.com/office/drawing/2014/chart" uri="{C3380CC4-5D6E-409C-BE32-E72D297353CC}">
                  <c16:uniqueId val="{00000016-FBF7-45BA-93CB-11A8F8A517FD}"/>
                </c:ext>
              </c:extLst>
            </c:dLbl>
            <c:dLbl>
              <c:idx val="20"/>
              <c:delete val="1"/>
              <c:extLst>
                <c:ext xmlns:c15="http://schemas.microsoft.com/office/drawing/2012/chart" uri="{CE6537A1-D6FC-4f65-9D91-7224C49458BB}"/>
                <c:ext xmlns:c16="http://schemas.microsoft.com/office/drawing/2014/chart" uri="{C3380CC4-5D6E-409C-BE32-E72D297353CC}">
                  <c16:uniqueId val="{00000017-FBF7-45BA-93CB-11A8F8A517FD}"/>
                </c:ext>
              </c:extLst>
            </c:dLbl>
            <c:dLbl>
              <c:idx val="21"/>
              <c:delete val="1"/>
              <c:extLst>
                <c:ext xmlns:c15="http://schemas.microsoft.com/office/drawing/2012/chart" uri="{CE6537A1-D6FC-4f65-9D91-7224C49458BB}"/>
                <c:ext xmlns:c16="http://schemas.microsoft.com/office/drawing/2014/chart" uri="{C3380CC4-5D6E-409C-BE32-E72D297353CC}">
                  <c16:uniqueId val="{00000018-FBF7-45BA-93CB-11A8F8A517FD}"/>
                </c:ext>
              </c:extLst>
            </c:dLbl>
            <c:dLbl>
              <c:idx val="22"/>
              <c:delete val="1"/>
              <c:extLst>
                <c:ext xmlns:c15="http://schemas.microsoft.com/office/drawing/2012/chart" uri="{CE6537A1-D6FC-4f65-9D91-7224C49458BB}"/>
                <c:ext xmlns:c16="http://schemas.microsoft.com/office/drawing/2014/chart" uri="{C3380CC4-5D6E-409C-BE32-E72D297353CC}">
                  <c16:uniqueId val="{00000019-FBF7-45BA-93CB-11A8F8A517FD}"/>
                </c:ext>
              </c:extLst>
            </c:dLbl>
            <c:dLbl>
              <c:idx val="23"/>
              <c:delete val="1"/>
              <c:extLst>
                <c:ext xmlns:c15="http://schemas.microsoft.com/office/drawing/2012/chart" uri="{CE6537A1-D6FC-4f65-9D91-7224C49458BB}"/>
                <c:ext xmlns:c16="http://schemas.microsoft.com/office/drawing/2014/chart" uri="{C3380CC4-5D6E-409C-BE32-E72D297353CC}">
                  <c16:uniqueId val="{0000001A-FBF7-45BA-93CB-11A8F8A517FD}"/>
                </c:ext>
              </c:extLst>
            </c:dLbl>
            <c:dLbl>
              <c:idx val="24"/>
              <c:delete val="1"/>
              <c:extLst>
                <c:ext xmlns:c15="http://schemas.microsoft.com/office/drawing/2012/chart" uri="{CE6537A1-D6FC-4f65-9D91-7224C49458BB}"/>
                <c:ext xmlns:c16="http://schemas.microsoft.com/office/drawing/2014/chart" uri="{C3380CC4-5D6E-409C-BE32-E72D297353CC}">
                  <c16:uniqueId val="{0000001B-FBF7-45BA-93CB-11A8F8A517F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BF7-45BA-93CB-11A8F8A517F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Altenburger Land (16077)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27678</v>
      </c>
      <c r="F11" s="238">
        <v>27827</v>
      </c>
      <c r="G11" s="238">
        <v>28228</v>
      </c>
      <c r="H11" s="238">
        <v>27912</v>
      </c>
      <c r="I11" s="265">
        <v>27818</v>
      </c>
      <c r="J11" s="263">
        <v>-140</v>
      </c>
      <c r="K11" s="266">
        <v>-0.50327126321087068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18.231086061131585</v>
      </c>
      <c r="E13" s="115">
        <v>5046</v>
      </c>
      <c r="F13" s="114">
        <v>5087</v>
      </c>
      <c r="G13" s="114">
        <v>5186</v>
      </c>
      <c r="H13" s="114">
        <v>5109</v>
      </c>
      <c r="I13" s="140">
        <v>5017</v>
      </c>
      <c r="J13" s="115">
        <v>29</v>
      </c>
      <c r="K13" s="116">
        <v>0.5780346820809249</v>
      </c>
    </row>
    <row r="14" spans="1:255" ht="14.1" customHeight="1" x14ac:dyDescent="0.2">
      <c r="A14" s="306" t="s">
        <v>230</v>
      </c>
      <c r="B14" s="307"/>
      <c r="C14" s="308"/>
      <c r="D14" s="113">
        <v>63.144013295758363</v>
      </c>
      <c r="E14" s="115">
        <v>17477</v>
      </c>
      <c r="F14" s="114">
        <v>17519</v>
      </c>
      <c r="G14" s="114">
        <v>17802</v>
      </c>
      <c r="H14" s="114">
        <v>17590</v>
      </c>
      <c r="I14" s="140">
        <v>17561</v>
      </c>
      <c r="J14" s="115">
        <v>-84</v>
      </c>
      <c r="K14" s="116">
        <v>-0.47833266898240417</v>
      </c>
    </row>
    <row r="15" spans="1:255" ht="14.1" customHeight="1" x14ac:dyDescent="0.2">
      <c r="A15" s="306" t="s">
        <v>231</v>
      </c>
      <c r="B15" s="307"/>
      <c r="C15" s="308"/>
      <c r="D15" s="113">
        <v>9.4840667678300452</v>
      </c>
      <c r="E15" s="115">
        <v>2625</v>
      </c>
      <c r="F15" s="114">
        <v>2673</v>
      </c>
      <c r="G15" s="114">
        <v>2700</v>
      </c>
      <c r="H15" s="114">
        <v>2690</v>
      </c>
      <c r="I15" s="140">
        <v>2697</v>
      </c>
      <c r="J15" s="115">
        <v>-72</v>
      </c>
      <c r="K15" s="116">
        <v>-2.6696329254727473</v>
      </c>
    </row>
    <row r="16" spans="1:255" ht="14.1" customHeight="1" x14ac:dyDescent="0.2">
      <c r="A16" s="306" t="s">
        <v>232</v>
      </c>
      <c r="B16" s="307"/>
      <c r="C16" s="308"/>
      <c r="D16" s="113">
        <v>8.0171977744056644</v>
      </c>
      <c r="E16" s="115">
        <v>2219</v>
      </c>
      <c r="F16" s="114">
        <v>2234</v>
      </c>
      <c r="G16" s="114">
        <v>2229</v>
      </c>
      <c r="H16" s="114">
        <v>2218</v>
      </c>
      <c r="I16" s="140">
        <v>2235</v>
      </c>
      <c r="J16" s="115">
        <v>-16</v>
      </c>
      <c r="K16" s="116">
        <v>-0.71588366890380317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1.9257171760965388</v>
      </c>
      <c r="E18" s="115">
        <v>533</v>
      </c>
      <c r="F18" s="114">
        <v>510</v>
      </c>
      <c r="G18" s="114">
        <v>572</v>
      </c>
      <c r="H18" s="114">
        <v>547</v>
      </c>
      <c r="I18" s="140">
        <v>534</v>
      </c>
      <c r="J18" s="115">
        <v>-1</v>
      </c>
      <c r="K18" s="116">
        <v>-0.18726591760299627</v>
      </c>
    </row>
    <row r="19" spans="1:255" ht="14.1" customHeight="1" x14ac:dyDescent="0.2">
      <c r="A19" s="306" t="s">
        <v>235</v>
      </c>
      <c r="B19" s="307" t="s">
        <v>236</v>
      </c>
      <c r="C19" s="308"/>
      <c r="D19" s="113">
        <v>1.1561529012211864</v>
      </c>
      <c r="E19" s="115">
        <v>320</v>
      </c>
      <c r="F19" s="114">
        <v>286</v>
      </c>
      <c r="G19" s="114">
        <v>346</v>
      </c>
      <c r="H19" s="114">
        <v>325</v>
      </c>
      <c r="I19" s="140">
        <v>316</v>
      </c>
      <c r="J19" s="115">
        <v>4</v>
      </c>
      <c r="K19" s="116">
        <v>1.2658227848101267</v>
      </c>
    </row>
    <row r="20" spans="1:255" ht="14.1" customHeight="1" x14ac:dyDescent="0.2">
      <c r="A20" s="306">
        <v>12</v>
      </c>
      <c r="B20" s="307" t="s">
        <v>237</v>
      </c>
      <c r="C20" s="308"/>
      <c r="D20" s="113">
        <v>0.93576125442589786</v>
      </c>
      <c r="E20" s="115">
        <v>259</v>
      </c>
      <c r="F20" s="114">
        <v>264</v>
      </c>
      <c r="G20" s="114">
        <v>288</v>
      </c>
      <c r="H20" s="114">
        <v>274</v>
      </c>
      <c r="I20" s="140">
        <v>247</v>
      </c>
      <c r="J20" s="115">
        <v>12</v>
      </c>
      <c r="K20" s="116">
        <v>4.8582995951417001</v>
      </c>
    </row>
    <row r="21" spans="1:255" ht="14.1" customHeight="1" x14ac:dyDescent="0.2">
      <c r="A21" s="306">
        <v>21</v>
      </c>
      <c r="B21" s="307" t="s">
        <v>238</v>
      </c>
      <c r="C21" s="308"/>
      <c r="D21" s="113">
        <v>0.59252836187585811</v>
      </c>
      <c r="E21" s="115">
        <v>164</v>
      </c>
      <c r="F21" s="114">
        <v>175</v>
      </c>
      <c r="G21" s="114">
        <v>176</v>
      </c>
      <c r="H21" s="114">
        <v>174</v>
      </c>
      <c r="I21" s="140">
        <v>164</v>
      </c>
      <c r="J21" s="115">
        <v>0</v>
      </c>
      <c r="K21" s="116">
        <v>0</v>
      </c>
    </row>
    <row r="22" spans="1:255" ht="14.1" customHeight="1" x14ac:dyDescent="0.2">
      <c r="A22" s="306">
        <v>22</v>
      </c>
      <c r="B22" s="307" t="s">
        <v>239</v>
      </c>
      <c r="C22" s="308"/>
      <c r="D22" s="113">
        <v>3.0890960329503576</v>
      </c>
      <c r="E22" s="115">
        <v>855</v>
      </c>
      <c r="F22" s="114">
        <v>882</v>
      </c>
      <c r="G22" s="114">
        <v>906</v>
      </c>
      <c r="H22" s="114">
        <v>908</v>
      </c>
      <c r="I22" s="140">
        <v>899</v>
      </c>
      <c r="J22" s="115">
        <v>-44</v>
      </c>
      <c r="K22" s="116">
        <v>-4.8943270300333701</v>
      </c>
    </row>
    <row r="23" spans="1:255" ht="14.1" customHeight="1" x14ac:dyDescent="0.2">
      <c r="A23" s="306">
        <v>23</v>
      </c>
      <c r="B23" s="307" t="s">
        <v>240</v>
      </c>
      <c r="C23" s="308"/>
      <c r="D23" s="113">
        <v>1.6439049064238747</v>
      </c>
      <c r="E23" s="115">
        <v>455</v>
      </c>
      <c r="F23" s="114">
        <v>457</v>
      </c>
      <c r="G23" s="114">
        <v>463</v>
      </c>
      <c r="H23" s="114">
        <v>451</v>
      </c>
      <c r="I23" s="140">
        <v>465</v>
      </c>
      <c r="J23" s="115">
        <v>-10</v>
      </c>
      <c r="K23" s="116">
        <v>-2.150537634408602</v>
      </c>
    </row>
    <row r="24" spans="1:255" ht="14.1" customHeight="1" x14ac:dyDescent="0.2">
      <c r="A24" s="306">
        <v>24</v>
      </c>
      <c r="B24" s="307" t="s">
        <v>241</v>
      </c>
      <c r="C24" s="308"/>
      <c r="D24" s="113">
        <v>7.7968061276103766</v>
      </c>
      <c r="E24" s="115">
        <v>2158</v>
      </c>
      <c r="F24" s="114">
        <v>2192</v>
      </c>
      <c r="G24" s="114">
        <v>2222</v>
      </c>
      <c r="H24" s="114">
        <v>2205</v>
      </c>
      <c r="I24" s="140">
        <v>2213</v>
      </c>
      <c r="J24" s="115">
        <v>-55</v>
      </c>
      <c r="K24" s="116">
        <v>-2.4853140533212832</v>
      </c>
    </row>
    <row r="25" spans="1:255" ht="14.1" customHeight="1" x14ac:dyDescent="0.2">
      <c r="A25" s="306">
        <v>25</v>
      </c>
      <c r="B25" s="307" t="s">
        <v>242</v>
      </c>
      <c r="C25" s="308"/>
      <c r="D25" s="113">
        <v>5.2279789002095525</v>
      </c>
      <c r="E25" s="115">
        <v>1447</v>
      </c>
      <c r="F25" s="114">
        <v>1446</v>
      </c>
      <c r="G25" s="114">
        <v>1461</v>
      </c>
      <c r="H25" s="114">
        <v>1431</v>
      </c>
      <c r="I25" s="140">
        <v>1422</v>
      </c>
      <c r="J25" s="115">
        <v>25</v>
      </c>
      <c r="K25" s="116">
        <v>1.7580872011251758</v>
      </c>
    </row>
    <row r="26" spans="1:255" ht="14.1" customHeight="1" x14ac:dyDescent="0.2">
      <c r="A26" s="306">
        <v>26</v>
      </c>
      <c r="B26" s="307" t="s">
        <v>243</v>
      </c>
      <c r="C26" s="308"/>
      <c r="D26" s="113">
        <v>2.8398005636245394</v>
      </c>
      <c r="E26" s="115">
        <v>786</v>
      </c>
      <c r="F26" s="114">
        <v>800</v>
      </c>
      <c r="G26" s="114">
        <v>797</v>
      </c>
      <c r="H26" s="114">
        <v>775</v>
      </c>
      <c r="I26" s="140">
        <v>791</v>
      </c>
      <c r="J26" s="115">
        <v>-5</v>
      </c>
      <c r="K26" s="116">
        <v>-0.63211125158027814</v>
      </c>
    </row>
    <row r="27" spans="1:255" ht="14.1" customHeight="1" x14ac:dyDescent="0.2">
      <c r="A27" s="306">
        <v>27</v>
      </c>
      <c r="B27" s="307" t="s">
        <v>244</v>
      </c>
      <c r="C27" s="308"/>
      <c r="D27" s="113">
        <v>3.0818700773177254</v>
      </c>
      <c r="E27" s="115">
        <v>853</v>
      </c>
      <c r="F27" s="114">
        <v>851</v>
      </c>
      <c r="G27" s="114">
        <v>847</v>
      </c>
      <c r="H27" s="114">
        <v>832</v>
      </c>
      <c r="I27" s="140">
        <v>833</v>
      </c>
      <c r="J27" s="115">
        <v>20</v>
      </c>
      <c r="K27" s="116">
        <v>2.4009603841536613</v>
      </c>
    </row>
    <row r="28" spans="1:255" ht="14.1" customHeight="1" x14ac:dyDescent="0.2">
      <c r="A28" s="306">
        <v>28</v>
      </c>
      <c r="B28" s="307" t="s">
        <v>245</v>
      </c>
      <c r="C28" s="308"/>
      <c r="D28" s="113">
        <v>0.40104053761109909</v>
      </c>
      <c r="E28" s="115">
        <v>111</v>
      </c>
      <c r="F28" s="114">
        <v>115</v>
      </c>
      <c r="G28" s="114">
        <v>122</v>
      </c>
      <c r="H28" s="114">
        <v>124</v>
      </c>
      <c r="I28" s="140">
        <v>125</v>
      </c>
      <c r="J28" s="115">
        <v>-14</v>
      </c>
      <c r="K28" s="116">
        <v>-11.2</v>
      </c>
    </row>
    <row r="29" spans="1:255" ht="14.1" customHeight="1" x14ac:dyDescent="0.2">
      <c r="A29" s="306">
        <v>29</v>
      </c>
      <c r="B29" s="307" t="s">
        <v>246</v>
      </c>
      <c r="C29" s="308"/>
      <c r="D29" s="113">
        <v>3.2986487462966978</v>
      </c>
      <c r="E29" s="115">
        <v>913</v>
      </c>
      <c r="F29" s="114">
        <v>1015</v>
      </c>
      <c r="G29" s="114">
        <v>1024</v>
      </c>
      <c r="H29" s="114">
        <v>1045</v>
      </c>
      <c r="I29" s="140">
        <v>1036</v>
      </c>
      <c r="J29" s="115">
        <v>-123</v>
      </c>
      <c r="K29" s="116">
        <v>-11.872586872586872</v>
      </c>
    </row>
    <row r="30" spans="1:255" ht="14.1" customHeight="1" x14ac:dyDescent="0.2">
      <c r="A30" s="306" t="s">
        <v>247</v>
      </c>
      <c r="B30" s="307" t="s">
        <v>248</v>
      </c>
      <c r="C30" s="308"/>
      <c r="D30" s="113">
        <v>1.8353927306886335</v>
      </c>
      <c r="E30" s="115">
        <v>508</v>
      </c>
      <c r="F30" s="114">
        <v>603</v>
      </c>
      <c r="G30" s="114">
        <v>604</v>
      </c>
      <c r="H30" s="114">
        <v>614</v>
      </c>
      <c r="I30" s="140">
        <v>606</v>
      </c>
      <c r="J30" s="115">
        <v>-98</v>
      </c>
      <c r="K30" s="116">
        <v>-16.171617161716171</v>
      </c>
    </row>
    <row r="31" spans="1:255" ht="14.1" customHeight="1" x14ac:dyDescent="0.2">
      <c r="A31" s="306" t="s">
        <v>249</v>
      </c>
      <c r="B31" s="307" t="s">
        <v>250</v>
      </c>
      <c r="C31" s="308"/>
      <c r="D31" s="113">
        <v>1.4271262374449021</v>
      </c>
      <c r="E31" s="115">
        <v>395</v>
      </c>
      <c r="F31" s="114">
        <v>400</v>
      </c>
      <c r="G31" s="114">
        <v>407</v>
      </c>
      <c r="H31" s="114">
        <v>417</v>
      </c>
      <c r="I31" s="140">
        <v>415</v>
      </c>
      <c r="J31" s="115">
        <v>-20</v>
      </c>
      <c r="K31" s="116">
        <v>-4.8192771084337354</v>
      </c>
    </row>
    <row r="32" spans="1:255" ht="14.1" customHeight="1" x14ac:dyDescent="0.2">
      <c r="A32" s="306">
        <v>31</v>
      </c>
      <c r="B32" s="307" t="s">
        <v>251</v>
      </c>
      <c r="C32" s="308"/>
      <c r="D32" s="113">
        <v>0.50942987210058532</v>
      </c>
      <c r="E32" s="115">
        <v>141</v>
      </c>
      <c r="F32" s="114">
        <v>144</v>
      </c>
      <c r="G32" s="114">
        <v>146</v>
      </c>
      <c r="H32" s="114">
        <v>137</v>
      </c>
      <c r="I32" s="140">
        <v>140</v>
      </c>
      <c r="J32" s="115">
        <v>1</v>
      </c>
      <c r="K32" s="116">
        <v>0.7142857142857143</v>
      </c>
    </row>
    <row r="33" spans="1:11" ht="14.1" customHeight="1" x14ac:dyDescent="0.2">
      <c r="A33" s="306">
        <v>32</v>
      </c>
      <c r="B33" s="307" t="s">
        <v>252</v>
      </c>
      <c r="C33" s="308"/>
      <c r="D33" s="113">
        <v>2.0919141556470842</v>
      </c>
      <c r="E33" s="115">
        <v>579</v>
      </c>
      <c r="F33" s="114">
        <v>588</v>
      </c>
      <c r="G33" s="114">
        <v>607</v>
      </c>
      <c r="H33" s="114">
        <v>650</v>
      </c>
      <c r="I33" s="140">
        <v>693</v>
      </c>
      <c r="J33" s="115">
        <v>-114</v>
      </c>
      <c r="K33" s="116">
        <v>-16.450216450216452</v>
      </c>
    </row>
    <row r="34" spans="1:11" ht="14.1" customHeight="1" x14ac:dyDescent="0.2">
      <c r="A34" s="306">
        <v>33</v>
      </c>
      <c r="B34" s="307" t="s">
        <v>253</v>
      </c>
      <c r="C34" s="308"/>
      <c r="D34" s="113">
        <v>1.1308620565069731</v>
      </c>
      <c r="E34" s="115">
        <v>313</v>
      </c>
      <c r="F34" s="114">
        <v>304</v>
      </c>
      <c r="G34" s="114">
        <v>345</v>
      </c>
      <c r="H34" s="114">
        <v>342</v>
      </c>
      <c r="I34" s="140">
        <v>325</v>
      </c>
      <c r="J34" s="115">
        <v>-12</v>
      </c>
      <c r="K34" s="116">
        <v>-3.6923076923076925</v>
      </c>
    </row>
    <row r="35" spans="1:11" ht="14.1" customHeight="1" x14ac:dyDescent="0.2">
      <c r="A35" s="306">
        <v>34</v>
      </c>
      <c r="B35" s="307" t="s">
        <v>254</v>
      </c>
      <c r="C35" s="308"/>
      <c r="D35" s="113">
        <v>3.2372281234193223</v>
      </c>
      <c r="E35" s="115">
        <v>896</v>
      </c>
      <c r="F35" s="114">
        <v>891</v>
      </c>
      <c r="G35" s="114">
        <v>903</v>
      </c>
      <c r="H35" s="114">
        <v>866</v>
      </c>
      <c r="I35" s="140">
        <v>843</v>
      </c>
      <c r="J35" s="115">
        <v>53</v>
      </c>
      <c r="K35" s="116">
        <v>6.2870699881376035</v>
      </c>
    </row>
    <row r="36" spans="1:11" ht="14.1" customHeight="1" x14ac:dyDescent="0.2">
      <c r="A36" s="306">
        <v>41</v>
      </c>
      <c r="B36" s="307" t="s">
        <v>255</v>
      </c>
      <c r="C36" s="308"/>
      <c r="D36" s="113">
        <v>0.46607413830479083</v>
      </c>
      <c r="E36" s="115">
        <v>129</v>
      </c>
      <c r="F36" s="114">
        <v>126</v>
      </c>
      <c r="G36" s="114">
        <v>130</v>
      </c>
      <c r="H36" s="114">
        <v>128</v>
      </c>
      <c r="I36" s="140">
        <v>127</v>
      </c>
      <c r="J36" s="115">
        <v>2</v>
      </c>
      <c r="K36" s="116">
        <v>1.5748031496062993</v>
      </c>
    </row>
    <row r="37" spans="1:11" ht="14.1" customHeight="1" x14ac:dyDescent="0.2">
      <c r="A37" s="306">
        <v>42</v>
      </c>
      <c r="B37" s="307" t="s">
        <v>256</v>
      </c>
      <c r="C37" s="308"/>
      <c r="D37" s="113">
        <v>0.11561529012211864</v>
      </c>
      <c r="E37" s="115">
        <v>32</v>
      </c>
      <c r="F37" s="114">
        <v>32</v>
      </c>
      <c r="G37" s="114">
        <v>32</v>
      </c>
      <c r="H37" s="114">
        <v>29</v>
      </c>
      <c r="I37" s="140">
        <v>31</v>
      </c>
      <c r="J37" s="115">
        <v>1</v>
      </c>
      <c r="K37" s="116">
        <v>3.225806451612903</v>
      </c>
    </row>
    <row r="38" spans="1:11" ht="14.1" customHeight="1" x14ac:dyDescent="0.2">
      <c r="A38" s="306">
        <v>43</v>
      </c>
      <c r="B38" s="307" t="s">
        <v>257</v>
      </c>
      <c r="C38" s="308"/>
      <c r="D38" s="113">
        <v>0.54917262808006362</v>
      </c>
      <c r="E38" s="115">
        <v>152</v>
      </c>
      <c r="F38" s="114">
        <v>152</v>
      </c>
      <c r="G38" s="114">
        <v>154</v>
      </c>
      <c r="H38" s="114">
        <v>151</v>
      </c>
      <c r="I38" s="140">
        <v>149</v>
      </c>
      <c r="J38" s="115">
        <v>3</v>
      </c>
      <c r="K38" s="116">
        <v>2.0134228187919465</v>
      </c>
    </row>
    <row r="39" spans="1:11" ht="14.1" customHeight="1" x14ac:dyDescent="0.2">
      <c r="A39" s="306">
        <v>51</v>
      </c>
      <c r="B39" s="307" t="s">
        <v>258</v>
      </c>
      <c r="C39" s="308"/>
      <c r="D39" s="113">
        <v>7.8329359057735388</v>
      </c>
      <c r="E39" s="115">
        <v>2168</v>
      </c>
      <c r="F39" s="114">
        <v>2173</v>
      </c>
      <c r="G39" s="114">
        <v>2252</v>
      </c>
      <c r="H39" s="114">
        <v>2180</v>
      </c>
      <c r="I39" s="140">
        <v>2156</v>
      </c>
      <c r="J39" s="115">
        <v>12</v>
      </c>
      <c r="K39" s="116">
        <v>0.5565862708719852</v>
      </c>
    </row>
    <row r="40" spans="1:11" ht="14.1" customHeight="1" x14ac:dyDescent="0.2">
      <c r="A40" s="306" t="s">
        <v>259</v>
      </c>
      <c r="B40" s="307" t="s">
        <v>260</v>
      </c>
      <c r="C40" s="308"/>
      <c r="D40" s="113">
        <v>6.8429799841028975</v>
      </c>
      <c r="E40" s="115">
        <v>1894</v>
      </c>
      <c r="F40" s="114">
        <v>1918</v>
      </c>
      <c r="G40" s="114">
        <v>1963</v>
      </c>
      <c r="H40" s="114">
        <v>1895</v>
      </c>
      <c r="I40" s="140">
        <v>1901</v>
      </c>
      <c r="J40" s="115">
        <v>-7</v>
      </c>
      <c r="K40" s="116">
        <v>-0.36822724881641239</v>
      </c>
    </row>
    <row r="41" spans="1:11" ht="14.1" customHeight="1" x14ac:dyDescent="0.2">
      <c r="A41" s="306"/>
      <c r="B41" s="307" t="s">
        <v>261</v>
      </c>
      <c r="C41" s="308"/>
      <c r="D41" s="113">
        <v>5.6109545487390706</v>
      </c>
      <c r="E41" s="115">
        <v>1553</v>
      </c>
      <c r="F41" s="114">
        <v>1573</v>
      </c>
      <c r="G41" s="114">
        <v>1617</v>
      </c>
      <c r="H41" s="114">
        <v>1564</v>
      </c>
      <c r="I41" s="140">
        <v>1573</v>
      </c>
      <c r="J41" s="115">
        <v>-20</v>
      </c>
      <c r="K41" s="116">
        <v>-1.2714558169103625</v>
      </c>
    </row>
    <row r="42" spans="1:11" ht="14.1" customHeight="1" x14ac:dyDescent="0.2">
      <c r="A42" s="306">
        <v>52</v>
      </c>
      <c r="B42" s="307" t="s">
        <v>262</v>
      </c>
      <c r="C42" s="308"/>
      <c r="D42" s="113">
        <v>5.123202543536383</v>
      </c>
      <c r="E42" s="115">
        <v>1418</v>
      </c>
      <c r="F42" s="114">
        <v>1401</v>
      </c>
      <c r="G42" s="114">
        <v>1448</v>
      </c>
      <c r="H42" s="114">
        <v>1422</v>
      </c>
      <c r="I42" s="140">
        <v>1402</v>
      </c>
      <c r="J42" s="115">
        <v>16</v>
      </c>
      <c r="K42" s="116">
        <v>1.1412268188302426</v>
      </c>
    </row>
    <row r="43" spans="1:11" ht="14.1" customHeight="1" x14ac:dyDescent="0.2">
      <c r="A43" s="306" t="s">
        <v>263</v>
      </c>
      <c r="B43" s="307" t="s">
        <v>264</v>
      </c>
      <c r="C43" s="308"/>
      <c r="D43" s="113">
        <v>3.995953464845726</v>
      </c>
      <c r="E43" s="115">
        <v>1106</v>
      </c>
      <c r="F43" s="114">
        <v>1092</v>
      </c>
      <c r="G43" s="114">
        <v>1125</v>
      </c>
      <c r="H43" s="114">
        <v>1099</v>
      </c>
      <c r="I43" s="140">
        <v>1090</v>
      </c>
      <c r="J43" s="115">
        <v>16</v>
      </c>
      <c r="K43" s="116">
        <v>1.4678899082568808</v>
      </c>
    </row>
    <row r="44" spans="1:11" ht="14.1" customHeight="1" x14ac:dyDescent="0.2">
      <c r="A44" s="306">
        <v>53</v>
      </c>
      <c r="B44" s="307" t="s">
        <v>265</v>
      </c>
      <c r="C44" s="308"/>
      <c r="D44" s="113">
        <v>0.6214321844063877</v>
      </c>
      <c r="E44" s="115">
        <v>172</v>
      </c>
      <c r="F44" s="114">
        <v>175</v>
      </c>
      <c r="G44" s="114">
        <v>169</v>
      </c>
      <c r="H44" s="114">
        <v>169</v>
      </c>
      <c r="I44" s="140">
        <v>160</v>
      </c>
      <c r="J44" s="115">
        <v>12</v>
      </c>
      <c r="K44" s="116">
        <v>7.5</v>
      </c>
    </row>
    <row r="45" spans="1:11" ht="14.1" customHeight="1" x14ac:dyDescent="0.2">
      <c r="A45" s="306" t="s">
        <v>266</v>
      </c>
      <c r="B45" s="307" t="s">
        <v>267</v>
      </c>
      <c r="C45" s="308"/>
      <c r="D45" s="113">
        <v>0.42994436014162873</v>
      </c>
      <c r="E45" s="115">
        <v>119</v>
      </c>
      <c r="F45" s="114">
        <v>121</v>
      </c>
      <c r="G45" s="114">
        <v>114</v>
      </c>
      <c r="H45" s="114">
        <v>116</v>
      </c>
      <c r="I45" s="140">
        <v>107</v>
      </c>
      <c r="J45" s="115">
        <v>12</v>
      </c>
      <c r="K45" s="116">
        <v>11.214953271028037</v>
      </c>
    </row>
    <row r="46" spans="1:11" ht="14.1" customHeight="1" x14ac:dyDescent="0.2">
      <c r="A46" s="306">
        <v>54</v>
      </c>
      <c r="B46" s="307" t="s">
        <v>268</v>
      </c>
      <c r="C46" s="308"/>
      <c r="D46" s="113">
        <v>1.9293301539128549</v>
      </c>
      <c r="E46" s="115">
        <v>534</v>
      </c>
      <c r="F46" s="114">
        <v>536</v>
      </c>
      <c r="G46" s="114">
        <v>543</v>
      </c>
      <c r="H46" s="114">
        <v>541</v>
      </c>
      <c r="I46" s="140">
        <v>531</v>
      </c>
      <c r="J46" s="115">
        <v>3</v>
      </c>
      <c r="K46" s="116">
        <v>0.56497175141242939</v>
      </c>
    </row>
    <row r="47" spans="1:11" ht="14.1" customHeight="1" x14ac:dyDescent="0.2">
      <c r="A47" s="306">
        <v>61</v>
      </c>
      <c r="B47" s="307" t="s">
        <v>269</v>
      </c>
      <c r="C47" s="308"/>
      <c r="D47" s="113">
        <v>2.1497218007081438</v>
      </c>
      <c r="E47" s="115">
        <v>595</v>
      </c>
      <c r="F47" s="114">
        <v>593</v>
      </c>
      <c r="G47" s="114">
        <v>595</v>
      </c>
      <c r="H47" s="114">
        <v>586</v>
      </c>
      <c r="I47" s="140">
        <v>590</v>
      </c>
      <c r="J47" s="115">
        <v>5</v>
      </c>
      <c r="K47" s="116">
        <v>0.84745762711864403</v>
      </c>
    </row>
    <row r="48" spans="1:11" ht="14.1" customHeight="1" x14ac:dyDescent="0.2">
      <c r="A48" s="306">
        <v>62</v>
      </c>
      <c r="B48" s="307" t="s">
        <v>270</v>
      </c>
      <c r="C48" s="308"/>
      <c r="D48" s="113">
        <v>6.5864585591444467</v>
      </c>
      <c r="E48" s="115">
        <v>1823</v>
      </c>
      <c r="F48" s="114">
        <v>1836</v>
      </c>
      <c r="G48" s="114">
        <v>1853</v>
      </c>
      <c r="H48" s="114">
        <v>1864</v>
      </c>
      <c r="I48" s="140">
        <v>1855</v>
      </c>
      <c r="J48" s="115">
        <v>-32</v>
      </c>
      <c r="K48" s="116">
        <v>-1.725067385444744</v>
      </c>
    </row>
    <row r="49" spans="1:11" ht="14.1" customHeight="1" x14ac:dyDescent="0.2">
      <c r="A49" s="306">
        <v>63</v>
      </c>
      <c r="B49" s="307" t="s">
        <v>271</v>
      </c>
      <c r="C49" s="308"/>
      <c r="D49" s="113">
        <v>1.28622010260857</v>
      </c>
      <c r="E49" s="115">
        <v>356</v>
      </c>
      <c r="F49" s="114">
        <v>377</v>
      </c>
      <c r="G49" s="114">
        <v>361</v>
      </c>
      <c r="H49" s="114">
        <v>397</v>
      </c>
      <c r="I49" s="140">
        <v>393</v>
      </c>
      <c r="J49" s="115">
        <v>-37</v>
      </c>
      <c r="K49" s="116">
        <v>-9.4147582697201013</v>
      </c>
    </row>
    <row r="50" spans="1:11" ht="14.1" customHeight="1" x14ac:dyDescent="0.2">
      <c r="A50" s="306" t="s">
        <v>272</v>
      </c>
      <c r="B50" s="307" t="s">
        <v>273</v>
      </c>
      <c r="C50" s="308"/>
      <c r="D50" s="113">
        <v>0.1372931570200159</v>
      </c>
      <c r="E50" s="115">
        <v>38</v>
      </c>
      <c r="F50" s="114">
        <v>39</v>
      </c>
      <c r="G50" s="114">
        <v>43</v>
      </c>
      <c r="H50" s="114">
        <v>43</v>
      </c>
      <c r="I50" s="140">
        <v>43</v>
      </c>
      <c r="J50" s="115">
        <v>-5</v>
      </c>
      <c r="K50" s="116">
        <v>-11.627906976744185</v>
      </c>
    </row>
    <row r="51" spans="1:11" ht="14.1" customHeight="1" x14ac:dyDescent="0.2">
      <c r="A51" s="306" t="s">
        <v>274</v>
      </c>
      <c r="B51" s="307" t="s">
        <v>275</v>
      </c>
      <c r="C51" s="308"/>
      <c r="D51" s="113">
        <v>0.92853529879326546</v>
      </c>
      <c r="E51" s="115">
        <v>257</v>
      </c>
      <c r="F51" s="114">
        <v>267</v>
      </c>
      <c r="G51" s="114">
        <v>245</v>
      </c>
      <c r="H51" s="114">
        <v>286</v>
      </c>
      <c r="I51" s="140">
        <v>279</v>
      </c>
      <c r="J51" s="115">
        <v>-22</v>
      </c>
      <c r="K51" s="116">
        <v>-7.8853046594982077</v>
      </c>
    </row>
    <row r="52" spans="1:11" ht="14.1" customHeight="1" x14ac:dyDescent="0.2">
      <c r="A52" s="306">
        <v>71</v>
      </c>
      <c r="B52" s="307" t="s">
        <v>276</v>
      </c>
      <c r="C52" s="308"/>
      <c r="D52" s="113">
        <v>8.7614712045668046</v>
      </c>
      <c r="E52" s="115">
        <v>2425</v>
      </c>
      <c r="F52" s="114">
        <v>2414</v>
      </c>
      <c r="G52" s="114">
        <v>2442</v>
      </c>
      <c r="H52" s="114">
        <v>2435</v>
      </c>
      <c r="I52" s="140">
        <v>2467</v>
      </c>
      <c r="J52" s="115">
        <v>-42</v>
      </c>
      <c r="K52" s="116">
        <v>-1.7024726388325901</v>
      </c>
    </row>
    <row r="53" spans="1:11" ht="14.1" customHeight="1" x14ac:dyDescent="0.2">
      <c r="A53" s="306" t="s">
        <v>277</v>
      </c>
      <c r="B53" s="307" t="s">
        <v>278</v>
      </c>
      <c r="C53" s="308"/>
      <c r="D53" s="113">
        <v>3.0710311438687765</v>
      </c>
      <c r="E53" s="115">
        <v>850</v>
      </c>
      <c r="F53" s="114">
        <v>839</v>
      </c>
      <c r="G53" s="114">
        <v>849</v>
      </c>
      <c r="H53" s="114">
        <v>827</v>
      </c>
      <c r="I53" s="140">
        <v>836</v>
      </c>
      <c r="J53" s="115">
        <v>14</v>
      </c>
      <c r="K53" s="116">
        <v>1.6746411483253589</v>
      </c>
    </row>
    <row r="54" spans="1:11" ht="14.1" customHeight="1" x14ac:dyDescent="0.2">
      <c r="A54" s="306" t="s">
        <v>279</v>
      </c>
      <c r="B54" s="307" t="s">
        <v>280</v>
      </c>
      <c r="C54" s="308"/>
      <c r="D54" s="113">
        <v>4.6390635161500109</v>
      </c>
      <c r="E54" s="115">
        <v>1284</v>
      </c>
      <c r="F54" s="114">
        <v>1278</v>
      </c>
      <c r="G54" s="114">
        <v>1289</v>
      </c>
      <c r="H54" s="114">
        <v>1299</v>
      </c>
      <c r="I54" s="140">
        <v>1299</v>
      </c>
      <c r="J54" s="115">
        <v>-15</v>
      </c>
      <c r="K54" s="116">
        <v>-1.1547344110854503</v>
      </c>
    </row>
    <row r="55" spans="1:11" ht="14.1" customHeight="1" x14ac:dyDescent="0.2">
      <c r="A55" s="306">
        <v>72</v>
      </c>
      <c r="B55" s="307" t="s">
        <v>281</v>
      </c>
      <c r="C55" s="308"/>
      <c r="D55" s="113">
        <v>2.5290844714213456</v>
      </c>
      <c r="E55" s="115">
        <v>700</v>
      </c>
      <c r="F55" s="114">
        <v>705</v>
      </c>
      <c r="G55" s="114">
        <v>708</v>
      </c>
      <c r="H55" s="114">
        <v>693</v>
      </c>
      <c r="I55" s="140">
        <v>697</v>
      </c>
      <c r="J55" s="115">
        <v>3</v>
      </c>
      <c r="K55" s="116">
        <v>0.43041606886657102</v>
      </c>
    </row>
    <row r="56" spans="1:11" ht="14.1" customHeight="1" x14ac:dyDescent="0.2">
      <c r="A56" s="306" t="s">
        <v>282</v>
      </c>
      <c r="B56" s="307" t="s">
        <v>283</v>
      </c>
      <c r="C56" s="308"/>
      <c r="D56" s="113">
        <v>1.1344750343232892</v>
      </c>
      <c r="E56" s="115">
        <v>314</v>
      </c>
      <c r="F56" s="114">
        <v>321</v>
      </c>
      <c r="G56" s="114">
        <v>318</v>
      </c>
      <c r="H56" s="114">
        <v>319</v>
      </c>
      <c r="I56" s="140">
        <v>322</v>
      </c>
      <c r="J56" s="115">
        <v>-8</v>
      </c>
      <c r="K56" s="116">
        <v>-2.4844720496894408</v>
      </c>
    </row>
    <row r="57" spans="1:11" ht="14.1" customHeight="1" x14ac:dyDescent="0.2">
      <c r="A57" s="306" t="s">
        <v>284</v>
      </c>
      <c r="B57" s="307" t="s">
        <v>285</v>
      </c>
      <c r="C57" s="308"/>
      <c r="D57" s="113">
        <v>1.062215477996965</v>
      </c>
      <c r="E57" s="115">
        <v>294</v>
      </c>
      <c r="F57" s="114">
        <v>291</v>
      </c>
      <c r="G57" s="114">
        <v>294</v>
      </c>
      <c r="H57" s="114">
        <v>286</v>
      </c>
      <c r="I57" s="140">
        <v>288</v>
      </c>
      <c r="J57" s="115">
        <v>6</v>
      </c>
      <c r="K57" s="116">
        <v>2.0833333333333335</v>
      </c>
    </row>
    <row r="58" spans="1:11" ht="14.1" customHeight="1" x14ac:dyDescent="0.2">
      <c r="A58" s="306">
        <v>73</v>
      </c>
      <c r="B58" s="307" t="s">
        <v>286</v>
      </c>
      <c r="C58" s="308"/>
      <c r="D58" s="113">
        <v>2.4640508707276538</v>
      </c>
      <c r="E58" s="115">
        <v>682</v>
      </c>
      <c r="F58" s="114">
        <v>690</v>
      </c>
      <c r="G58" s="114">
        <v>698</v>
      </c>
      <c r="H58" s="114">
        <v>695</v>
      </c>
      <c r="I58" s="140">
        <v>696</v>
      </c>
      <c r="J58" s="115">
        <v>-14</v>
      </c>
      <c r="K58" s="116">
        <v>-2.0114942528735633</v>
      </c>
    </row>
    <row r="59" spans="1:11" ht="14.1" customHeight="1" x14ac:dyDescent="0.2">
      <c r="A59" s="306" t="s">
        <v>287</v>
      </c>
      <c r="B59" s="307" t="s">
        <v>288</v>
      </c>
      <c r="C59" s="308"/>
      <c r="D59" s="113">
        <v>2.0232675771370765</v>
      </c>
      <c r="E59" s="115">
        <v>560</v>
      </c>
      <c r="F59" s="114">
        <v>566</v>
      </c>
      <c r="G59" s="114">
        <v>571</v>
      </c>
      <c r="H59" s="114">
        <v>567</v>
      </c>
      <c r="I59" s="140">
        <v>568</v>
      </c>
      <c r="J59" s="115">
        <v>-8</v>
      </c>
      <c r="K59" s="116">
        <v>-1.408450704225352</v>
      </c>
    </row>
    <row r="60" spans="1:11" ht="14.1" customHeight="1" x14ac:dyDescent="0.2">
      <c r="A60" s="306">
        <v>81</v>
      </c>
      <c r="B60" s="307" t="s">
        <v>289</v>
      </c>
      <c r="C60" s="308"/>
      <c r="D60" s="113">
        <v>8.9204422284847169</v>
      </c>
      <c r="E60" s="115">
        <v>2469</v>
      </c>
      <c r="F60" s="114">
        <v>2458</v>
      </c>
      <c r="G60" s="114">
        <v>2468</v>
      </c>
      <c r="H60" s="114">
        <v>2401</v>
      </c>
      <c r="I60" s="140">
        <v>2395</v>
      </c>
      <c r="J60" s="115">
        <v>74</v>
      </c>
      <c r="K60" s="116">
        <v>3.0897703549060545</v>
      </c>
    </row>
    <row r="61" spans="1:11" ht="14.1" customHeight="1" x14ac:dyDescent="0.2">
      <c r="A61" s="306" t="s">
        <v>290</v>
      </c>
      <c r="B61" s="307" t="s">
        <v>291</v>
      </c>
      <c r="C61" s="308"/>
      <c r="D61" s="113">
        <v>1.9546209986270684</v>
      </c>
      <c r="E61" s="115">
        <v>541</v>
      </c>
      <c r="F61" s="114">
        <v>540</v>
      </c>
      <c r="G61" s="114">
        <v>543</v>
      </c>
      <c r="H61" s="114">
        <v>520</v>
      </c>
      <c r="I61" s="140">
        <v>523</v>
      </c>
      <c r="J61" s="115">
        <v>18</v>
      </c>
      <c r="K61" s="116">
        <v>3.4416826003824093</v>
      </c>
    </row>
    <row r="62" spans="1:11" ht="14.1" customHeight="1" x14ac:dyDescent="0.2">
      <c r="A62" s="306" t="s">
        <v>292</v>
      </c>
      <c r="B62" s="307" t="s">
        <v>293</v>
      </c>
      <c r="C62" s="308"/>
      <c r="D62" s="113">
        <v>3.9815015535804612</v>
      </c>
      <c r="E62" s="115">
        <v>1102</v>
      </c>
      <c r="F62" s="114">
        <v>1100</v>
      </c>
      <c r="G62" s="114">
        <v>1116</v>
      </c>
      <c r="H62" s="114">
        <v>1076</v>
      </c>
      <c r="I62" s="140">
        <v>1074</v>
      </c>
      <c r="J62" s="115">
        <v>28</v>
      </c>
      <c r="K62" s="116">
        <v>2.6070763500931098</v>
      </c>
    </row>
    <row r="63" spans="1:11" ht="14.1" customHeight="1" x14ac:dyDescent="0.2">
      <c r="A63" s="306"/>
      <c r="B63" s="307" t="s">
        <v>294</v>
      </c>
      <c r="C63" s="308"/>
      <c r="D63" s="113">
        <v>3.5443312378061997</v>
      </c>
      <c r="E63" s="115">
        <v>981</v>
      </c>
      <c r="F63" s="114">
        <v>976</v>
      </c>
      <c r="G63" s="114">
        <v>988</v>
      </c>
      <c r="H63" s="114">
        <v>954</v>
      </c>
      <c r="I63" s="140">
        <v>955</v>
      </c>
      <c r="J63" s="115">
        <v>26</v>
      </c>
      <c r="K63" s="116">
        <v>2.7225130890052358</v>
      </c>
    </row>
    <row r="64" spans="1:11" ht="14.1" customHeight="1" x14ac:dyDescent="0.2">
      <c r="A64" s="306" t="s">
        <v>295</v>
      </c>
      <c r="B64" s="307" t="s">
        <v>296</v>
      </c>
      <c r="C64" s="308"/>
      <c r="D64" s="113">
        <v>0.82014596430377917</v>
      </c>
      <c r="E64" s="115">
        <v>227</v>
      </c>
      <c r="F64" s="114">
        <v>224</v>
      </c>
      <c r="G64" s="114">
        <v>208</v>
      </c>
      <c r="H64" s="114">
        <v>215</v>
      </c>
      <c r="I64" s="140">
        <v>215</v>
      </c>
      <c r="J64" s="115">
        <v>12</v>
      </c>
      <c r="K64" s="116">
        <v>5.5813953488372094</v>
      </c>
    </row>
    <row r="65" spans="1:11" ht="14.1" customHeight="1" x14ac:dyDescent="0.2">
      <c r="A65" s="306" t="s">
        <v>297</v>
      </c>
      <c r="B65" s="307" t="s">
        <v>298</v>
      </c>
      <c r="C65" s="308"/>
      <c r="D65" s="113">
        <v>1.1922826793843486</v>
      </c>
      <c r="E65" s="115">
        <v>330</v>
      </c>
      <c r="F65" s="114">
        <v>326</v>
      </c>
      <c r="G65" s="114">
        <v>328</v>
      </c>
      <c r="H65" s="114">
        <v>325</v>
      </c>
      <c r="I65" s="140">
        <v>325</v>
      </c>
      <c r="J65" s="115">
        <v>5</v>
      </c>
      <c r="K65" s="116">
        <v>1.5384615384615385</v>
      </c>
    </row>
    <row r="66" spans="1:11" ht="14.1" customHeight="1" x14ac:dyDescent="0.2">
      <c r="A66" s="306">
        <v>82</v>
      </c>
      <c r="B66" s="307" t="s">
        <v>299</v>
      </c>
      <c r="C66" s="308"/>
      <c r="D66" s="113">
        <v>3.670785461377267</v>
      </c>
      <c r="E66" s="115">
        <v>1016</v>
      </c>
      <c r="F66" s="114">
        <v>1025</v>
      </c>
      <c r="G66" s="114">
        <v>1018</v>
      </c>
      <c r="H66" s="114">
        <v>978</v>
      </c>
      <c r="I66" s="140">
        <v>961</v>
      </c>
      <c r="J66" s="115">
        <v>55</v>
      </c>
      <c r="K66" s="116">
        <v>5.7232049947970864</v>
      </c>
    </row>
    <row r="67" spans="1:11" ht="14.1" customHeight="1" x14ac:dyDescent="0.2">
      <c r="A67" s="306" t="s">
        <v>300</v>
      </c>
      <c r="B67" s="307" t="s">
        <v>301</v>
      </c>
      <c r="C67" s="308"/>
      <c r="D67" s="113">
        <v>2.4604378929113375</v>
      </c>
      <c r="E67" s="115">
        <v>681</v>
      </c>
      <c r="F67" s="114">
        <v>692</v>
      </c>
      <c r="G67" s="114">
        <v>690</v>
      </c>
      <c r="H67" s="114">
        <v>657</v>
      </c>
      <c r="I67" s="140">
        <v>653</v>
      </c>
      <c r="J67" s="115">
        <v>28</v>
      </c>
      <c r="K67" s="116">
        <v>4.2879019908116387</v>
      </c>
    </row>
    <row r="68" spans="1:11" ht="14.1" customHeight="1" x14ac:dyDescent="0.2">
      <c r="A68" s="306" t="s">
        <v>302</v>
      </c>
      <c r="B68" s="307" t="s">
        <v>303</v>
      </c>
      <c r="C68" s="308"/>
      <c r="D68" s="113">
        <v>0.6792398294674471</v>
      </c>
      <c r="E68" s="115">
        <v>188</v>
      </c>
      <c r="F68" s="114">
        <v>190</v>
      </c>
      <c r="G68" s="114">
        <v>190</v>
      </c>
      <c r="H68" s="114">
        <v>191</v>
      </c>
      <c r="I68" s="140">
        <v>176</v>
      </c>
      <c r="J68" s="115">
        <v>12</v>
      </c>
      <c r="K68" s="116">
        <v>6.8181818181818183</v>
      </c>
    </row>
    <row r="69" spans="1:11" ht="14.1" customHeight="1" x14ac:dyDescent="0.2">
      <c r="A69" s="306">
        <v>83</v>
      </c>
      <c r="B69" s="307" t="s">
        <v>304</v>
      </c>
      <c r="C69" s="308"/>
      <c r="D69" s="113">
        <v>5.7952164173711971</v>
      </c>
      <c r="E69" s="115">
        <v>1604</v>
      </c>
      <c r="F69" s="114">
        <v>1570</v>
      </c>
      <c r="G69" s="114">
        <v>1559</v>
      </c>
      <c r="H69" s="114">
        <v>1574</v>
      </c>
      <c r="I69" s="140">
        <v>1560</v>
      </c>
      <c r="J69" s="115">
        <v>44</v>
      </c>
      <c r="K69" s="116">
        <v>2.8205128205128207</v>
      </c>
    </row>
    <row r="70" spans="1:11" ht="14.1" customHeight="1" x14ac:dyDescent="0.2">
      <c r="A70" s="306" t="s">
        <v>305</v>
      </c>
      <c r="B70" s="307" t="s">
        <v>306</v>
      </c>
      <c r="C70" s="308"/>
      <c r="D70" s="113">
        <v>5.2966254787195606</v>
      </c>
      <c r="E70" s="115">
        <v>1466</v>
      </c>
      <c r="F70" s="114">
        <v>1434</v>
      </c>
      <c r="G70" s="114">
        <v>1421</v>
      </c>
      <c r="H70" s="114">
        <v>1434</v>
      </c>
      <c r="I70" s="140">
        <v>1432</v>
      </c>
      <c r="J70" s="115">
        <v>34</v>
      </c>
      <c r="K70" s="116">
        <v>2.3743016759776538</v>
      </c>
    </row>
    <row r="71" spans="1:11" ht="14.1" customHeight="1" x14ac:dyDescent="0.2">
      <c r="A71" s="306"/>
      <c r="B71" s="307" t="s">
        <v>307</v>
      </c>
      <c r="C71" s="308"/>
      <c r="D71" s="113">
        <v>3.5912999494183104</v>
      </c>
      <c r="E71" s="115">
        <v>994</v>
      </c>
      <c r="F71" s="114">
        <v>965</v>
      </c>
      <c r="G71" s="114">
        <v>958</v>
      </c>
      <c r="H71" s="114">
        <v>973</v>
      </c>
      <c r="I71" s="140">
        <v>970</v>
      </c>
      <c r="J71" s="115">
        <v>24</v>
      </c>
      <c r="K71" s="116">
        <v>2.4742268041237114</v>
      </c>
    </row>
    <row r="72" spans="1:11" ht="14.1" customHeight="1" x14ac:dyDescent="0.2">
      <c r="A72" s="306">
        <v>84</v>
      </c>
      <c r="B72" s="307" t="s">
        <v>308</v>
      </c>
      <c r="C72" s="308"/>
      <c r="D72" s="113">
        <v>1.4271262374449021</v>
      </c>
      <c r="E72" s="115">
        <v>395</v>
      </c>
      <c r="F72" s="114">
        <v>394</v>
      </c>
      <c r="G72" s="114">
        <v>386</v>
      </c>
      <c r="H72" s="114">
        <v>388</v>
      </c>
      <c r="I72" s="140">
        <v>396</v>
      </c>
      <c r="J72" s="115">
        <v>-1</v>
      </c>
      <c r="K72" s="116">
        <v>-0.25252525252525254</v>
      </c>
    </row>
    <row r="73" spans="1:11" ht="14.1" customHeight="1" x14ac:dyDescent="0.2">
      <c r="A73" s="306" t="s">
        <v>309</v>
      </c>
      <c r="B73" s="307" t="s">
        <v>310</v>
      </c>
      <c r="C73" s="308"/>
      <c r="D73" s="113">
        <v>0.6214321844063877</v>
      </c>
      <c r="E73" s="115">
        <v>172</v>
      </c>
      <c r="F73" s="114">
        <v>173</v>
      </c>
      <c r="G73" s="114">
        <v>163</v>
      </c>
      <c r="H73" s="114">
        <v>163</v>
      </c>
      <c r="I73" s="140">
        <v>169</v>
      </c>
      <c r="J73" s="115">
        <v>3</v>
      </c>
      <c r="K73" s="116">
        <v>1.7751479289940828</v>
      </c>
    </row>
    <row r="74" spans="1:11" ht="14.1" customHeight="1" x14ac:dyDescent="0.2">
      <c r="A74" s="306" t="s">
        <v>311</v>
      </c>
      <c r="B74" s="307" t="s">
        <v>312</v>
      </c>
      <c r="C74" s="308"/>
      <c r="D74" s="113">
        <v>0.41910542669268008</v>
      </c>
      <c r="E74" s="115">
        <v>116</v>
      </c>
      <c r="F74" s="114">
        <v>115</v>
      </c>
      <c r="G74" s="114">
        <v>114</v>
      </c>
      <c r="H74" s="114">
        <v>120</v>
      </c>
      <c r="I74" s="140">
        <v>120</v>
      </c>
      <c r="J74" s="115">
        <v>-4</v>
      </c>
      <c r="K74" s="116">
        <v>-3.3333333333333335</v>
      </c>
    </row>
    <row r="75" spans="1:11" ht="14.1" customHeight="1" x14ac:dyDescent="0.2">
      <c r="A75" s="306" t="s">
        <v>313</v>
      </c>
      <c r="B75" s="307" t="s">
        <v>314</v>
      </c>
      <c r="C75" s="308"/>
      <c r="D75" s="113">
        <v>3.251680034684587E-2</v>
      </c>
      <c r="E75" s="115">
        <v>9</v>
      </c>
      <c r="F75" s="114">
        <v>8</v>
      </c>
      <c r="G75" s="114">
        <v>9</v>
      </c>
      <c r="H75" s="114">
        <v>9</v>
      </c>
      <c r="I75" s="140">
        <v>9</v>
      </c>
      <c r="J75" s="115">
        <v>0</v>
      </c>
      <c r="K75" s="116">
        <v>0</v>
      </c>
    </row>
    <row r="76" spans="1:11" ht="14.1" customHeight="1" x14ac:dyDescent="0.2">
      <c r="A76" s="306">
        <v>91</v>
      </c>
      <c r="B76" s="307" t="s">
        <v>315</v>
      </c>
      <c r="C76" s="308"/>
      <c r="D76" s="113" t="s">
        <v>513</v>
      </c>
      <c r="E76" s="115" t="s">
        <v>513</v>
      </c>
      <c r="F76" s="114" t="s">
        <v>513</v>
      </c>
      <c r="G76" s="114" t="s">
        <v>513</v>
      </c>
      <c r="H76" s="114" t="s">
        <v>513</v>
      </c>
      <c r="I76" s="140">
        <v>18</v>
      </c>
      <c r="J76" s="115" t="s">
        <v>513</v>
      </c>
      <c r="K76" s="116" t="s">
        <v>513</v>
      </c>
    </row>
    <row r="77" spans="1:11" ht="14.1" customHeight="1" x14ac:dyDescent="0.2">
      <c r="A77" s="306">
        <v>92</v>
      </c>
      <c r="B77" s="307" t="s">
        <v>316</v>
      </c>
      <c r="C77" s="308"/>
      <c r="D77" s="113">
        <v>0.52388178336585012</v>
      </c>
      <c r="E77" s="115">
        <v>145</v>
      </c>
      <c r="F77" s="114">
        <v>134</v>
      </c>
      <c r="G77" s="114">
        <v>132</v>
      </c>
      <c r="H77" s="114">
        <v>127</v>
      </c>
      <c r="I77" s="140">
        <v>123</v>
      </c>
      <c r="J77" s="115">
        <v>22</v>
      </c>
      <c r="K77" s="116">
        <v>17.886178861788618</v>
      </c>
    </row>
    <row r="78" spans="1:11" ht="14.1" customHeight="1" x14ac:dyDescent="0.2">
      <c r="A78" s="306">
        <v>93</v>
      </c>
      <c r="B78" s="307" t="s">
        <v>317</v>
      </c>
      <c r="C78" s="308"/>
      <c r="D78" s="113">
        <v>7.5872534142640363E-2</v>
      </c>
      <c r="E78" s="115">
        <v>21</v>
      </c>
      <c r="F78" s="114">
        <v>19</v>
      </c>
      <c r="G78" s="114">
        <v>20</v>
      </c>
      <c r="H78" s="114">
        <v>18</v>
      </c>
      <c r="I78" s="140">
        <v>18</v>
      </c>
      <c r="J78" s="115">
        <v>3</v>
      </c>
      <c r="K78" s="116">
        <v>16.666666666666668</v>
      </c>
    </row>
    <row r="79" spans="1:11" ht="14.1" customHeight="1" x14ac:dyDescent="0.2">
      <c r="A79" s="306">
        <v>94</v>
      </c>
      <c r="B79" s="307" t="s">
        <v>318</v>
      </c>
      <c r="C79" s="308"/>
      <c r="D79" s="113">
        <v>0.19510080208107522</v>
      </c>
      <c r="E79" s="115">
        <v>54</v>
      </c>
      <c r="F79" s="114">
        <v>54</v>
      </c>
      <c r="G79" s="114">
        <v>55</v>
      </c>
      <c r="H79" s="114">
        <v>52</v>
      </c>
      <c r="I79" s="140">
        <v>52</v>
      </c>
      <c r="J79" s="115">
        <v>2</v>
      </c>
      <c r="K79" s="116">
        <v>3.8461538461538463</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224</v>
      </c>
      <c r="C81" s="312"/>
      <c r="D81" s="125">
        <v>1.1236361008743407</v>
      </c>
      <c r="E81" s="143">
        <v>311</v>
      </c>
      <c r="F81" s="144">
        <v>314</v>
      </c>
      <c r="G81" s="144">
        <v>311</v>
      </c>
      <c r="H81" s="144">
        <v>305</v>
      </c>
      <c r="I81" s="145">
        <v>308</v>
      </c>
      <c r="J81" s="143">
        <v>3</v>
      </c>
      <c r="K81" s="146">
        <v>0.97402597402597402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3688</v>
      </c>
      <c r="E12" s="114">
        <v>3956</v>
      </c>
      <c r="F12" s="114">
        <v>4088</v>
      </c>
      <c r="G12" s="114">
        <v>4199</v>
      </c>
      <c r="H12" s="140">
        <v>4017</v>
      </c>
      <c r="I12" s="115">
        <v>-329</v>
      </c>
      <c r="J12" s="116">
        <v>-8.1901916853373162</v>
      </c>
      <c r="K12"/>
      <c r="L12"/>
      <c r="M12"/>
      <c r="N12"/>
      <c r="O12"/>
      <c r="P12"/>
    </row>
    <row r="13" spans="1:16" s="110" customFormat="1" ht="14.45" customHeight="1" x14ac:dyDescent="0.2">
      <c r="A13" s="120" t="s">
        <v>105</v>
      </c>
      <c r="B13" s="119" t="s">
        <v>106</v>
      </c>
      <c r="C13" s="113">
        <v>43.465292841648591</v>
      </c>
      <c r="D13" s="115">
        <v>1603</v>
      </c>
      <c r="E13" s="114">
        <v>1710</v>
      </c>
      <c r="F13" s="114">
        <v>1791</v>
      </c>
      <c r="G13" s="114">
        <v>1815</v>
      </c>
      <c r="H13" s="140">
        <v>1737</v>
      </c>
      <c r="I13" s="115">
        <v>-134</v>
      </c>
      <c r="J13" s="116">
        <v>-7.7144502014968337</v>
      </c>
      <c r="K13"/>
      <c r="L13"/>
      <c r="M13"/>
      <c r="N13"/>
      <c r="O13"/>
      <c r="P13"/>
    </row>
    <row r="14" spans="1:16" s="110" customFormat="1" ht="14.45" customHeight="1" x14ac:dyDescent="0.2">
      <c r="A14" s="120"/>
      <c r="B14" s="119" t="s">
        <v>107</v>
      </c>
      <c r="C14" s="113">
        <v>56.534707158351409</v>
      </c>
      <c r="D14" s="115">
        <v>2085</v>
      </c>
      <c r="E14" s="114">
        <v>2246</v>
      </c>
      <c r="F14" s="114">
        <v>2297</v>
      </c>
      <c r="G14" s="114">
        <v>2384</v>
      </c>
      <c r="H14" s="140">
        <v>2280</v>
      </c>
      <c r="I14" s="115">
        <v>-195</v>
      </c>
      <c r="J14" s="116">
        <v>-8.5526315789473681</v>
      </c>
      <c r="K14"/>
      <c r="L14"/>
      <c r="M14"/>
      <c r="N14"/>
      <c r="O14"/>
      <c r="P14"/>
    </row>
    <row r="15" spans="1:16" s="110" customFormat="1" ht="14.45" customHeight="1" x14ac:dyDescent="0.2">
      <c r="A15" s="118" t="s">
        <v>105</v>
      </c>
      <c r="B15" s="121" t="s">
        <v>108</v>
      </c>
      <c r="C15" s="113">
        <v>11.93058568329718</v>
      </c>
      <c r="D15" s="115">
        <v>440</v>
      </c>
      <c r="E15" s="114">
        <v>492</v>
      </c>
      <c r="F15" s="114">
        <v>590</v>
      </c>
      <c r="G15" s="114">
        <v>632</v>
      </c>
      <c r="H15" s="140">
        <v>525</v>
      </c>
      <c r="I15" s="115">
        <v>-85</v>
      </c>
      <c r="J15" s="116">
        <v>-16.19047619047619</v>
      </c>
      <c r="K15"/>
      <c r="L15"/>
      <c r="M15"/>
      <c r="N15"/>
      <c r="O15"/>
      <c r="P15"/>
    </row>
    <row r="16" spans="1:16" s="110" customFormat="1" ht="14.45" customHeight="1" x14ac:dyDescent="0.2">
      <c r="A16" s="118"/>
      <c r="B16" s="121" t="s">
        <v>109</v>
      </c>
      <c r="C16" s="113">
        <v>38.096529284164859</v>
      </c>
      <c r="D16" s="115">
        <v>1405</v>
      </c>
      <c r="E16" s="114">
        <v>1537</v>
      </c>
      <c r="F16" s="114">
        <v>1562</v>
      </c>
      <c r="G16" s="114">
        <v>1610</v>
      </c>
      <c r="H16" s="140">
        <v>1566</v>
      </c>
      <c r="I16" s="115">
        <v>-161</v>
      </c>
      <c r="J16" s="116">
        <v>-10.280970625798211</v>
      </c>
      <c r="K16"/>
      <c r="L16"/>
      <c r="M16"/>
      <c r="N16"/>
      <c r="O16"/>
      <c r="P16"/>
    </row>
    <row r="17" spans="1:16" s="110" customFormat="1" ht="14.45" customHeight="1" x14ac:dyDescent="0.2">
      <c r="A17" s="118"/>
      <c r="B17" s="121" t="s">
        <v>110</v>
      </c>
      <c r="C17" s="113">
        <v>25.623644251626899</v>
      </c>
      <c r="D17" s="115">
        <v>945</v>
      </c>
      <c r="E17" s="114">
        <v>986</v>
      </c>
      <c r="F17" s="114">
        <v>1003</v>
      </c>
      <c r="G17" s="114">
        <v>1029</v>
      </c>
      <c r="H17" s="140">
        <v>1036</v>
      </c>
      <c r="I17" s="115">
        <v>-91</v>
      </c>
      <c r="J17" s="116">
        <v>-8.7837837837837842</v>
      </c>
      <c r="K17"/>
      <c r="L17"/>
      <c r="M17"/>
      <c r="N17"/>
      <c r="O17"/>
      <c r="P17"/>
    </row>
    <row r="18" spans="1:16" s="110" customFormat="1" ht="14.45" customHeight="1" x14ac:dyDescent="0.2">
      <c r="A18" s="120"/>
      <c r="B18" s="121" t="s">
        <v>111</v>
      </c>
      <c r="C18" s="113">
        <v>24.349240780911064</v>
      </c>
      <c r="D18" s="115">
        <v>898</v>
      </c>
      <c r="E18" s="114">
        <v>941</v>
      </c>
      <c r="F18" s="114">
        <v>933</v>
      </c>
      <c r="G18" s="114">
        <v>928</v>
      </c>
      <c r="H18" s="140">
        <v>890</v>
      </c>
      <c r="I18" s="115">
        <v>8</v>
      </c>
      <c r="J18" s="116">
        <v>0.898876404494382</v>
      </c>
      <c r="K18"/>
      <c r="L18"/>
      <c r="M18"/>
      <c r="N18"/>
      <c r="O18"/>
      <c r="P18"/>
    </row>
    <row r="19" spans="1:16" s="110" customFormat="1" ht="14.45" customHeight="1" x14ac:dyDescent="0.2">
      <c r="A19" s="120"/>
      <c r="B19" s="121" t="s">
        <v>112</v>
      </c>
      <c r="C19" s="113">
        <v>2.9826464208242949</v>
      </c>
      <c r="D19" s="115">
        <v>110</v>
      </c>
      <c r="E19" s="114">
        <v>120</v>
      </c>
      <c r="F19" s="114">
        <v>117</v>
      </c>
      <c r="G19" s="114">
        <v>93</v>
      </c>
      <c r="H19" s="140">
        <v>93</v>
      </c>
      <c r="I19" s="115">
        <v>17</v>
      </c>
      <c r="J19" s="116">
        <v>18.27956989247312</v>
      </c>
      <c r="K19"/>
      <c r="L19"/>
      <c r="M19"/>
      <c r="N19"/>
      <c r="O19"/>
      <c r="P19"/>
    </row>
    <row r="20" spans="1:16" s="110" customFormat="1" ht="14.45" customHeight="1" x14ac:dyDescent="0.2">
      <c r="A20" s="120" t="s">
        <v>113</v>
      </c>
      <c r="B20" s="119" t="s">
        <v>116</v>
      </c>
      <c r="C20" s="113">
        <v>96.908893709327543</v>
      </c>
      <c r="D20" s="115">
        <v>3574</v>
      </c>
      <c r="E20" s="114">
        <v>3847</v>
      </c>
      <c r="F20" s="114">
        <v>3960</v>
      </c>
      <c r="G20" s="114">
        <v>4079</v>
      </c>
      <c r="H20" s="140">
        <v>3910</v>
      </c>
      <c r="I20" s="115">
        <v>-336</v>
      </c>
      <c r="J20" s="116">
        <v>-8.593350383631714</v>
      </c>
      <c r="K20"/>
      <c r="L20"/>
      <c r="M20"/>
      <c r="N20"/>
      <c r="O20"/>
      <c r="P20"/>
    </row>
    <row r="21" spans="1:16" s="110" customFormat="1" ht="14.45" customHeight="1" x14ac:dyDescent="0.2">
      <c r="A21" s="123"/>
      <c r="B21" s="124" t="s">
        <v>117</v>
      </c>
      <c r="C21" s="125">
        <v>2.9013015184381779</v>
      </c>
      <c r="D21" s="143">
        <v>107</v>
      </c>
      <c r="E21" s="144">
        <v>102</v>
      </c>
      <c r="F21" s="144">
        <v>121</v>
      </c>
      <c r="G21" s="144">
        <v>112</v>
      </c>
      <c r="H21" s="145">
        <v>101</v>
      </c>
      <c r="I21" s="143">
        <v>6</v>
      </c>
      <c r="J21" s="146">
        <v>5.9405940594059405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4187</v>
      </c>
      <c r="E56" s="114">
        <v>4389</v>
      </c>
      <c r="F56" s="114">
        <v>4426</v>
      </c>
      <c r="G56" s="114">
        <v>4500</v>
      </c>
      <c r="H56" s="140">
        <v>4470</v>
      </c>
      <c r="I56" s="115">
        <v>-283</v>
      </c>
      <c r="J56" s="116">
        <v>-6.3310961968680086</v>
      </c>
      <c r="K56"/>
      <c r="L56"/>
      <c r="M56"/>
      <c r="N56"/>
      <c r="O56"/>
      <c r="P56"/>
    </row>
    <row r="57" spans="1:16" s="110" customFormat="1" ht="14.45" customHeight="1" x14ac:dyDescent="0.2">
      <c r="A57" s="120" t="s">
        <v>105</v>
      </c>
      <c r="B57" s="119" t="s">
        <v>106</v>
      </c>
      <c r="C57" s="113">
        <v>43.133508478624314</v>
      </c>
      <c r="D57" s="115">
        <v>1806</v>
      </c>
      <c r="E57" s="114">
        <v>1901</v>
      </c>
      <c r="F57" s="114">
        <v>1932</v>
      </c>
      <c r="G57" s="114">
        <v>1955</v>
      </c>
      <c r="H57" s="140">
        <v>1941</v>
      </c>
      <c r="I57" s="115">
        <v>-135</v>
      </c>
      <c r="J57" s="116">
        <v>-6.9551777434312214</v>
      </c>
    </row>
    <row r="58" spans="1:16" s="110" customFormat="1" ht="14.45" customHeight="1" x14ac:dyDescent="0.2">
      <c r="A58" s="120"/>
      <c r="B58" s="119" t="s">
        <v>107</v>
      </c>
      <c r="C58" s="113">
        <v>56.866491521375686</v>
      </c>
      <c r="D58" s="115">
        <v>2381</v>
      </c>
      <c r="E58" s="114">
        <v>2488</v>
      </c>
      <c r="F58" s="114">
        <v>2494</v>
      </c>
      <c r="G58" s="114">
        <v>2545</v>
      </c>
      <c r="H58" s="140">
        <v>2529</v>
      </c>
      <c r="I58" s="115">
        <v>-148</v>
      </c>
      <c r="J58" s="116">
        <v>-5.8521154606563863</v>
      </c>
    </row>
    <row r="59" spans="1:16" s="110" customFormat="1" ht="14.45" customHeight="1" x14ac:dyDescent="0.2">
      <c r="A59" s="118" t="s">
        <v>105</v>
      </c>
      <c r="B59" s="121" t="s">
        <v>108</v>
      </c>
      <c r="C59" s="113">
        <v>10.819202292811083</v>
      </c>
      <c r="D59" s="115">
        <v>453</v>
      </c>
      <c r="E59" s="114">
        <v>477</v>
      </c>
      <c r="F59" s="114">
        <v>506</v>
      </c>
      <c r="G59" s="114">
        <v>525</v>
      </c>
      <c r="H59" s="140">
        <v>488</v>
      </c>
      <c r="I59" s="115">
        <v>-35</v>
      </c>
      <c r="J59" s="116">
        <v>-7.1721311475409832</v>
      </c>
    </row>
    <row r="60" spans="1:16" s="110" customFormat="1" ht="14.45" customHeight="1" x14ac:dyDescent="0.2">
      <c r="A60" s="118"/>
      <c r="B60" s="121" t="s">
        <v>109</v>
      </c>
      <c r="C60" s="113">
        <v>37.735849056603776</v>
      </c>
      <c r="D60" s="115">
        <v>1580</v>
      </c>
      <c r="E60" s="114">
        <v>1680</v>
      </c>
      <c r="F60" s="114">
        <v>1666</v>
      </c>
      <c r="G60" s="114">
        <v>1716</v>
      </c>
      <c r="H60" s="140">
        <v>1732</v>
      </c>
      <c r="I60" s="115">
        <v>-152</v>
      </c>
      <c r="J60" s="116">
        <v>-8.7759815242494223</v>
      </c>
    </row>
    <row r="61" spans="1:16" s="110" customFormat="1" ht="14.45" customHeight="1" x14ac:dyDescent="0.2">
      <c r="A61" s="118"/>
      <c r="B61" s="121" t="s">
        <v>110</v>
      </c>
      <c r="C61" s="113">
        <v>25.841891569142586</v>
      </c>
      <c r="D61" s="115">
        <v>1082</v>
      </c>
      <c r="E61" s="114">
        <v>1121</v>
      </c>
      <c r="F61" s="114">
        <v>1139</v>
      </c>
      <c r="G61" s="114">
        <v>1157</v>
      </c>
      <c r="H61" s="140">
        <v>1188</v>
      </c>
      <c r="I61" s="115">
        <v>-106</v>
      </c>
      <c r="J61" s="116">
        <v>-8.9225589225589221</v>
      </c>
    </row>
    <row r="62" spans="1:16" s="110" customFormat="1" ht="14.45" customHeight="1" x14ac:dyDescent="0.2">
      <c r="A62" s="120"/>
      <c r="B62" s="121" t="s">
        <v>111</v>
      </c>
      <c r="C62" s="113">
        <v>25.603057081442561</v>
      </c>
      <c r="D62" s="115">
        <v>1072</v>
      </c>
      <c r="E62" s="114">
        <v>1111</v>
      </c>
      <c r="F62" s="114">
        <v>1115</v>
      </c>
      <c r="G62" s="114">
        <v>1102</v>
      </c>
      <c r="H62" s="140">
        <v>1062</v>
      </c>
      <c r="I62" s="115">
        <v>10</v>
      </c>
      <c r="J62" s="116">
        <v>0.94161958568738224</v>
      </c>
    </row>
    <row r="63" spans="1:16" s="110" customFormat="1" ht="14.45" customHeight="1" x14ac:dyDescent="0.2">
      <c r="A63" s="120"/>
      <c r="B63" s="121" t="s">
        <v>112</v>
      </c>
      <c r="C63" s="113">
        <v>3.080964891330308</v>
      </c>
      <c r="D63" s="115">
        <v>129</v>
      </c>
      <c r="E63" s="114">
        <v>138</v>
      </c>
      <c r="F63" s="114">
        <v>135</v>
      </c>
      <c r="G63" s="114">
        <v>104</v>
      </c>
      <c r="H63" s="140">
        <v>106</v>
      </c>
      <c r="I63" s="115">
        <v>23</v>
      </c>
      <c r="J63" s="116">
        <v>21.69811320754717</v>
      </c>
    </row>
    <row r="64" spans="1:16" s="110" customFormat="1" ht="14.45" customHeight="1" x14ac:dyDescent="0.2">
      <c r="A64" s="120" t="s">
        <v>113</v>
      </c>
      <c r="B64" s="119" t="s">
        <v>116</v>
      </c>
      <c r="C64" s="113">
        <v>97.683305469309772</v>
      </c>
      <c r="D64" s="115">
        <v>4090</v>
      </c>
      <c r="E64" s="114">
        <v>4291</v>
      </c>
      <c r="F64" s="114">
        <v>4313</v>
      </c>
      <c r="G64" s="114">
        <v>4393</v>
      </c>
      <c r="H64" s="140">
        <v>4375</v>
      </c>
      <c r="I64" s="115">
        <v>-285</v>
      </c>
      <c r="J64" s="116">
        <v>-6.5142857142857142</v>
      </c>
    </row>
    <row r="65" spans="1:10" s="110" customFormat="1" ht="14.45" customHeight="1" x14ac:dyDescent="0.2">
      <c r="A65" s="123"/>
      <c r="B65" s="124" t="s">
        <v>117</v>
      </c>
      <c r="C65" s="125">
        <v>2.149510389300215</v>
      </c>
      <c r="D65" s="143">
        <v>90</v>
      </c>
      <c r="E65" s="144">
        <v>90</v>
      </c>
      <c r="F65" s="144">
        <v>105</v>
      </c>
      <c r="G65" s="144">
        <v>98</v>
      </c>
      <c r="H65" s="145">
        <v>88</v>
      </c>
      <c r="I65" s="143">
        <v>2</v>
      </c>
      <c r="J65" s="146">
        <v>2.2727272727272729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3688</v>
      </c>
      <c r="G11" s="114">
        <v>3956</v>
      </c>
      <c r="H11" s="114">
        <v>4088</v>
      </c>
      <c r="I11" s="114">
        <v>4199</v>
      </c>
      <c r="J11" s="140">
        <v>4017</v>
      </c>
      <c r="K11" s="114">
        <v>-329</v>
      </c>
      <c r="L11" s="116">
        <v>-8.1901916853373162</v>
      </c>
    </row>
    <row r="12" spans="1:17" s="110" customFormat="1" ht="24" customHeight="1" x14ac:dyDescent="0.2">
      <c r="A12" s="604" t="s">
        <v>185</v>
      </c>
      <c r="B12" s="605"/>
      <c r="C12" s="605"/>
      <c r="D12" s="606"/>
      <c r="E12" s="113">
        <v>43.465292841648591</v>
      </c>
      <c r="F12" s="115">
        <v>1603</v>
      </c>
      <c r="G12" s="114">
        <v>1710</v>
      </c>
      <c r="H12" s="114">
        <v>1791</v>
      </c>
      <c r="I12" s="114">
        <v>1815</v>
      </c>
      <c r="J12" s="140">
        <v>1737</v>
      </c>
      <c r="K12" s="114">
        <v>-134</v>
      </c>
      <c r="L12" s="116">
        <v>-7.7144502014968337</v>
      </c>
    </row>
    <row r="13" spans="1:17" s="110" customFormat="1" ht="15" customHeight="1" x14ac:dyDescent="0.2">
      <c r="A13" s="120"/>
      <c r="B13" s="612" t="s">
        <v>107</v>
      </c>
      <c r="C13" s="612"/>
      <c r="E13" s="113">
        <v>56.534707158351409</v>
      </c>
      <c r="F13" s="115">
        <v>2085</v>
      </c>
      <c r="G13" s="114">
        <v>2246</v>
      </c>
      <c r="H13" s="114">
        <v>2297</v>
      </c>
      <c r="I13" s="114">
        <v>2384</v>
      </c>
      <c r="J13" s="140">
        <v>2280</v>
      </c>
      <c r="K13" s="114">
        <v>-195</v>
      </c>
      <c r="L13" s="116">
        <v>-8.5526315789473681</v>
      </c>
    </row>
    <row r="14" spans="1:17" s="110" customFormat="1" ht="22.5" customHeight="1" x14ac:dyDescent="0.2">
      <c r="A14" s="604" t="s">
        <v>186</v>
      </c>
      <c r="B14" s="605"/>
      <c r="C14" s="605"/>
      <c r="D14" s="606"/>
      <c r="E14" s="113">
        <v>11.93058568329718</v>
      </c>
      <c r="F14" s="115">
        <v>440</v>
      </c>
      <c r="G14" s="114">
        <v>492</v>
      </c>
      <c r="H14" s="114">
        <v>590</v>
      </c>
      <c r="I14" s="114">
        <v>632</v>
      </c>
      <c r="J14" s="140">
        <v>525</v>
      </c>
      <c r="K14" s="114">
        <v>-85</v>
      </c>
      <c r="L14" s="116">
        <v>-16.19047619047619</v>
      </c>
    </row>
    <row r="15" spans="1:17" s="110" customFormat="1" ht="15" customHeight="1" x14ac:dyDescent="0.2">
      <c r="A15" s="120"/>
      <c r="B15" s="119"/>
      <c r="C15" s="258" t="s">
        <v>106</v>
      </c>
      <c r="E15" s="113">
        <v>46.136363636363633</v>
      </c>
      <c r="F15" s="115">
        <v>203</v>
      </c>
      <c r="G15" s="114">
        <v>226</v>
      </c>
      <c r="H15" s="114">
        <v>275</v>
      </c>
      <c r="I15" s="114">
        <v>291</v>
      </c>
      <c r="J15" s="140">
        <v>259</v>
      </c>
      <c r="K15" s="114">
        <v>-56</v>
      </c>
      <c r="L15" s="116">
        <v>-21.621621621621621</v>
      </c>
    </row>
    <row r="16" spans="1:17" s="110" customFormat="1" ht="15" customHeight="1" x14ac:dyDescent="0.2">
      <c r="A16" s="120"/>
      <c r="B16" s="119"/>
      <c r="C16" s="258" t="s">
        <v>107</v>
      </c>
      <c r="E16" s="113">
        <v>53.863636363636367</v>
      </c>
      <c r="F16" s="115">
        <v>237</v>
      </c>
      <c r="G16" s="114">
        <v>266</v>
      </c>
      <c r="H16" s="114">
        <v>315</v>
      </c>
      <c r="I16" s="114">
        <v>341</v>
      </c>
      <c r="J16" s="140">
        <v>266</v>
      </c>
      <c r="K16" s="114">
        <v>-29</v>
      </c>
      <c r="L16" s="116">
        <v>-10.902255639097744</v>
      </c>
    </row>
    <row r="17" spans="1:12" s="110" customFormat="1" ht="15" customHeight="1" x14ac:dyDescent="0.2">
      <c r="A17" s="120"/>
      <c r="B17" s="121" t="s">
        <v>109</v>
      </c>
      <c r="C17" s="258"/>
      <c r="E17" s="113">
        <v>38.096529284164859</v>
      </c>
      <c r="F17" s="115">
        <v>1405</v>
      </c>
      <c r="G17" s="114">
        <v>1537</v>
      </c>
      <c r="H17" s="114">
        <v>1562</v>
      </c>
      <c r="I17" s="114">
        <v>1610</v>
      </c>
      <c r="J17" s="140">
        <v>1566</v>
      </c>
      <c r="K17" s="114">
        <v>-161</v>
      </c>
      <c r="L17" s="116">
        <v>-10.280970625798211</v>
      </c>
    </row>
    <row r="18" spans="1:12" s="110" customFormat="1" ht="15" customHeight="1" x14ac:dyDescent="0.2">
      <c r="A18" s="120"/>
      <c r="B18" s="119"/>
      <c r="C18" s="258" t="s">
        <v>106</v>
      </c>
      <c r="E18" s="113">
        <v>40.355871886120994</v>
      </c>
      <c r="F18" s="115">
        <v>567</v>
      </c>
      <c r="G18" s="114">
        <v>616</v>
      </c>
      <c r="H18" s="114">
        <v>625</v>
      </c>
      <c r="I18" s="114">
        <v>623</v>
      </c>
      <c r="J18" s="140">
        <v>600</v>
      </c>
      <c r="K18" s="114">
        <v>-33</v>
      </c>
      <c r="L18" s="116">
        <v>-5.5</v>
      </c>
    </row>
    <row r="19" spans="1:12" s="110" customFormat="1" ht="15" customHeight="1" x14ac:dyDescent="0.2">
      <c r="A19" s="120"/>
      <c r="B19" s="119"/>
      <c r="C19" s="258" t="s">
        <v>107</v>
      </c>
      <c r="E19" s="113">
        <v>59.644128113879006</v>
      </c>
      <c r="F19" s="115">
        <v>838</v>
      </c>
      <c r="G19" s="114">
        <v>921</v>
      </c>
      <c r="H19" s="114">
        <v>937</v>
      </c>
      <c r="I19" s="114">
        <v>987</v>
      </c>
      <c r="J19" s="140">
        <v>966</v>
      </c>
      <c r="K19" s="114">
        <v>-128</v>
      </c>
      <c r="L19" s="116">
        <v>-13.250517598343686</v>
      </c>
    </row>
    <row r="20" spans="1:12" s="110" customFormat="1" ht="15" customHeight="1" x14ac:dyDescent="0.2">
      <c r="A20" s="120"/>
      <c r="B20" s="121" t="s">
        <v>110</v>
      </c>
      <c r="C20" s="258"/>
      <c r="E20" s="113">
        <v>25.623644251626899</v>
      </c>
      <c r="F20" s="115">
        <v>945</v>
      </c>
      <c r="G20" s="114">
        <v>986</v>
      </c>
      <c r="H20" s="114">
        <v>1003</v>
      </c>
      <c r="I20" s="114">
        <v>1029</v>
      </c>
      <c r="J20" s="140">
        <v>1036</v>
      </c>
      <c r="K20" s="114">
        <v>-91</v>
      </c>
      <c r="L20" s="116">
        <v>-8.7837837837837842</v>
      </c>
    </row>
    <row r="21" spans="1:12" s="110" customFormat="1" ht="15" customHeight="1" x14ac:dyDescent="0.2">
      <c r="A21" s="120"/>
      <c r="B21" s="119"/>
      <c r="C21" s="258" t="s">
        <v>106</v>
      </c>
      <c r="E21" s="113">
        <v>35.661375661375658</v>
      </c>
      <c r="F21" s="115">
        <v>337</v>
      </c>
      <c r="G21" s="114">
        <v>352</v>
      </c>
      <c r="H21" s="114">
        <v>378</v>
      </c>
      <c r="I21" s="114">
        <v>394</v>
      </c>
      <c r="J21" s="140">
        <v>388</v>
      </c>
      <c r="K21" s="114">
        <v>-51</v>
      </c>
      <c r="L21" s="116">
        <v>-13.144329896907216</v>
      </c>
    </row>
    <row r="22" spans="1:12" s="110" customFormat="1" ht="15" customHeight="1" x14ac:dyDescent="0.2">
      <c r="A22" s="120"/>
      <c r="B22" s="119"/>
      <c r="C22" s="258" t="s">
        <v>107</v>
      </c>
      <c r="E22" s="113">
        <v>64.338624338624342</v>
      </c>
      <c r="F22" s="115">
        <v>608</v>
      </c>
      <c r="G22" s="114">
        <v>634</v>
      </c>
      <c r="H22" s="114">
        <v>625</v>
      </c>
      <c r="I22" s="114">
        <v>635</v>
      </c>
      <c r="J22" s="140">
        <v>648</v>
      </c>
      <c r="K22" s="114">
        <v>-40</v>
      </c>
      <c r="L22" s="116">
        <v>-6.1728395061728394</v>
      </c>
    </row>
    <row r="23" spans="1:12" s="110" customFormat="1" ht="15" customHeight="1" x14ac:dyDescent="0.2">
      <c r="A23" s="120"/>
      <c r="B23" s="121" t="s">
        <v>111</v>
      </c>
      <c r="C23" s="258"/>
      <c r="E23" s="113">
        <v>24.349240780911064</v>
      </c>
      <c r="F23" s="115">
        <v>898</v>
      </c>
      <c r="G23" s="114">
        <v>941</v>
      </c>
      <c r="H23" s="114">
        <v>933</v>
      </c>
      <c r="I23" s="114">
        <v>928</v>
      </c>
      <c r="J23" s="140">
        <v>890</v>
      </c>
      <c r="K23" s="114">
        <v>8</v>
      </c>
      <c r="L23" s="116">
        <v>0.898876404494382</v>
      </c>
    </row>
    <row r="24" spans="1:12" s="110" customFormat="1" ht="15" customHeight="1" x14ac:dyDescent="0.2">
      <c r="A24" s="120"/>
      <c r="B24" s="119"/>
      <c r="C24" s="258" t="s">
        <v>106</v>
      </c>
      <c r="E24" s="113">
        <v>55.233853006681514</v>
      </c>
      <c r="F24" s="115">
        <v>496</v>
      </c>
      <c r="G24" s="114">
        <v>516</v>
      </c>
      <c r="H24" s="114">
        <v>513</v>
      </c>
      <c r="I24" s="114">
        <v>507</v>
      </c>
      <c r="J24" s="140">
        <v>490</v>
      </c>
      <c r="K24" s="114">
        <v>6</v>
      </c>
      <c r="L24" s="116">
        <v>1.2244897959183674</v>
      </c>
    </row>
    <row r="25" spans="1:12" s="110" customFormat="1" ht="15" customHeight="1" x14ac:dyDescent="0.2">
      <c r="A25" s="120"/>
      <c r="B25" s="119"/>
      <c r="C25" s="258" t="s">
        <v>107</v>
      </c>
      <c r="E25" s="113">
        <v>44.766146993318486</v>
      </c>
      <c r="F25" s="115">
        <v>402</v>
      </c>
      <c r="G25" s="114">
        <v>425</v>
      </c>
      <c r="H25" s="114">
        <v>420</v>
      </c>
      <c r="I25" s="114">
        <v>421</v>
      </c>
      <c r="J25" s="140">
        <v>400</v>
      </c>
      <c r="K25" s="114">
        <v>2</v>
      </c>
      <c r="L25" s="116">
        <v>0.5</v>
      </c>
    </row>
    <row r="26" spans="1:12" s="110" customFormat="1" ht="15" customHeight="1" x14ac:dyDescent="0.2">
      <c r="A26" s="120"/>
      <c r="C26" s="121" t="s">
        <v>187</v>
      </c>
      <c r="D26" s="110" t="s">
        <v>188</v>
      </c>
      <c r="E26" s="113">
        <v>2.9826464208242949</v>
      </c>
      <c r="F26" s="115">
        <v>110</v>
      </c>
      <c r="G26" s="114">
        <v>120</v>
      </c>
      <c r="H26" s="114">
        <v>117</v>
      </c>
      <c r="I26" s="114">
        <v>93</v>
      </c>
      <c r="J26" s="140">
        <v>93</v>
      </c>
      <c r="K26" s="114">
        <v>17</v>
      </c>
      <c r="L26" s="116">
        <v>18.27956989247312</v>
      </c>
    </row>
    <row r="27" spans="1:12" s="110" customFormat="1" ht="15" customHeight="1" x14ac:dyDescent="0.2">
      <c r="A27" s="120"/>
      <c r="B27" s="119"/>
      <c r="D27" s="259" t="s">
        <v>106</v>
      </c>
      <c r="E27" s="113">
        <v>53.636363636363633</v>
      </c>
      <c r="F27" s="115">
        <v>59</v>
      </c>
      <c r="G27" s="114">
        <v>65</v>
      </c>
      <c r="H27" s="114">
        <v>63</v>
      </c>
      <c r="I27" s="114">
        <v>51</v>
      </c>
      <c r="J27" s="140">
        <v>53</v>
      </c>
      <c r="K27" s="114">
        <v>6</v>
      </c>
      <c r="L27" s="116">
        <v>11.320754716981131</v>
      </c>
    </row>
    <row r="28" spans="1:12" s="110" customFormat="1" ht="15" customHeight="1" x14ac:dyDescent="0.2">
      <c r="A28" s="120"/>
      <c r="B28" s="119"/>
      <c r="D28" s="259" t="s">
        <v>107</v>
      </c>
      <c r="E28" s="113">
        <v>46.363636363636367</v>
      </c>
      <c r="F28" s="115">
        <v>51</v>
      </c>
      <c r="G28" s="114">
        <v>55</v>
      </c>
      <c r="H28" s="114">
        <v>54</v>
      </c>
      <c r="I28" s="114">
        <v>42</v>
      </c>
      <c r="J28" s="140">
        <v>40</v>
      </c>
      <c r="K28" s="114">
        <v>11</v>
      </c>
      <c r="L28" s="116">
        <v>27.5</v>
      </c>
    </row>
    <row r="29" spans="1:12" s="110" customFormat="1" ht="24" customHeight="1" x14ac:dyDescent="0.2">
      <c r="A29" s="604" t="s">
        <v>189</v>
      </c>
      <c r="B29" s="605"/>
      <c r="C29" s="605"/>
      <c r="D29" s="606"/>
      <c r="E29" s="113">
        <v>96.908893709327543</v>
      </c>
      <c r="F29" s="115">
        <v>3574</v>
      </c>
      <c r="G29" s="114">
        <v>3847</v>
      </c>
      <c r="H29" s="114">
        <v>3960</v>
      </c>
      <c r="I29" s="114">
        <v>4079</v>
      </c>
      <c r="J29" s="140">
        <v>3910</v>
      </c>
      <c r="K29" s="114">
        <v>-336</v>
      </c>
      <c r="L29" s="116">
        <v>-8.593350383631714</v>
      </c>
    </row>
    <row r="30" spans="1:12" s="110" customFormat="1" ht="15" customHeight="1" x14ac:dyDescent="0.2">
      <c r="A30" s="120"/>
      <c r="B30" s="119"/>
      <c r="C30" s="258" t="s">
        <v>106</v>
      </c>
      <c r="E30" s="113">
        <v>42.809177392277562</v>
      </c>
      <c r="F30" s="115">
        <v>1530</v>
      </c>
      <c r="G30" s="114">
        <v>1641</v>
      </c>
      <c r="H30" s="114">
        <v>1703</v>
      </c>
      <c r="I30" s="114">
        <v>1735</v>
      </c>
      <c r="J30" s="140">
        <v>1662</v>
      </c>
      <c r="K30" s="114">
        <v>-132</v>
      </c>
      <c r="L30" s="116">
        <v>-7.9422382671480145</v>
      </c>
    </row>
    <row r="31" spans="1:12" s="110" customFormat="1" ht="15" customHeight="1" x14ac:dyDescent="0.2">
      <c r="A31" s="120"/>
      <c r="B31" s="119"/>
      <c r="C31" s="258" t="s">
        <v>107</v>
      </c>
      <c r="E31" s="113">
        <v>57.190822607722438</v>
      </c>
      <c r="F31" s="115">
        <v>2044</v>
      </c>
      <c r="G31" s="114">
        <v>2206</v>
      </c>
      <c r="H31" s="114">
        <v>2257</v>
      </c>
      <c r="I31" s="114">
        <v>2344</v>
      </c>
      <c r="J31" s="140">
        <v>2248</v>
      </c>
      <c r="K31" s="114">
        <v>-204</v>
      </c>
      <c r="L31" s="116">
        <v>-9.07473309608541</v>
      </c>
    </row>
    <row r="32" spans="1:12" s="110" customFormat="1" ht="15" customHeight="1" x14ac:dyDescent="0.2">
      <c r="A32" s="120"/>
      <c r="B32" s="119" t="s">
        <v>117</v>
      </c>
      <c r="C32" s="258"/>
      <c r="E32" s="113">
        <v>2.9013015184381779</v>
      </c>
      <c r="F32" s="114">
        <v>107</v>
      </c>
      <c r="G32" s="114">
        <v>102</v>
      </c>
      <c r="H32" s="114">
        <v>121</v>
      </c>
      <c r="I32" s="114">
        <v>112</v>
      </c>
      <c r="J32" s="140">
        <v>101</v>
      </c>
      <c r="K32" s="114">
        <v>6</v>
      </c>
      <c r="L32" s="116">
        <v>5.9405940594059405</v>
      </c>
    </row>
    <row r="33" spans="1:12" s="110" customFormat="1" ht="15" customHeight="1" x14ac:dyDescent="0.2">
      <c r="A33" s="120"/>
      <c r="B33" s="119"/>
      <c r="C33" s="258" t="s">
        <v>106</v>
      </c>
      <c r="E33" s="113">
        <v>64.485981308411212</v>
      </c>
      <c r="F33" s="114">
        <v>69</v>
      </c>
      <c r="G33" s="114">
        <v>64</v>
      </c>
      <c r="H33" s="114">
        <v>83</v>
      </c>
      <c r="I33" s="114">
        <v>75</v>
      </c>
      <c r="J33" s="140">
        <v>71</v>
      </c>
      <c r="K33" s="114">
        <v>-2</v>
      </c>
      <c r="L33" s="116">
        <v>-2.816901408450704</v>
      </c>
    </row>
    <row r="34" spans="1:12" s="110" customFormat="1" ht="15" customHeight="1" x14ac:dyDescent="0.2">
      <c r="A34" s="120"/>
      <c r="B34" s="119"/>
      <c r="C34" s="258" t="s">
        <v>107</v>
      </c>
      <c r="E34" s="113">
        <v>35.514018691588788</v>
      </c>
      <c r="F34" s="114">
        <v>38</v>
      </c>
      <c r="G34" s="114">
        <v>38</v>
      </c>
      <c r="H34" s="114">
        <v>38</v>
      </c>
      <c r="I34" s="114">
        <v>37</v>
      </c>
      <c r="J34" s="140">
        <v>30</v>
      </c>
      <c r="K34" s="114">
        <v>8</v>
      </c>
      <c r="L34" s="116">
        <v>26.666666666666668</v>
      </c>
    </row>
    <row r="35" spans="1:12" s="110" customFormat="1" ht="24" customHeight="1" x14ac:dyDescent="0.2">
      <c r="A35" s="604" t="s">
        <v>192</v>
      </c>
      <c r="B35" s="605"/>
      <c r="C35" s="605"/>
      <c r="D35" s="606"/>
      <c r="E35" s="113">
        <v>9.7342733188720167</v>
      </c>
      <c r="F35" s="114">
        <v>359</v>
      </c>
      <c r="G35" s="114">
        <v>409</v>
      </c>
      <c r="H35" s="114">
        <v>492</v>
      </c>
      <c r="I35" s="114">
        <v>524</v>
      </c>
      <c r="J35" s="114">
        <v>448</v>
      </c>
      <c r="K35" s="318">
        <v>-89</v>
      </c>
      <c r="L35" s="319">
        <v>-19.866071428571427</v>
      </c>
    </row>
    <row r="36" spans="1:12" s="110" customFormat="1" ht="15" customHeight="1" x14ac:dyDescent="0.2">
      <c r="A36" s="120"/>
      <c r="B36" s="119"/>
      <c r="C36" s="258" t="s">
        <v>106</v>
      </c>
      <c r="E36" s="113">
        <v>47.632311977715879</v>
      </c>
      <c r="F36" s="114">
        <v>171</v>
      </c>
      <c r="G36" s="114">
        <v>192</v>
      </c>
      <c r="H36" s="114">
        <v>230</v>
      </c>
      <c r="I36" s="114">
        <v>239</v>
      </c>
      <c r="J36" s="114">
        <v>219</v>
      </c>
      <c r="K36" s="318">
        <v>-48</v>
      </c>
      <c r="L36" s="116">
        <v>-21.917808219178081</v>
      </c>
    </row>
    <row r="37" spans="1:12" s="110" customFormat="1" ht="15" customHeight="1" x14ac:dyDescent="0.2">
      <c r="A37" s="120"/>
      <c r="B37" s="119"/>
      <c r="C37" s="258" t="s">
        <v>107</v>
      </c>
      <c r="E37" s="113">
        <v>52.367688022284121</v>
      </c>
      <c r="F37" s="114">
        <v>188</v>
      </c>
      <c r="G37" s="114">
        <v>217</v>
      </c>
      <c r="H37" s="114">
        <v>262</v>
      </c>
      <c r="I37" s="114">
        <v>285</v>
      </c>
      <c r="J37" s="140">
        <v>229</v>
      </c>
      <c r="K37" s="114">
        <v>-41</v>
      </c>
      <c r="L37" s="116">
        <v>-17.903930131004365</v>
      </c>
    </row>
    <row r="38" spans="1:12" s="110" customFormat="1" ht="15" customHeight="1" x14ac:dyDescent="0.2">
      <c r="A38" s="120"/>
      <c r="B38" s="119" t="s">
        <v>328</v>
      </c>
      <c r="C38" s="258"/>
      <c r="E38" s="113">
        <v>68.248373101952282</v>
      </c>
      <c r="F38" s="114">
        <v>2517</v>
      </c>
      <c r="G38" s="114">
        <v>2690</v>
      </c>
      <c r="H38" s="114">
        <v>2710</v>
      </c>
      <c r="I38" s="114">
        <v>2778</v>
      </c>
      <c r="J38" s="140">
        <v>2699</v>
      </c>
      <c r="K38" s="114">
        <v>-182</v>
      </c>
      <c r="L38" s="116">
        <v>-6.7432382363838457</v>
      </c>
    </row>
    <row r="39" spans="1:12" s="110" customFormat="1" ht="15" customHeight="1" x14ac:dyDescent="0.2">
      <c r="A39" s="120"/>
      <c r="B39" s="119"/>
      <c r="C39" s="258" t="s">
        <v>106</v>
      </c>
      <c r="E39" s="113">
        <v>43.623361144219309</v>
      </c>
      <c r="F39" s="115">
        <v>1098</v>
      </c>
      <c r="G39" s="114">
        <v>1155</v>
      </c>
      <c r="H39" s="114">
        <v>1177</v>
      </c>
      <c r="I39" s="114">
        <v>1190</v>
      </c>
      <c r="J39" s="140">
        <v>1149</v>
      </c>
      <c r="K39" s="114">
        <v>-51</v>
      </c>
      <c r="L39" s="116">
        <v>-4.438642297650131</v>
      </c>
    </row>
    <row r="40" spans="1:12" s="110" customFormat="1" ht="15" customHeight="1" x14ac:dyDescent="0.2">
      <c r="A40" s="120"/>
      <c r="B40" s="119"/>
      <c r="C40" s="258" t="s">
        <v>107</v>
      </c>
      <c r="E40" s="113">
        <v>56.376638855780691</v>
      </c>
      <c r="F40" s="115">
        <v>1419</v>
      </c>
      <c r="G40" s="114">
        <v>1535</v>
      </c>
      <c r="H40" s="114">
        <v>1533</v>
      </c>
      <c r="I40" s="114">
        <v>1588</v>
      </c>
      <c r="J40" s="140">
        <v>1550</v>
      </c>
      <c r="K40" s="114">
        <v>-131</v>
      </c>
      <c r="L40" s="116">
        <v>-8.4516129032258061</v>
      </c>
    </row>
    <row r="41" spans="1:12" s="110" customFormat="1" ht="15" customHeight="1" x14ac:dyDescent="0.2">
      <c r="A41" s="120"/>
      <c r="B41" s="320" t="s">
        <v>516</v>
      </c>
      <c r="C41" s="258"/>
      <c r="E41" s="113">
        <v>7.6464208242950109</v>
      </c>
      <c r="F41" s="115">
        <v>282</v>
      </c>
      <c r="G41" s="114">
        <v>299</v>
      </c>
      <c r="H41" s="114">
        <v>312</v>
      </c>
      <c r="I41" s="114">
        <v>317</v>
      </c>
      <c r="J41" s="140">
        <v>290</v>
      </c>
      <c r="K41" s="114">
        <v>-8</v>
      </c>
      <c r="L41" s="116">
        <v>-2.7586206896551726</v>
      </c>
    </row>
    <row r="42" spans="1:12" s="110" customFormat="1" ht="15" customHeight="1" x14ac:dyDescent="0.2">
      <c r="A42" s="120"/>
      <c r="B42" s="119"/>
      <c r="C42" s="268" t="s">
        <v>106</v>
      </c>
      <c r="D42" s="182"/>
      <c r="E42" s="113">
        <v>47.5177304964539</v>
      </c>
      <c r="F42" s="115">
        <v>134</v>
      </c>
      <c r="G42" s="114">
        <v>142</v>
      </c>
      <c r="H42" s="114">
        <v>153</v>
      </c>
      <c r="I42" s="114">
        <v>154</v>
      </c>
      <c r="J42" s="140">
        <v>142</v>
      </c>
      <c r="K42" s="114">
        <v>-8</v>
      </c>
      <c r="L42" s="116">
        <v>-5.6338028169014081</v>
      </c>
    </row>
    <row r="43" spans="1:12" s="110" customFormat="1" ht="15" customHeight="1" x14ac:dyDescent="0.2">
      <c r="A43" s="120"/>
      <c r="B43" s="119"/>
      <c r="C43" s="268" t="s">
        <v>107</v>
      </c>
      <c r="D43" s="182"/>
      <c r="E43" s="113">
        <v>52.4822695035461</v>
      </c>
      <c r="F43" s="115">
        <v>148</v>
      </c>
      <c r="G43" s="114">
        <v>157</v>
      </c>
      <c r="H43" s="114">
        <v>159</v>
      </c>
      <c r="I43" s="114">
        <v>163</v>
      </c>
      <c r="J43" s="140">
        <v>148</v>
      </c>
      <c r="K43" s="114">
        <v>0</v>
      </c>
      <c r="L43" s="116">
        <v>0</v>
      </c>
    </row>
    <row r="44" spans="1:12" s="110" customFormat="1" ht="15" customHeight="1" x14ac:dyDescent="0.2">
      <c r="A44" s="120"/>
      <c r="B44" s="119" t="s">
        <v>205</v>
      </c>
      <c r="C44" s="268"/>
      <c r="D44" s="182"/>
      <c r="E44" s="113">
        <v>14.370932754880695</v>
      </c>
      <c r="F44" s="115">
        <v>530</v>
      </c>
      <c r="G44" s="114">
        <v>558</v>
      </c>
      <c r="H44" s="114">
        <v>574</v>
      </c>
      <c r="I44" s="114">
        <v>580</v>
      </c>
      <c r="J44" s="140">
        <v>580</v>
      </c>
      <c r="K44" s="114">
        <v>-50</v>
      </c>
      <c r="L44" s="116">
        <v>-8.6206896551724146</v>
      </c>
    </row>
    <row r="45" spans="1:12" s="110" customFormat="1" ht="15" customHeight="1" x14ac:dyDescent="0.2">
      <c r="A45" s="120"/>
      <c r="B45" s="119"/>
      <c r="C45" s="268" t="s">
        <v>106</v>
      </c>
      <c r="D45" s="182"/>
      <c r="E45" s="113">
        <v>37.735849056603776</v>
      </c>
      <c r="F45" s="115">
        <v>200</v>
      </c>
      <c r="G45" s="114">
        <v>221</v>
      </c>
      <c r="H45" s="114">
        <v>231</v>
      </c>
      <c r="I45" s="114">
        <v>232</v>
      </c>
      <c r="J45" s="140">
        <v>227</v>
      </c>
      <c r="K45" s="114">
        <v>-27</v>
      </c>
      <c r="L45" s="116">
        <v>-11.894273127753303</v>
      </c>
    </row>
    <row r="46" spans="1:12" s="110" customFormat="1" ht="15" customHeight="1" x14ac:dyDescent="0.2">
      <c r="A46" s="123"/>
      <c r="B46" s="124"/>
      <c r="C46" s="260" t="s">
        <v>107</v>
      </c>
      <c r="D46" s="261"/>
      <c r="E46" s="125">
        <v>62.264150943396224</v>
      </c>
      <c r="F46" s="143">
        <v>330</v>
      </c>
      <c r="G46" s="144">
        <v>337</v>
      </c>
      <c r="H46" s="144">
        <v>343</v>
      </c>
      <c r="I46" s="144">
        <v>348</v>
      </c>
      <c r="J46" s="145">
        <v>353</v>
      </c>
      <c r="K46" s="144">
        <v>-23</v>
      </c>
      <c r="L46" s="146">
        <v>-6.5155807365439093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3688</v>
      </c>
      <c r="E11" s="114">
        <v>3956</v>
      </c>
      <c r="F11" s="114">
        <v>4088</v>
      </c>
      <c r="G11" s="114">
        <v>4199</v>
      </c>
      <c r="H11" s="140">
        <v>4017</v>
      </c>
      <c r="I11" s="115">
        <v>-329</v>
      </c>
      <c r="J11" s="116">
        <v>-8.1901916853373162</v>
      </c>
    </row>
    <row r="12" spans="1:15" s="110" customFormat="1" ht="24.95" customHeight="1" x14ac:dyDescent="0.2">
      <c r="A12" s="193" t="s">
        <v>132</v>
      </c>
      <c r="B12" s="194" t="s">
        <v>133</v>
      </c>
      <c r="C12" s="113">
        <v>2.3047722342733188</v>
      </c>
      <c r="D12" s="115">
        <v>85</v>
      </c>
      <c r="E12" s="114">
        <v>93</v>
      </c>
      <c r="F12" s="114">
        <v>98</v>
      </c>
      <c r="G12" s="114">
        <v>95</v>
      </c>
      <c r="H12" s="140">
        <v>73</v>
      </c>
      <c r="I12" s="115">
        <v>12</v>
      </c>
      <c r="J12" s="116">
        <v>16.438356164383563</v>
      </c>
    </row>
    <row r="13" spans="1:15" s="110" customFormat="1" ht="24.95" customHeight="1" x14ac:dyDescent="0.2">
      <c r="A13" s="193" t="s">
        <v>134</v>
      </c>
      <c r="B13" s="199" t="s">
        <v>214</v>
      </c>
      <c r="C13" s="113">
        <v>0.62364425162689807</v>
      </c>
      <c r="D13" s="115">
        <v>23</v>
      </c>
      <c r="E13" s="114">
        <v>26</v>
      </c>
      <c r="F13" s="114">
        <v>31</v>
      </c>
      <c r="G13" s="114">
        <v>30</v>
      </c>
      <c r="H13" s="140">
        <v>26</v>
      </c>
      <c r="I13" s="115">
        <v>-3</v>
      </c>
      <c r="J13" s="116">
        <v>-11.538461538461538</v>
      </c>
    </row>
    <row r="14" spans="1:15" s="287" customFormat="1" ht="24.95" customHeight="1" x14ac:dyDescent="0.2">
      <c r="A14" s="193" t="s">
        <v>215</v>
      </c>
      <c r="B14" s="199" t="s">
        <v>137</v>
      </c>
      <c r="C14" s="113">
        <v>8.4598698481561829</v>
      </c>
      <c r="D14" s="115">
        <v>312</v>
      </c>
      <c r="E14" s="114">
        <v>327</v>
      </c>
      <c r="F14" s="114">
        <v>333</v>
      </c>
      <c r="G14" s="114">
        <v>339</v>
      </c>
      <c r="H14" s="140">
        <v>340</v>
      </c>
      <c r="I14" s="115">
        <v>-28</v>
      </c>
      <c r="J14" s="116">
        <v>-8.235294117647058</v>
      </c>
      <c r="K14" s="110"/>
      <c r="L14" s="110"/>
      <c r="M14" s="110"/>
      <c r="N14" s="110"/>
      <c r="O14" s="110"/>
    </row>
    <row r="15" spans="1:15" s="110" customFormat="1" ht="24.95" customHeight="1" x14ac:dyDescent="0.2">
      <c r="A15" s="193" t="s">
        <v>216</v>
      </c>
      <c r="B15" s="199" t="s">
        <v>217</v>
      </c>
      <c r="C15" s="113">
        <v>2.8470715835140998</v>
      </c>
      <c r="D15" s="115">
        <v>105</v>
      </c>
      <c r="E15" s="114">
        <v>112</v>
      </c>
      <c r="F15" s="114">
        <v>100</v>
      </c>
      <c r="G15" s="114">
        <v>97</v>
      </c>
      <c r="H15" s="140">
        <v>98</v>
      </c>
      <c r="I15" s="115">
        <v>7</v>
      </c>
      <c r="J15" s="116">
        <v>7.1428571428571432</v>
      </c>
    </row>
    <row r="16" spans="1:15" s="287" customFormat="1" ht="24.95" customHeight="1" x14ac:dyDescent="0.2">
      <c r="A16" s="193" t="s">
        <v>218</v>
      </c>
      <c r="B16" s="199" t="s">
        <v>141</v>
      </c>
      <c r="C16" s="113">
        <v>4.4739696312364421</v>
      </c>
      <c r="D16" s="115">
        <v>165</v>
      </c>
      <c r="E16" s="114">
        <v>168</v>
      </c>
      <c r="F16" s="114">
        <v>182</v>
      </c>
      <c r="G16" s="114">
        <v>192</v>
      </c>
      <c r="H16" s="140">
        <v>188</v>
      </c>
      <c r="I16" s="115">
        <v>-23</v>
      </c>
      <c r="J16" s="116">
        <v>-12.23404255319149</v>
      </c>
      <c r="K16" s="110"/>
      <c r="L16" s="110"/>
      <c r="M16" s="110"/>
      <c r="N16" s="110"/>
      <c r="O16" s="110"/>
    </row>
    <row r="17" spans="1:15" s="110" customFormat="1" ht="24.95" customHeight="1" x14ac:dyDescent="0.2">
      <c r="A17" s="193" t="s">
        <v>142</v>
      </c>
      <c r="B17" s="199" t="s">
        <v>220</v>
      </c>
      <c r="C17" s="113">
        <v>1.1388286334056399</v>
      </c>
      <c r="D17" s="115">
        <v>42</v>
      </c>
      <c r="E17" s="114">
        <v>47</v>
      </c>
      <c r="F17" s="114">
        <v>51</v>
      </c>
      <c r="G17" s="114">
        <v>50</v>
      </c>
      <c r="H17" s="140">
        <v>54</v>
      </c>
      <c r="I17" s="115">
        <v>-12</v>
      </c>
      <c r="J17" s="116">
        <v>-22.222222222222221</v>
      </c>
    </row>
    <row r="18" spans="1:15" s="287" customFormat="1" ht="24.95" customHeight="1" x14ac:dyDescent="0.2">
      <c r="A18" s="201" t="s">
        <v>144</v>
      </c>
      <c r="B18" s="202" t="s">
        <v>145</v>
      </c>
      <c r="C18" s="113">
        <v>6.5347071583514102</v>
      </c>
      <c r="D18" s="115">
        <v>241</v>
      </c>
      <c r="E18" s="114">
        <v>247</v>
      </c>
      <c r="F18" s="114">
        <v>253</v>
      </c>
      <c r="G18" s="114">
        <v>257</v>
      </c>
      <c r="H18" s="140">
        <v>254</v>
      </c>
      <c r="I18" s="115">
        <v>-13</v>
      </c>
      <c r="J18" s="116">
        <v>-5.1181102362204722</v>
      </c>
      <c r="K18" s="110"/>
      <c r="L18" s="110"/>
      <c r="M18" s="110"/>
      <c r="N18" s="110"/>
      <c r="O18" s="110"/>
    </row>
    <row r="19" spans="1:15" s="110" customFormat="1" ht="24.95" customHeight="1" x14ac:dyDescent="0.2">
      <c r="A19" s="193" t="s">
        <v>146</v>
      </c>
      <c r="B19" s="199" t="s">
        <v>147</v>
      </c>
      <c r="C19" s="113">
        <v>17.895878524945768</v>
      </c>
      <c r="D19" s="115">
        <v>660</v>
      </c>
      <c r="E19" s="114">
        <v>692</v>
      </c>
      <c r="F19" s="114">
        <v>658</v>
      </c>
      <c r="G19" s="114">
        <v>682</v>
      </c>
      <c r="H19" s="140">
        <v>682</v>
      </c>
      <c r="I19" s="115">
        <v>-22</v>
      </c>
      <c r="J19" s="116">
        <v>-3.225806451612903</v>
      </c>
    </row>
    <row r="20" spans="1:15" s="287" customFormat="1" ht="24.95" customHeight="1" x14ac:dyDescent="0.2">
      <c r="A20" s="193" t="s">
        <v>148</v>
      </c>
      <c r="B20" s="199" t="s">
        <v>149</v>
      </c>
      <c r="C20" s="113">
        <v>13.720173535791757</v>
      </c>
      <c r="D20" s="115">
        <v>506</v>
      </c>
      <c r="E20" s="114">
        <v>516</v>
      </c>
      <c r="F20" s="114">
        <v>506</v>
      </c>
      <c r="G20" s="114">
        <v>521</v>
      </c>
      <c r="H20" s="140">
        <v>513</v>
      </c>
      <c r="I20" s="115">
        <v>-7</v>
      </c>
      <c r="J20" s="116">
        <v>-1.364522417153996</v>
      </c>
      <c r="K20" s="110"/>
      <c r="L20" s="110"/>
      <c r="M20" s="110"/>
      <c r="N20" s="110"/>
      <c r="O20" s="110"/>
    </row>
    <row r="21" spans="1:15" s="110" customFormat="1" ht="24.95" customHeight="1" x14ac:dyDescent="0.2">
      <c r="A21" s="201" t="s">
        <v>150</v>
      </c>
      <c r="B21" s="202" t="s">
        <v>151</v>
      </c>
      <c r="C21" s="113">
        <v>13.232104121475054</v>
      </c>
      <c r="D21" s="115">
        <v>488</v>
      </c>
      <c r="E21" s="114">
        <v>635</v>
      </c>
      <c r="F21" s="114">
        <v>771</v>
      </c>
      <c r="G21" s="114">
        <v>814</v>
      </c>
      <c r="H21" s="140">
        <v>672</v>
      </c>
      <c r="I21" s="115">
        <v>-184</v>
      </c>
      <c r="J21" s="116">
        <v>-27.38095238095238</v>
      </c>
    </row>
    <row r="22" spans="1:15" s="110" customFormat="1" ht="24.95" customHeight="1" x14ac:dyDescent="0.2">
      <c r="A22" s="201" t="s">
        <v>152</v>
      </c>
      <c r="B22" s="199" t="s">
        <v>153</v>
      </c>
      <c r="C22" s="113">
        <v>1.1117136659436009</v>
      </c>
      <c r="D22" s="115">
        <v>41</v>
      </c>
      <c r="E22" s="114">
        <v>42</v>
      </c>
      <c r="F22" s="114">
        <v>39</v>
      </c>
      <c r="G22" s="114">
        <v>37</v>
      </c>
      <c r="H22" s="140">
        <v>42</v>
      </c>
      <c r="I22" s="115">
        <v>-1</v>
      </c>
      <c r="J22" s="116">
        <v>-2.3809523809523809</v>
      </c>
    </row>
    <row r="23" spans="1:15" s="110" customFormat="1" ht="24.95" customHeight="1" x14ac:dyDescent="0.2">
      <c r="A23" s="193" t="s">
        <v>154</v>
      </c>
      <c r="B23" s="199" t="s">
        <v>155</v>
      </c>
      <c r="C23" s="113">
        <v>1.3015184381778742</v>
      </c>
      <c r="D23" s="115">
        <v>48</v>
      </c>
      <c r="E23" s="114">
        <v>52</v>
      </c>
      <c r="F23" s="114">
        <v>54</v>
      </c>
      <c r="G23" s="114">
        <v>52</v>
      </c>
      <c r="H23" s="140">
        <v>54</v>
      </c>
      <c r="I23" s="115">
        <v>-6</v>
      </c>
      <c r="J23" s="116">
        <v>-11.111111111111111</v>
      </c>
    </row>
    <row r="24" spans="1:15" s="110" customFormat="1" ht="24.95" customHeight="1" x14ac:dyDescent="0.2">
      <c r="A24" s="193" t="s">
        <v>156</v>
      </c>
      <c r="B24" s="199" t="s">
        <v>221</v>
      </c>
      <c r="C24" s="113">
        <v>5.7483731019522777</v>
      </c>
      <c r="D24" s="115">
        <v>212</v>
      </c>
      <c r="E24" s="114">
        <v>219</v>
      </c>
      <c r="F24" s="114">
        <v>227</v>
      </c>
      <c r="G24" s="114">
        <v>229</v>
      </c>
      <c r="H24" s="140">
        <v>224</v>
      </c>
      <c r="I24" s="115">
        <v>-12</v>
      </c>
      <c r="J24" s="116">
        <v>-5.3571428571428568</v>
      </c>
    </row>
    <row r="25" spans="1:15" s="110" customFormat="1" ht="24.95" customHeight="1" x14ac:dyDescent="0.2">
      <c r="A25" s="193" t="s">
        <v>222</v>
      </c>
      <c r="B25" s="204" t="s">
        <v>159</v>
      </c>
      <c r="C25" s="113">
        <v>7.5650759219088934</v>
      </c>
      <c r="D25" s="115">
        <v>279</v>
      </c>
      <c r="E25" s="114">
        <v>268</v>
      </c>
      <c r="F25" s="114">
        <v>261</v>
      </c>
      <c r="G25" s="114">
        <v>276</v>
      </c>
      <c r="H25" s="140">
        <v>288</v>
      </c>
      <c r="I25" s="115">
        <v>-9</v>
      </c>
      <c r="J25" s="116">
        <v>-3.125</v>
      </c>
    </row>
    <row r="26" spans="1:15" s="110" customFormat="1" ht="24.95" customHeight="1" x14ac:dyDescent="0.2">
      <c r="A26" s="201">
        <v>782.78300000000002</v>
      </c>
      <c r="B26" s="203" t="s">
        <v>160</v>
      </c>
      <c r="C26" s="113">
        <v>0.13557483731019523</v>
      </c>
      <c r="D26" s="115">
        <v>5</v>
      </c>
      <c r="E26" s="114">
        <v>8</v>
      </c>
      <c r="F26" s="114">
        <v>8</v>
      </c>
      <c r="G26" s="114">
        <v>8</v>
      </c>
      <c r="H26" s="140">
        <v>9</v>
      </c>
      <c r="I26" s="115">
        <v>-4</v>
      </c>
      <c r="J26" s="116">
        <v>-44.444444444444443</v>
      </c>
    </row>
    <row r="27" spans="1:15" s="110" customFormat="1" ht="24.95" customHeight="1" x14ac:dyDescent="0.2">
      <c r="A27" s="193" t="s">
        <v>161</v>
      </c>
      <c r="B27" s="199" t="s">
        <v>162</v>
      </c>
      <c r="C27" s="113">
        <v>2.2505422993492408</v>
      </c>
      <c r="D27" s="115">
        <v>83</v>
      </c>
      <c r="E27" s="114">
        <v>91</v>
      </c>
      <c r="F27" s="114">
        <v>96</v>
      </c>
      <c r="G27" s="114">
        <v>92</v>
      </c>
      <c r="H27" s="140">
        <v>93</v>
      </c>
      <c r="I27" s="115">
        <v>-10</v>
      </c>
      <c r="J27" s="116">
        <v>-10.75268817204301</v>
      </c>
    </row>
    <row r="28" spans="1:15" s="110" customFormat="1" ht="24.95" customHeight="1" x14ac:dyDescent="0.2">
      <c r="A28" s="193" t="s">
        <v>163</v>
      </c>
      <c r="B28" s="199" t="s">
        <v>164</v>
      </c>
      <c r="C28" s="113">
        <v>0.67787418655097609</v>
      </c>
      <c r="D28" s="115">
        <v>25</v>
      </c>
      <c r="E28" s="114">
        <v>29</v>
      </c>
      <c r="F28" s="114">
        <v>28</v>
      </c>
      <c r="G28" s="114">
        <v>26</v>
      </c>
      <c r="H28" s="140">
        <v>25</v>
      </c>
      <c r="I28" s="115">
        <v>0</v>
      </c>
      <c r="J28" s="116">
        <v>0</v>
      </c>
    </row>
    <row r="29" spans="1:15" s="110" customFormat="1" ht="24.95" customHeight="1" x14ac:dyDescent="0.2">
      <c r="A29" s="193">
        <v>86</v>
      </c>
      <c r="B29" s="199" t="s">
        <v>165</v>
      </c>
      <c r="C29" s="113">
        <v>5.5043383947939262</v>
      </c>
      <c r="D29" s="115">
        <v>203</v>
      </c>
      <c r="E29" s="114">
        <v>205</v>
      </c>
      <c r="F29" s="114">
        <v>206</v>
      </c>
      <c r="G29" s="114">
        <v>203</v>
      </c>
      <c r="H29" s="140">
        <v>205</v>
      </c>
      <c r="I29" s="115">
        <v>-2</v>
      </c>
      <c r="J29" s="116">
        <v>-0.97560975609756095</v>
      </c>
    </row>
    <row r="30" spans="1:15" s="110" customFormat="1" ht="24.95" customHeight="1" x14ac:dyDescent="0.2">
      <c r="A30" s="193">
        <v>87.88</v>
      </c>
      <c r="B30" s="204" t="s">
        <v>166</v>
      </c>
      <c r="C30" s="113">
        <v>3.6876355748373104</v>
      </c>
      <c r="D30" s="115">
        <v>136</v>
      </c>
      <c r="E30" s="114">
        <v>138</v>
      </c>
      <c r="F30" s="114">
        <v>139</v>
      </c>
      <c r="G30" s="114">
        <v>139</v>
      </c>
      <c r="H30" s="140">
        <v>137</v>
      </c>
      <c r="I30" s="115">
        <v>-1</v>
      </c>
      <c r="J30" s="116">
        <v>-0.72992700729927007</v>
      </c>
    </row>
    <row r="31" spans="1:15" s="110" customFormat="1" ht="24.95" customHeight="1" x14ac:dyDescent="0.2">
      <c r="A31" s="193" t="s">
        <v>167</v>
      </c>
      <c r="B31" s="199" t="s">
        <v>168</v>
      </c>
      <c r="C31" s="113">
        <v>9.2462039045553137</v>
      </c>
      <c r="D31" s="115">
        <v>341</v>
      </c>
      <c r="E31" s="114">
        <v>368</v>
      </c>
      <c r="F31" s="114">
        <v>380</v>
      </c>
      <c r="G31" s="114">
        <v>399</v>
      </c>
      <c r="H31" s="140">
        <v>380</v>
      </c>
      <c r="I31" s="115">
        <v>-39</v>
      </c>
      <c r="J31" s="116">
        <v>-10.263157894736842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2.3047722342733188</v>
      </c>
      <c r="D34" s="115">
        <v>85</v>
      </c>
      <c r="E34" s="114">
        <v>93</v>
      </c>
      <c r="F34" s="114">
        <v>98</v>
      </c>
      <c r="G34" s="114">
        <v>95</v>
      </c>
      <c r="H34" s="140">
        <v>73</v>
      </c>
      <c r="I34" s="115">
        <v>12</v>
      </c>
      <c r="J34" s="116">
        <v>16.438356164383563</v>
      </c>
    </row>
    <row r="35" spans="1:10" s="110" customFormat="1" ht="24.95" customHeight="1" x14ac:dyDescent="0.2">
      <c r="A35" s="292" t="s">
        <v>171</v>
      </c>
      <c r="B35" s="293" t="s">
        <v>172</v>
      </c>
      <c r="C35" s="113">
        <v>15.61822125813449</v>
      </c>
      <c r="D35" s="115">
        <v>576</v>
      </c>
      <c r="E35" s="114">
        <v>600</v>
      </c>
      <c r="F35" s="114">
        <v>617</v>
      </c>
      <c r="G35" s="114">
        <v>626</v>
      </c>
      <c r="H35" s="140">
        <v>620</v>
      </c>
      <c r="I35" s="115">
        <v>-44</v>
      </c>
      <c r="J35" s="116">
        <v>-7.096774193548387</v>
      </c>
    </row>
    <row r="36" spans="1:10" s="110" customFormat="1" ht="24.95" customHeight="1" x14ac:dyDescent="0.2">
      <c r="A36" s="294" t="s">
        <v>173</v>
      </c>
      <c r="B36" s="295" t="s">
        <v>174</v>
      </c>
      <c r="C36" s="125">
        <v>82.077006507592188</v>
      </c>
      <c r="D36" s="143">
        <v>3027</v>
      </c>
      <c r="E36" s="144">
        <v>3263</v>
      </c>
      <c r="F36" s="144">
        <v>3373</v>
      </c>
      <c r="G36" s="144">
        <v>3478</v>
      </c>
      <c r="H36" s="145">
        <v>3324</v>
      </c>
      <c r="I36" s="143">
        <v>-297</v>
      </c>
      <c r="J36" s="146">
        <v>-8.9350180505415171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3688</v>
      </c>
      <c r="F11" s="264">
        <v>3956</v>
      </c>
      <c r="G11" s="264">
        <v>4088</v>
      </c>
      <c r="H11" s="264">
        <v>4199</v>
      </c>
      <c r="I11" s="265">
        <v>4017</v>
      </c>
      <c r="J11" s="263">
        <v>-329</v>
      </c>
      <c r="K11" s="266">
        <v>-8.1901916853373162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42.516268980477221</v>
      </c>
      <c r="E13" s="115">
        <v>1568</v>
      </c>
      <c r="F13" s="114">
        <v>1638</v>
      </c>
      <c r="G13" s="114">
        <v>1637</v>
      </c>
      <c r="H13" s="114">
        <v>1688</v>
      </c>
      <c r="I13" s="140">
        <v>1655</v>
      </c>
      <c r="J13" s="115">
        <v>-87</v>
      </c>
      <c r="K13" s="116">
        <v>-5.2567975830815712</v>
      </c>
    </row>
    <row r="14" spans="1:15" ht="15.95" customHeight="1" x14ac:dyDescent="0.2">
      <c r="A14" s="306" t="s">
        <v>230</v>
      </c>
      <c r="B14" s="307"/>
      <c r="C14" s="308"/>
      <c r="D14" s="113">
        <v>46.583514099783081</v>
      </c>
      <c r="E14" s="115">
        <v>1718</v>
      </c>
      <c r="F14" s="114">
        <v>1893</v>
      </c>
      <c r="G14" s="114">
        <v>2029</v>
      </c>
      <c r="H14" s="114">
        <v>2080</v>
      </c>
      <c r="I14" s="140">
        <v>1932</v>
      </c>
      <c r="J14" s="115">
        <v>-214</v>
      </c>
      <c r="K14" s="116">
        <v>-11.076604554865424</v>
      </c>
    </row>
    <row r="15" spans="1:15" ht="15.95" customHeight="1" x14ac:dyDescent="0.2">
      <c r="A15" s="306" t="s">
        <v>231</v>
      </c>
      <c r="B15" s="307"/>
      <c r="C15" s="308"/>
      <c r="D15" s="113">
        <v>5.8297180043383952</v>
      </c>
      <c r="E15" s="115">
        <v>215</v>
      </c>
      <c r="F15" s="114">
        <v>219</v>
      </c>
      <c r="G15" s="114">
        <v>216</v>
      </c>
      <c r="H15" s="114">
        <v>225</v>
      </c>
      <c r="I15" s="140">
        <v>229</v>
      </c>
      <c r="J15" s="115">
        <v>-14</v>
      </c>
      <c r="K15" s="116">
        <v>-6.1135371179039302</v>
      </c>
    </row>
    <row r="16" spans="1:15" ht="15.95" customHeight="1" x14ac:dyDescent="0.2">
      <c r="A16" s="306" t="s">
        <v>232</v>
      </c>
      <c r="B16" s="307"/>
      <c r="C16" s="308"/>
      <c r="D16" s="113">
        <v>2.6572668112798263</v>
      </c>
      <c r="E16" s="115">
        <v>98</v>
      </c>
      <c r="F16" s="114">
        <v>103</v>
      </c>
      <c r="G16" s="114">
        <v>102</v>
      </c>
      <c r="H16" s="114">
        <v>104</v>
      </c>
      <c r="I16" s="140">
        <v>106</v>
      </c>
      <c r="J16" s="115">
        <v>-8</v>
      </c>
      <c r="K16" s="116">
        <v>-7.5471698113207548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1.8438177874186552</v>
      </c>
      <c r="E18" s="115">
        <v>68</v>
      </c>
      <c r="F18" s="114">
        <v>77</v>
      </c>
      <c r="G18" s="114">
        <v>86</v>
      </c>
      <c r="H18" s="114">
        <v>80</v>
      </c>
      <c r="I18" s="140">
        <v>58</v>
      </c>
      <c r="J18" s="115">
        <v>10</v>
      </c>
      <c r="K18" s="116">
        <v>17.241379310344829</v>
      </c>
    </row>
    <row r="19" spans="1:11" ht="14.1" customHeight="1" x14ac:dyDescent="0.2">
      <c r="A19" s="306" t="s">
        <v>235</v>
      </c>
      <c r="B19" s="307" t="s">
        <v>236</v>
      </c>
      <c r="C19" s="308"/>
      <c r="D19" s="113">
        <v>1.2472885032537961</v>
      </c>
      <c r="E19" s="115">
        <v>46</v>
      </c>
      <c r="F19" s="114">
        <v>53</v>
      </c>
      <c r="G19" s="114">
        <v>61</v>
      </c>
      <c r="H19" s="114">
        <v>56</v>
      </c>
      <c r="I19" s="140">
        <v>34</v>
      </c>
      <c r="J19" s="115">
        <v>12</v>
      </c>
      <c r="K19" s="116">
        <v>35.294117647058826</v>
      </c>
    </row>
    <row r="20" spans="1:11" ht="14.1" customHeight="1" x14ac:dyDescent="0.2">
      <c r="A20" s="306">
        <v>12</v>
      </c>
      <c r="B20" s="307" t="s">
        <v>237</v>
      </c>
      <c r="C20" s="308"/>
      <c r="D20" s="113">
        <v>1.3286334056399132</v>
      </c>
      <c r="E20" s="115">
        <v>49</v>
      </c>
      <c r="F20" s="114">
        <v>44</v>
      </c>
      <c r="G20" s="114">
        <v>44</v>
      </c>
      <c r="H20" s="114">
        <v>51</v>
      </c>
      <c r="I20" s="140">
        <v>40</v>
      </c>
      <c r="J20" s="115">
        <v>9</v>
      </c>
      <c r="K20" s="116">
        <v>22.5</v>
      </c>
    </row>
    <row r="21" spans="1:11" ht="14.1" customHeight="1" x14ac:dyDescent="0.2">
      <c r="A21" s="306">
        <v>21</v>
      </c>
      <c r="B21" s="307" t="s">
        <v>238</v>
      </c>
      <c r="C21" s="308"/>
      <c r="D21" s="113">
        <v>0.32537960954446854</v>
      </c>
      <c r="E21" s="115">
        <v>12</v>
      </c>
      <c r="F21" s="114">
        <v>13</v>
      </c>
      <c r="G21" s="114">
        <v>15</v>
      </c>
      <c r="H21" s="114">
        <v>13</v>
      </c>
      <c r="I21" s="140">
        <v>13</v>
      </c>
      <c r="J21" s="115">
        <v>-1</v>
      </c>
      <c r="K21" s="116">
        <v>-7.6923076923076925</v>
      </c>
    </row>
    <row r="22" spans="1:11" ht="14.1" customHeight="1" x14ac:dyDescent="0.2">
      <c r="A22" s="306">
        <v>22</v>
      </c>
      <c r="B22" s="307" t="s">
        <v>239</v>
      </c>
      <c r="C22" s="308"/>
      <c r="D22" s="113">
        <v>0.4609544468546638</v>
      </c>
      <c r="E22" s="115">
        <v>17</v>
      </c>
      <c r="F22" s="114">
        <v>16</v>
      </c>
      <c r="G22" s="114">
        <v>19</v>
      </c>
      <c r="H22" s="114">
        <v>19</v>
      </c>
      <c r="I22" s="140">
        <v>22</v>
      </c>
      <c r="J22" s="115">
        <v>-5</v>
      </c>
      <c r="K22" s="116">
        <v>-22.727272727272727</v>
      </c>
    </row>
    <row r="23" spans="1:11" ht="14.1" customHeight="1" x14ac:dyDescent="0.2">
      <c r="A23" s="306">
        <v>23</v>
      </c>
      <c r="B23" s="307" t="s">
        <v>240</v>
      </c>
      <c r="C23" s="308"/>
      <c r="D23" s="113">
        <v>0.84056399132321036</v>
      </c>
      <c r="E23" s="115">
        <v>31</v>
      </c>
      <c r="F23" s="114">
        <v>32</v>
      </c>
      <c r="G23" s="114">
        <v>34</v>
      </c>
      <c r="H23" s="114">
        <v>34</v>
      </c>
      <c r="I23" s="140">
        <v>38</v>
      </c>
      <c r="J23" s="115">
        <v>-7</v>
      </c>
      <c r="K23" s="116">
        <v>-18.421052631578949</v>
      </c>
    </row>
    <row r="24" spans="1:11" ht="14.1" customHeight="1" x14ac:dyDescent="0.2">
      <c r="A24" s="306">
        <v>24</v>
      </c>
      <c r="B24" s="307" t="s">
        <v>241</v>
      </c>
      <c r="C24" s="308"/>
      <c r="D24" s="113">
        <v>1.5726681127982647</v>
      </c>
      <c r="E24" s="115">
        <v>58</v>
      </c>
      <c r="F24" s="114">
        <v>63</v>
      </c>
      <c r="G24" s="114">
        <v>68</v>
      </c>
      <c r="H24" s="114">
        <v>74</v>
      </c>
      <c r="I24" s="140">
        <v>69</v>
      </c>
      <c r="J24" s="115">
        <v>-11</v>
      </c>
      <c r="K24" s="116">
        <v>-15.942028985507246</v>
      </c>
    </row>
    <row r="25" spans="1:11" ht="14.1" customHeight="1" x14ac:dyDescent="0.2">
      <c r="A25" s="306">
        <v>25</v>
      </c>
      <c r="B25" s="307" t="s">
        <v>242</v>
      </c>
      <c r="C25" s="308"/>
      <c r="D25" s="113">
        <v>1.4642082429501084</v>
      </c>
      <c r="E25" s="115">
        <v>54</v>
      </c>
      <c r="F25" s="114">
        <v>58</v>
      </c>
      <c r="G25" s="114">
        <v>45</v>
      </c>
      <c r="H25" s="114">
        <v>46</v>
      </c>
      <c r="I25" s="140">
        <v>39</v>
      </c>
      <c r="J25" s="115">
        <v>15</v>
      </c>
      <c r="K25" s="116">
        <v>38.46153846153846</v>
      </c>
    </row>
    <row r="26" spans="1:11" ht="14.1" customHeight="1" x14ac:dyDescent="0.2">
      <c r="A26" s="306">
        <v>26</v>
      </c>
      <c r="B26" s="307" t="s">
        <v>243</v>
      </c>
      <c r="C26" s="308"/>
      <c r="D26" s="113">
        <v>0.94902386117136661</v>
      </c>
      <c r="E26" s="115">
        <v>35</v>
      </c>
      <c r="F26" s="114">
        <v>39</v>
      </c>
      <c r="G26" s="114">
        <v>37</v>
      </c>
      <c r="H26" s="114">
        <v>37</v>
      </c>
      <c r="I26" s="140">
        <v>33</v>
      </c>
      <c r="J26" s="115">
        <v>2</v>
      </c>
      <c r="K26" s="116">
        <v>6.0606060606060606</v>
      </c>
    </row>
    <row r="27" spans="1:11" ht="14.1" customHeight="1" x14ac:dyDescent="0.2">
      <c r="A27" s="306">
        <v>27</v>
      </c>
      <c r="B27" s="307" t="s">
        <v>244</v>
      </c>
      <c r="C27" s="308"/>
      <c r="D27" s="113">
        <v>0.62364425162689807</v>
      </c>
      <c r="E27" s="115">
        <v>23</v>
      </c>
      <c r="F27" s="114">
        <v>26</v>
      </c>
      <c r="G27" s="114">
        <v>25</v>
      </c>
      <c r="H27" s="114">
        <v>26</v>
      </c>
      <c r="I27" s="140">
        <v>26</v>
      </c>
      <c r="J27" s="115">
        <v>-3</v>
      </c>
      <c r="K27" s="116">
        <v>-11.538461538461538</v>
      </c>
    </row>
    <row r="28" spans="1:11" ht="14.1" customHeight="1" x14ac:dyDescent="0.2">
      <c r="A28" s="306">
        <v>28</v>
      </c>
      <c r="B28" s="307" t="s">
        <v>245</v>
      </c>
      <c r="C28" s="308"/>
      <c r="D28" s="113">
        <v>0.21691973969631237</v>
      </c>
      <c r="E28" s="115">
        <v>8</v>
      </c>
      <c r="F28" s="114">
        <v>13</v>
      </c>
      <c r="G28" s="114">
        <v>12</v>
      </c>
      <c r="H28" s="114">
        <v>12</v>
      </c>
      <c r="I28" s="140">
        <v>13</v>
      </c>
      <c r="J28" s="115">
        <v>-5</v>
      </c>
      <c r="K28" s="116">
        <v>-38.46153846153846</v>
      </c>
    </row>
    <row r="29" spans="1:11" ht="14.1" customHeight="1" x14ac:dyDescent="0.2">
      <c r="A29" s="306">
        <v>29</v>
      </c>
      <c r="B29" s="307" t="s">
        <v>246</v>
      </c>
      <c r="C29" s="308"/>
      <c r="D29" s="113">
        <v>5.9652928416485898</v>
      </c>
      <c r="E29" s="115">
        <v>220</v>
      </c>
      <c r="F29" s="114">
        <v>234</v>
      </c>
      <c r="G29" s="114">
        <v>233</v>
      </c>
      <c r="H29" s="114">
        <v>224</v>
      </c>
      <c r="I29" s="140">
        <v>220</v>
      </c>
      <c r="J29" s="115">
        <v>0</v>
      </c>
      <c r="K29" s="116">
        <v>0</v>
      </c>
    </row>
    <row r="30" spans="1:11" ht="14.1" customHeight="1" x14ac:dyDescent="0.2">
      <c r="A30" s="306" t="s">
        <v>247</v>
      </c>
      <c r="B30" s="307" t="s">
        <v>248</v>
      </c>
      <c r="C30" s="308"/>
      <c r="D30" s="113">
        <v>2.1691973969631237</v>
      </c>
      <c r="E30" s="115">
        <v>80</v>
      </c>
      <c r="F30" s="114">
        <v>77</v>
      </c>
      <c r="G30" s="114">
        <v>77</v>
      </c>
      <c r="H30" s="114">
        <v>73</v>
      </c>
      <c r="I30" s="140">
        <v>69</v>
      </c>
      <c r="J30" s="115">
        <v>11</v>
      </c>
      <c r="K30" s="116">
        <v>15.942028985507246</v>
      </c>
    </row>
    <row r="31" spans="1:11" ht="14.1" customHeight="1" x14ac:dyDescent="0.2">
      <c r="A31" s="306" t="s">
        <v>249</v>
      </c>
      <c r="B31" s="307" t="s">
        <v>250</v>
      </c>
      <c r="C31" s="308"/>
      <c r="D31" s="113">
        <v>3.7960954446854664</v>
      </c>
      <c r="E31" s="115">
        <v>140</v>
      </c>
      <c r="F31" s="114">
        <v>157</v>
      </c>
      <c r="G31" s="114">
        <v>156</v>
      </c>
      <c r="H31" s="114">
        <v>151</v>
      </c>
      <c r="I31" s="140">
        <v>151</v>
      </c>
      <c r="J31" s="115">
        <v>-11</v>
      </c>
      <c r="K31" s="116">
        <v>-7.2847682119205297</v>
      </c>
    </row>
    <row r="32" spans="1:11" ht="14.1" customHeight="1" x14ac:dyDescent="0.2">
      <c r="A32" s="306">
        <v>31</v>
      </c>
      <c r="B32" s="307" t="s">
        <v>251</v>
      </c>
      <c r="C32" s="308"/>
      <c r="D32" s="113" t="s">
        <v>513</v>
      </c>
      <c r="E32" s="115" t="s">
        <v>513</v>
      </c>
      <c r="F32" s="114" t="s">
        <v>513</v>
      </c>
      <c r="G32" s="114" t="s">
        <v>513</v>
      </c>
      <c r="H32" s="114" t="s">
        <v>513</v>
      </c>
      <c r="I32" s="140" t="s">
        <v>513</v>
      </c>
      <c r="J32" s="115" t="s">
        <v>513</v>
      </c>
      <c r="K32" s="116" t="s">
        <v>513</v>
      </c>
    </row>
    <row r="33" spans="1:11" ht="14.1" customHeight="1" x14ac:dyDescent="0.2">
      <c r="A33" s="306">
        <v>32</v>
      </c>
      <c r="B33" s="307" t="s">
        <v>252</v>
      </c>
      <c r="C33" s="308"/>
      <c r="D33" s="113">
        <v>1.0303687635574836</v>
      </c>
      <c r="E33" s="115">
        <v>38</v>
      </c>
      <c r="F33" s="114">
        <v>37</v>
      </c>
      <c r="G33" s="114">
        <v>37</v>
      </c>
      <c r="H33" s="114">
        <v>37</v>
      </c>
      <c r="I33" s="140">
        <v>39</v>
      </c>
      <c r="J33" s="115">
        <v>-1</v>
      </c>
      <c r="K33" s="116">
        <v>-2.5641025641025643</v>
      </c>
    </row>
    <row r="34" spans="1:11" ht="14.1" customHeight="1" x14ac:dyDescent="0.2">
      <c r="A34" s="306">
        <v>33</v>
      </c>
      <c r="B34" s="307" t="s">
        <v>253</v>
      </c>
      <c r="C34" s="308"/>
      <c r="D34" s="113">
        <v>0.51518438177874182</v>
      </c>
      <c r="E34" s="115">
        <v>19</v>
      </c>
      <c r="F34" s="114">
        <v>23</v>
      </c>
      <c r="G34" s="114">
        <v>25</v>
      </c>
      <c r="H34" s="114">
        <v>23</v>
      </c>
      <c r="I34" s="140">
        <v>23</v>
      </c>
      <c r="J34" s="115">
        <v>-4</v>
      </c>
      <c r="K34" s="116">
        <v>-17.391304347826086</v>
      </c>
    </row>
    <row r="35" spans="1:11" ht="14.1" customHeight="1" x14ac:dyDescent="0.2">
      <c r="A35" s="306">
        <v>34</v>
      </c>
      <c r="B35" s="307" t="s">
        <v>254</v>
      </c>
      <c r="C35" s="308"/>
      <c r="D35" s="113">
        <v>5.5856832971800436</v>
      </c>
      <c r="E35" s="115">
        <v>206</v>
      </c>
      <c r="F35" s="114">
        <v>224</v>
      </c>
      <c r="G35" s="114">
        <v>225</v>
      </c>
      <c r="H35" s="114">
        <v>225</v>
      </c>
      <c r="I35" s="140">
        <v>232</v>
      </c>
      <c r="J35" s="115">
        <v>-26</v>
      </c>
      <c r="K35" s="116">
        <v>-11.206896551724139</v>
      </c>
    </row>
    <row r="36" spans="1:11" ht="14.1" customHeight="1" x14ac:dyDescent="0.2">
      <c r="A36" s="306">
        <v>41</v>
      </c>
      <c r="B36" s="307" t="s">
        <v>255</v>
      </c>
      <c r="C36" s="308"/>
      <c r="D36" s="113" t="s">
        <v>513</v>
      </c>
      <c r="E36" s="115" t="s">
        <v>513</v>
      </c>
      <c r="F36" s="114" t="s">
        <v>513</v>
      </c>
      <c r="G36" s="114" t="s">
        <v>513</v>
      </c>
      <c r="H36" s="114">
        <v>0</v>
      </c>
      <c r="I36" s="140" t="s">
        <v>513</v>
      </c>
      <c r="J36" s="115" t="s">
        <v>513</v>
      </c>
      <c r="K36" s="116" t="s">
        <v>513</v>
      </c>
    </row>
    <row r="37" spans="1:11" ht="14.1" customHeight="1" x14ac:dyDescent="0.2">
      <c r="A37" s="306">
        <v>42</v>
      </c>
      <c r="B37" s="307" t="s">
        <v>256</v>
      </c>
      <c r="C37" s="308"/>
      <c r="D37" s="113">
        <v>0.10845986984815618</v>
      </c>
      <c r="E37" s="115">
        <v>4</v>
      </c>
      <c r="F37" s="114">
        <v>5</v>
      </c>
      <c r="G37" s="114">
        <v>5</v>
      </c>
      <c r="H37" s="114">
        <v>4</v>
      </c>
      <c r="I37" s="140">
        <v>5</v>
      </c>
      <c r="J37" s="115">
        <v>-1</v>
      </c>
      <c r="K37" s="116">
        <v>-20</v>
      </c>
    </row>
    <row r="38" spans="1:11" ht="14.1" customHeight="1" x14ac:dyDescent="0.2">
      <c r="A38" s="306">
        <v>43</v>
      </c>
      <c r="B38" s="307" t="s">
        <v>257</v>
      </c>
      <c r="C38" s="308"/>
      <c r="D38" s="113">
        <v>0.29826464208242948</v>
      </c>
      <c r="E38" s="115">
        <v>11</v>
      </c>
      <c r="F38" s="114">
        <v>14</v>
      </c>
      <c r="G38" s="114">
        <v>12</v>
      </c>
      <c r="H38" s="114">
        <v>13</v>
      </c>
      <c r="I38" s="140">
        <v>13</v>
      </c>
      <c r="J38" s="115">
        <v>-2</v>
      </c>
      <c r="K38" s="116">
        <v>-15.384615384615385</v>
      </c>
    </row>
    <row r="39" spans="1:11" ht="14.1" customHeight="1" x14ac:dyDescent="0.2">
      <c r="A39" s="306">
        <v>51</v>
      </c>
      <c r="B39" s="307" t="s">
        <v>258</v>
      </c>
      <c r="C39" s="308"/>
      <c r="D39" s="113">
        <v>12.337310195227765</v>
      </c>
      <c r="E39" s="115">
        <v>455</v>
      </c>
      <c r="F39" s="114">
        <v>463</v>
      </c>
      <c r="G39" s="114">
        <v>460</v>
      </c>
      <c r="H39" s="114">
        <v>482</v>
      </c>
      <c r="I39" s="140">
        <v>485</v>
      </c>
      <c r="J39" s="115">
        <v>-30</v>
      </c>
      <c r="K39" s="116">
        <v>-6.1855670103092786</v>
      </c>
    </row>
    <row r="40" spans="1:11" ht="14.1" customHeight="1" x14ac:dyDescent="0.2">
      <c r="A40" s="306" t="s">
        <v>259</v>
      </c>
      <c r="B40" s="307" t="s">
        <v>260</v>
      </c>
      <c r="C40" s="308"/>
      <c r="D40" s="113">
        <v>11.984815618221258</v>
      </c>
      <c r="E40" s="115">
        <v>442</v>
      </c>
      <c r="F40" s="114">
        <v>449</v>
      </c>
      <c r="G40" s="114">
        <v>445</v>
      </c>
      <c r="H40" s="114">
        <v>467</v>
      </c>
      <c r="I40" s="140">
        <v>473</v>
      </c>
      <c r="J40" s="115">
        <v>-31</v>
      </c>
      <c r="K40" s="116">
        <v>-6.5539112050739954</v>
      </c>
    </row>
    <row r="41" spans="1:11" ht="14.1" customHeight="1" x14ac:dyDescent="0.2">
      <c r="A41" s="306"/>
      <c r="B41" s="307" t="s">
        <v>261</v>
      </c>
      <c r="C41" s="308"/>
      <c r="D41" s="113">
        <v>2.0878524945770067</v>
      </c>
      <c r="E41" s="115">
        <v>77</v>
      </c>
      <c r="F41" s="114">
        <v>80</v>
      </c>
      <c r="G41" s="114">
        <v>79</v>
      </c>
      <c r="H41" s="114">
        <v>84</v>
      </c>
      <c r="I41" s="140">
        <v>88</v>
      </c>
      <c r="J41" s="115">
        <v>-11</v>
      </c>
      <c r="K41" s="116">
        <v>-12.5</v>
      </c>
    </row>
    <row r="42" spans="1:11" ht="14.1" customHeight="1" x14ac:dyDescent="0.2">
      <c r="A42" s="306">
        <v>52</v>
      </c>
      <c r="B42" s="307" t="s">
        <v>262</v>
      </c>
      <c r="C42" s="308"/>
      <c r="D42" s="113">
        <v>5.7483731019522777</v>
      </c>
      <c r="E42" s="115">
        <v>212</v>
      </c>
      <c r="F42" s="114">
        <v>206</v>
      </c>
      <c r="G42" s="114">
        <v>217</v>
      </c>
      <c r="H42" s="114">
        <v>221</v>
      </c>
      <c r="I42" s="140">
        <v>214</v>
      </c>
      <c r="J42" s="115">
        <v>-2</v>
      </c>
      <c r="K42" s="116">
        <v>-0.93457943925233644</v>
      </c>
    </row>
    <row r="43" spans="1:11" ht="14.1" customHeight="1" x14ac:dyDescent="0.2">
      <c r="A43" s="306" t="s">
        <v>263</v>
      </c>
      <c r="B43" s="307" t="s">
        <v>264</v>
      </c>
      <c r="C43" s="308"/>
      <c r="D43" s="113">
        <v>5.4772234273318876</v>
      </c>
      <c r="E43" s="115">
        <v>202</v>
      </c>
      <c r="F43" s="114">
        <v>194</v>
      </c>
      <c r="G43" s="114">
        <v>202</v>
      </c>
      <c r="H43" s="114">
        <v>207</v>
      </c>
      <c r="I43" s="140">
        <v>201</v>
      </c>
      <c r="J43" s="115">
        <v>1</v>
      </c>
      <c r="K43" s="116">
        <v>0.49751243781094528</v>
      </c>
    </row>
    <row r="44" spans="1:11" ht="14.1" customHeight="1" x14ac:dyDescent="0.2">
      <c r="A44" s="306">
        <v>53</v>
      </c>
      <c r="B44" s="307" t="s">
        <v>265</v>
      </c>
      <c r="C44" s="308"/>
      <c r="D44" s="113">
        <v>2.0878524945770067</v>
      </c>
      <c r="E44" s="115">
        <v>77</v>
      </c>
      <c r="F44" s="114">
        <v>79</v>
      </c>
      <c r="G44" s="114">
        <v>85</v>
      </c>
      <c r="H44" s="114">
        <v>75</v>
      </c>
      <c r="I44" s="140">
        <v>65</v>
      </c>
      <c r="J44" s="115">
        <v>12</v>
      </c>
      <c r="K44" s="116">
        <v>18.46153846153846</v>
      </c>
    </row>
    <row r="45" spans="1:11" ht="14.1" customHeight="1" x14ac:dyDescent="0.2">
      <c r="A45" s="306" t="s">
        <v>266</v>
      </c>
      <c r="B45" s="307" t="s">
        <v>267</v>
      </c>
      <c r="C45" s="308"/>
      <c r="D45" s="113">
        <v>2.0336225596529283</v>
      </c>
      <c r="E45" s="115">
        <v>75</v>
      </c>
      <c r="F45" s="114">
        <v>76</v>
      </c>
      <c r="G45" s="114">
        <v>83</v>
      </c>
      <c r="H45" s="114">
        <v>73</v>
      </c>
      <c r="I45" s="140">
        <v>63</v>
      </c>
      <c r="J45" s="115">
        <v>12</v>
      </c>
      <c r="K45" s="116">
        <v>19.047619047619047</v>
      </c>
    </row>
    <row r="46" spans="1:11" ht="14.1" customHeight="1" x14ac:dyDescent="0.2">
      <c r="A46" s="306">
        <v>54</v>
      </c>
      <c r="B46" s="307" t="s">
        <v>268</v>
      </c>
      <c r="C46" s="308"/>
      <c r="D46" s="113">
        <v>9.5715835140997836</v>
      </c>
      <c r="E46" s="115">
        <v>353</v>
      </c>
      <c r="F46" s="114">
        <v>356</v>
      </c>
      <c r="G46" s="114">
        <v>363</v>
      </c>
      <c r="H46" s="114">
        <v>381</v>
      </c>
      <c r="I46" s="140">
        <v>390</v>
      </c>
      <c r="J46" s="115">
        <v>-37</v>
      </c>
      <c r="K46" s="116">
        <v>-9.4871794871794872</v>
      </c>
    </row>
    <row r="47" spans="1:11" ht="14.1" customHeight="1" x14ac:dyDescent="0.2">
      <c r="A47" s="306">
        <v>61</v>
      </c>
      <c r="B47" s="307" t="s">
        <v>269</v>
      </c>
      <c r="C47" s="308"/>
      <c r="D47" s="113">
        <v>0.78633405639913234</v>
      </c>
      <c r="E47" s="115">
        <v>29</v>
      </c>
      <c r="F47" s="114">
        <v>30</v>
      </c>
      <c r="G47" s="114">
        <v>32</v>
      </c>
      <c r="H47" s="114">
        <v>34</v>
      </c>
      <c r="I47" s="140">
        <v>32</v>
      </c>
      <c r="J47" s="115">
        <v>-3</v>
      </c>
      <c r="K47" s="116">
        <v>-9.375</v>
      </c>
    </row>
    <row r="48" spans="1:11" ht="14.1" customHeight="1" x14ac:dyDescent="0.2">
      <c r="A48" s="306">
        <v>62</v>
      </c>
      <c r="B48" s="307" t="s">
        <v>270</v>
      </c>
      <c r="C48" s="308"/>
      <c r="D48" s="113">
        <v>9.7342733188720167</v>
      </c>
      <c r="E48" s="115">
        <v>359</v>
      </c>
      <c r="F48" s="114">
        <v>392</v>
      </c>
      <c r="G48" s="114">
        <v>385</v>
      </c>
      <c r="H48" s="114">
        <v>408</v>
      </c>
      <c r="I48" s="140">
        <v>406</v>
      </c>
      <c r="J48" s="115">
        <v>-47</v>
      </c>
      <c r="K48" s="116">
        <v>-11.576354679802956</v>
      </c>
    </row>
    <row r="49" spans="1:11" ht="14.1" customHeight="1" x14ac:dyDescent="0.2">
      <c r="A49" s="306">
        <v>63</v>
      </c>
      <c r="B49" s="307" t="s">
        <v>271</v>
      </c>
      <c r="C49" s="308"/>
      <c r="D49" s="113">
        <v>9.1106290672451191</v>
      </c>
      <c r="E49" s="115">
        <v>336</v>
      </c>
      <c r="F49" s="114">
        <v>460</v>
      </c>
      <c r="G49" s="114">
        <v>577</v>
      </c>
      <c r="H49" s="114">
        <v>627</v>
      </c>
      <c r="I49" s="140">
        <v>499</v>
      </c>
      <c r="J49" s="115">
        <v>-163</v>
      </c>
      <c r="K49" s="116">
        <v>-32.665330661322642</v>
      </c>
    </row>
    <row r="50" spans="1:11" ht="14.1" customHeight="1" x14ac:dyDescent="0.2">
      <c r="A50" s="306" t="s">
        <v>272</v>
      </c>
      <c r="B50" s="307" t="s">
        <v>273</v>
      </c>
      <c r="C50" s="308"/>
      <c r="D50" s="113">
        <v>0.27114967462039047</v>
      </c>
      <c r="E50" s="115">
        <v>10</v>
      </c>
      <c r="F50" s="114">
        <v>11</v>
      </c>
      <c r="G50" s="114">
        <v>10</v>
      </c>
      <c r="H50" s="114">
        <v>12</v>
      </c>
      <c r="I50" s="140">
        <v>11</v>
      </c>
      <c r="J50" s="115">
        <v>-1</v>
      </c>
      <c r="K50" s="116">
        <v>-9.0909090909090917</v>
      </c>
    </row>
    <row r="51" spans="1:11" ht="14.1" customHeight="1" x14ac:dyDescent="0.2">
      <c r="A51" s="306" t="s">
        <v>274</v>
      </c>
      <c r="B51" s="307" t="s">
        <v>275</v>
      </c>
      <c r="C51" s="308"/>
      <c r="D51" s="113">
        <v>8.6225596529284161</v>
      </c>
      <c r="E51" s="115">
        <v>318</v>
      </c>
      <c r="F51" s="114">
        <v>438</v>
      </c>
      <c r="G51" s="114">
        <v>557</v>
      </c>
      <c r="H51" s="114">
        <v>605</v>
      </c>
      <c r="I51" s="140">
        <v>477</v>
      </c>
      <c r="J51" s="115">
        <v>-159</v>
      </c>
      <c r="K51" s="116">
        <v>-33.333333333333336</v>
      </c>
    </row>
    <row r="52" spans="1:11" ht="14.1" customHeight="1" x14ac:dyDescent="0.2">
      <c r="A52" s="306">
        <v>71</v>
      </c>
      <c r="B52" s="307" t="s">
        <v>276</v>
      </c>
      <c r="C52" s="308"/>
      <c r="D52" s="113">
        <v>14.804772234273319</v>
      </c>
      <c r="E52" s="115">
        <v>546</v>
      </c>
      <c r="F52" s="114">
        <v>567</v>
      </c>
      <c r="G52" s="114">
        <v>563</v>
      </c>
      <c r="H52" s="114">
        <v>563</v>
      </c>
      <c r="I52" s="140">
        <v>564</v>
      </c>
      <c r="J52" s="115">
        <v>-18</v>
      </c>
      <c r="K52" s="116">
        <v>-3.1914893617021276</v>
      </c>
    </row>
    <row r="53" spans="1:11" ht="14.1" customHeight="1" x14ac:dyDescent="0.2">
      <c r="A53" s="306" t="s">
        <v>277</v>
      </c>
      <c r="B53" s="307" t="s">
        <v>278</v>
      </c>
      <c r="C53" s="308"/>
      <c r="D53" s="113">
        <v>1.3828633405639914</v>
      </c>
      <c r="E53" s="115">
        <v>51</v>
      </c>
      <c r="F53" s="114">
        <v>51</v>
      </c>
      <c r="G53" s="114">
        <v>53</v>
      </c>
      <c r="H53" s="114">
        <v>52</v>
      </c>
      <c r="I53" s="140">
        <v>49</v>
      </c>
      <c r="J53" s="115">
        <v>2</v>
      </c>
      <c r="K53" s="116">
        <v>4.0816326530612246</v>
      </c>
    </row>
    <row r="54" spans="1:11" ht="14.1" customHeight="1" x14ac:dyDescent="0.2">
      <c r="A54" s="306" t="s">
        <v>279</v>
      </c>
      <c r="B54" s="307" t="s">
        <v>280</v>
      </c>
      <c r="C54" s="308"/>
      <c r="D54" s="113">
        <v>12.310195227765727</v>
      </c>
      <c r="E54" s="115">
        <v>454</v>
      </c>
      <c r="F54" s="114">
        <v>474</v>
      </c>
      <c r="G54" s="114">
        <v>467</v>
      </c>
      <c r="H54" s="114">
        <v>470</v>
      </c>
      <c r="I54" s="140">
        <v>470</v>
      </c>
      <c r="J54" s="115">
        <v>-16</v>
      </c>
      <c r="K54" s="116">
        <v>-3.4042553191489362</v>
      </c>
    </row>
    <row r="55" spans="1:11" ht="14.1" customHeight="1" x14ac:dyDescent="0.2">
      <c r="A55" s="306">
        <v>72</v>
      </c>
      <c r="B55" s="307" t="s">
        <v>281</v>
      </c>
      <c r="C55" s="308"/>
      <c r="D55" s="113">
        <v>1.4913232104121474</v>
      </c>
      <c r="E55" s="115">
        <v>55</v>
      </c>
      <c r="F55" s="114">
        <v>57</v>
      </c>
      <c r="G55" s="114">
        <v>56</v>
      </c>
      <c r="H55" s="114">
        <v>54</v>
      </c>
      <c r="I55" s="140">
        <v>55</v>
      </c>
      <c r="J55" s="115">
        <v>0</v>
      </c>
      <c r="K55" s="116">
        <v>0</v>
      </c>
    </row>
    <row r="56" spans="1:11" ht="14.1" customHeight="1" x14ac:dyDescent="0.2">
      <c r="A56" s="306" t="s">
        <v>282</v>
      </c>
      <c r="B56" s="307" t="s">
        <v>283</v>
      </c>
      <c r="C56" s="308"/>
      <c r="D56" s="113">
        <v>0.2440347071583514</v>
      </c>
      <c r="E56" s="115">
        <v>9</v>
      </c>
      <c r="F56" s="114">
        <v>9</v>
      </c>
      <c r="G56" s="114">
        <v>9</v>
      </c>
      <c r="H56" s="114">
        <v>9</v>
      </c>
      <c r="I56" s="140">
        <v>10</v>
      </c>
      <c r="J56" s="115">
        <v>-1</v>
      </c>
      <c r="K56" s="116">
        <v>-10</v>
      </c>
    </row>
    <row r="57" spans="1:11" ht="14.1" customHeight="1" x14ac:dyDescent="0.2">
      <c r="A57" s="306" t="s">
        <v>284</v>
      </c>
      <c r="B57" s="307" t="s">
        <v>285</v>
      </c>
      <c r="C57" s="308"/>
      <c r="D57" s="113">
        <v>1.1659436008676789</v>
      </c>
      <c r="E57" s="115">
        <v>43</v>
      </c>
      <c r="F57" s="114">
        <v>45</v>
      </c>
      <c r="G57" s="114">
        <v>44</v>
      </c>
      <c r="H57" s="114">
        <v>42</v>
      </c>
      <c r="I57" s="140">
        <v>42</v>
      </c>
      <c r="J57" s="115">
        <v>1</v>
      </c>
      <c r="K57" s="116">
        <v>2.3809523809523809</v>
      </c>
    </row>
    <row r="58" spans="1:11" ht="14.1" customHeight="1" x14ac:dyDescent="0.2">
      <c r="A58" s="306">
        <v>73</v>
      </c>
      <c r="B58" s="307" t="s">
        <v>286</v>
      </c>
      <c r="C58" s="308"/>
      <c r="D58" s="113">
        <v>0.89479392624728848</v>
      </c>
      <c r="E58" s="115">
        <v>33</v>
      </c>
      <c r="F58" s="114">
        <v>29</v>
      </c>
      <c r="G58" s="114">
        <v>28</v>
      </c>
      <c r="H58" s="114">
        <v>29</v>
      </c>
      <c r="I58" s="140">
        <v>28</v>
      </c>
      <c r="J58" s="115">
        <v>5</v>
      </c>
      <c r="K58" s="116">
        <v>17.857142857142858</v>
      </c>
    </row>
    <row r="59" spans="1:11" ht="14.1" customHeight="1" x14ac:dyDescent="0.2">
      <c r="A59" s="306" t="s">
        <v>287</v>
      </c>
      <c r="B59" s="307" t="s">
        <v>288</v>
      </c>
      <c r="C59" s="308"/>
      <c r="D59" s="113">
        <v>0.70498915401301521</v>
      </c>
      <c r="E59" s="115">
        <v>26</v>
      </c>
      <c r="F59" s="114">
        <v>23</v>
      </c>
      <c r="G59" s="114">
        <v>23</v>
      </c>
      <c r="H59" s="114">
        <v>24</v>
      </c>
      <c r="I59" s="140">
        <v>23</v>
      </c>
      <c r="J59" s="115">
        <v>3</v>
      </c>
      <c r="K59" s="116">
        <v>13.043478260869565</v>
      </c>
    </row>
    <row r="60" spans="1:11" ht="14.1" customHeight="1" x14ac:dyDescent="0.2">
      <c r="A60" s="306">
        <v>81</v>
      </c>
      <c r="B60" s="307" t="s">
        <v>289</v>
      </c>
      <c r="C60" s="308"/>
      <c r="D60" s="113">
        <v>2.1420824295010847</v>
      </c>
      <c r="E60" s="115">
        <v>79</v>
      </c>
      <c r="F60" s="114">
        <v>79</v>
      </c>
      <c r="G60" s="114">
        <v>79</v>
      </c>
      <c r="H60" s="114">
        <v>77</v>
      </c>
      <c r="I60" s="140">
        <v>74</v>
      </c>
      <c r="J60" s="115">
        <v>5</v>
      </c>
      <c r="K60" s="116">
        <v>6.756756756756757</v>
      </c>
    </row>
    <row r="61" spans="1:11" ht="14.1" customHeight="1" x14ac:dyDescent="0.2">
      <c r="A61" s="306" t="s">
        <v>290</v>
      </c>
      <c r="B61" s="307" t="s">
        <v>291</v>
      </c>
      <c r="C61" s="308"/>
      <c r="D61" s="113">
        <v>0.94902386117136661</v>
      </c>
      <c r="E61" s="115">
        <v>35</v>
      </c>
      <c r="F61" s="114">
        <v>34</v>
      </c>
      <c r="G61" s="114">
        <v>33</v>
      </c>
      <c r="H61" s="114">
        <v>31</v>
      </c>
      <c r="I61" s="140">
        <v>29</v>
      </c>
      <c r="J61" s="115">
        <v>6</v>
      </c>
      <c r="K61" s="116">
        <v>20.689655172413794</v>
      </c>
    </row>
    <row r="62" spans="1:11" ht="14.1" customHeight="1" x14ac:dyDescent="0.2">
      <c r="A62" s="306" t="s">
        <v>292</v>
      </c>
      <c r="B62" s="307" t="s">
        <v>293</v>
      </c>
      <c r="C62" s="308"/>
      <c r="D62" s="113">
        <v>0.37960954446854661</v>
      </c>
      <c r="E62" s="115">
        <v>14</v>
      </c>
      <c r="F62" s="114">
        <v>15</v>
      </c>
      <c r="G62" s="114">
        <v>17</v>
      </c>
      <c r="H62" s="114">
        <v>15</v>
      </c>
      <c r="I62" s="140">
        <v>13</v>
      </c>
      <c r="J62" s="115">
        <v>1</v>
      </c>
      <c r="K62" s="116">
        <v>7.6923076923076925</v>
      </c>
    </row>
    <row r="63" spans="1:11" ht="14.1" customHeight="1" x14ac:dyDescent="0.2">
      <c r="A63" s="306"/>
      <c r="B63" s="307" t="s">
        <v>294</v>
      </c>
      <c r="C63" s="308"/>
      <c r="D63" s="113">
        <v>0.27114967462039047</v>
      </c>
      <c r="E63" s="115">
        <v>10</v>
      </c>
      <c r="F63" s="114">
        <v>11</v>
      </c>
      <c r="G63" s="114">
        <v>12</v>
      </c>
      <c r="H63" s="114">
        <v>12</v>
      </c>
      <c r="I63" s="140">
        <v>12</v>
      </c>
      <c r="J63" s="115">
        <v>-2</v>
      </c>
      <c r="K63" s="116">
        <v>-16.666666666666668</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0.43383947939262474</v>
      </c>
      <c r="E65" s="115">
        <v>16</v>
      </c>
      <c r="F65" s="114">
        <v>18</v>
      </c>
      <c r="G65" s="114">
        <v>15</v>
      </c>
      <c r="H65" s="114">
        <v>16</v>
      </c>
      <c r="I65" s="140">
        <v>19</v>
      </c>
      <c r="J65" s="115">
        <v>-3</v>
      </c>
      <c r="K65" s="116">
        <v>-15.789473684210526</v>
      </c>
    </row>
    <row r="66" spans="1:11" ht="14.1" customHeight="1" x14ac:dyDescent="0.2">
      <c r="A66" s="306">
        <v>82</v>
      </c>
      <c r="B66" s="307" t="s">
        <v>299</v>
      </c>
      <c r="C66" s="308"/>
      <c r="D66" s="113">
        <v>1.1930585683297179</v>
      </c>
      <c r="E66" s="115">
        <v>44</v>
      </c>
      <c r="F66" s="114">
        <v>50</v>
      </c>
      <c r="G66" s="114">
        <v>54</v>
      </c>
      <c r="H66" s="114">
        <v>57</v>
      </c>
      <c r="I66" s="140">
        <v>56</v>
      </c>
      <c r="J66" s="115">
        <v>-12</v>
      </c>
      <c r="K66" s="116">
        <v>-21.428571428571427</v>
      </c>
    </row>
    <row r="67" spans="1:11" ht="14.1" customHeight="1" x14ac:dyDescent="0.2">
      <c r="A67" s="306" t="s">
        <v>300</v>
      </c>
      <c r="B67" s="307" t="s">
        <v>301</v>
      </c>
      <c r="C67" s="308"/>
      <c r="D67" s="113">
        <v>0.37960954446854661</v>
      </c>
      <c r="E67" s="115">
        <v>14</v>
      </c>
      <c r="F67" s="114">
        <v>18</v>
      </c>
      <c r="G67" s="114">
        <v>19</v>
      </c>
      <c r="H67" s="114">
        <v>18</v>
      </c>
      <c r="I67" s="140">
        <v>19</v>
      </c>
      <c r="J67" s="115">
        <v>-5</v>
      </c>
      <c r="K67" s="116">
        <v>-26.315789473684209</v>
      </c>
    </row>
    <row r="68" spans="1:11" ht="14.1" customHeight="1" x14ac:dyDescent="0.2">
      <c r="A68" s="306" t="s">
        <v>302</v>
      </c>
      <c r="B68" s="307" t="s">
        <v>303</v>
      </c>
      <c r="C68" s="308"/>
      <c r="D68" s="113">
        <v>0.40672451193058567</v>
      </c>
      <c r="E68" s="115">
        <v>15</v>
      </c>
      <c r="F68" s="114">
        <v>18</v>
      </c>
      <c r="G68" s="114">
        <v>19</v>
      </c>
      <c r="H68" s="114">
        <v>23</v>
      </c>
      <c r="I68" s="140">
        <v>22</v>
      </c>
      <c r="J68" s="115">
        <v>-7</v>
      </c>
      <c r="K68" s="116">
        <v>-31.818181818181817</v>
      </c>
    </row>
    <row r="69" spans="1:11" ht="14.1" customHeight="1" x14ac:dyDescent="0.2">
      <c r="A69" s="306">
        <v>83</v>
      </c>
      <c r="B69" s="307" t="s">
        <v>304</v>
      </c>
      <c r="C69" s="308"/>
      <c r="D69" s="113">
        <v>2.3861171366594358</v>
      </c>
      <c r="E69" s="115">
        <v>88</v>
      </c>
      <c r="F69" s="114">
        <v>83</v>
      </c>
      <c r="G69" s="114">
        <v>82</v>
      </c>
      <c r="H69" s="114">
        <v>84</v>
      </c>
      <c r="I69" s="140">
        <v>82</v>
      </c>
      <c r="J69" s="115">
        <v>6</v>
      </c>
      <c r="K69" s="116">
        <v>7.3170731707317076</v>
      </c>
    </row>
    <row r="70" spans="1:11" ht="14.1" customHeight="1" x14ac:dyDescent="0.2">
      <c r="A70" s="306" t="s">
        <v>305</v>
      </c>
      <c r="B70" s="307" t="s">
        <v>306</v>
      </c>
      <c r="C70" s="308"/>
      <c r="D70" s="113">
        <v>1.4099783080260304</v>
      </c>
      <c r="E70" s="115">
        <v>52</v>
      </c>
      <c r="F70" s="114">
        <v>46</v>
      </c>
      <c r="G70" s="114">
        <v>44</v>
      </c>
      <c r="H70" s="114">
        <v>47</v>
      </c>
      <c r="I70" s="140">
        <v>45</v>
      </c>
      <c r="J70" s="115">
        <v>7</v>
      </c>
      <c r="K70" s="116">
        <v>15.555555555555555</v>
      </c>
    </row>
    <row r="71" spans="1:11" ht="14.1" customHeight="1" x14ac:dyDescent="0.2">
      <c r="A71" s="306"/>
      <c r="B71" s="307" t="s">
        <v>307</v>
      </c>
      <c r="C71" s="308"/>
      <c r="D71" s="113">
        <v>1.0574837310195229</v>
      </c>
      <c r="E71" s="115">
        <v>39</v>
      </c>
      <c r="F71" s="114">
        <v>32</v>
      </c>
      <c r="G71" s="114">
        <v>29</v>
      </c>
      <c r="H71" s="114">
        <v>29</v>
      </c>
      <c r="I71" s="140">
        <v>31</v>
      </c>
      <c r="J71" s="115">
        <v>8</v>
      </c>
      <c r="K71" s="116">
        <v>25.806451612903224</v>
      </c>
    </row>
    <row r="72" spans="1:11" ht="14.1" customHeight="1" x14ac:dyDescent="0.2">
      <c r="A72" s="306">
        <v>84</v>
      </c>
      <c r="B72" s="307" t="s">
        <v>308</v>
      </c>
      <c r="C72" s="308"/>
      <c r="D72" s="113">
        <v>1.0845986984815619</v>
      </c>
      <c r="E72" s="115">
        <v>40</v>
      </c>
      <c r="F72" s="114">
        <v>43</v>
      </c>
      <c r="G72" s="114">
        <v>43</v>
      </c>
      <c r="H72" s="114">
        <v>38</v>
      </c>
      <c r="I72" s="140">
        <v>37</v>
      </c>
      <c r="J72" s="115">
        <v>3</v>
      </c>
      <c r="K72" s="116">
        <v>8.1081081081081088</v>
      </c>
    </row>
    <row r="73" spans="1:11" ht="14.1" customHeight="1" x14ac:dyDescent="0.2">
      <c r="A73" s="306" t="s">
        <v>309</v>
      </c>
      <c r="B73" s="307" t="s">
        <v>310</v>
      </c>
      <c r="C73" s="308"/>
      <c r="D73" s="113" t="s">
        <v>513</v>
      </c>
      <c r="E73" s="115" t="s">
        <v>513</v>
      </c>
      <c r="F73" s="114">
        <v>3</v>
      </c>
      <c r="G73" s="114">
        <v>3</v>
      </c>
      <c r="H73" s="114" t="s">
        <v>513</v>
      </c>
      <c r="I73" s="140" t="s">
        <v>513</v>
      </c>
      <c r="J73" s="115" t="s">
        <v>513</v>
      </c>
      <c r="K73" s="116" t="s">
        <v>513</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0.43383947939262474</v>
      </c>
      <c r="E77" s="115">
        <v>16</v>
      </c>
      <c r="F77" s="114">
        <v>15</v>
      </c>
      <c r="G77" s="114">
        <v>10</v>
      </c>
      <c r="H77" s="114">
        <v>12</v>
      </c>
      <c r="I77" s="140">
        <v>15</v>
      </c>
      <c r="J77" s="115">
        <v>1</v>
      </c>
      <c r="K77" s="116">
        <v>6.666666666666667</v>
      </c>
    </row>
    <row r="78" spans="1:11" ht="14.1" customHeight="1" x14ac:dyDescent="0.2">
      <c r="A78" s="306">
        <v>93</v>
      </c>
      <c r="B78" s="307" t="s">
        <v>317</v>
      </c>
      <c r="C78" s="308"/>
      <c r="D78" s="113">
        <v>8.1344902386117135E-2</v>
      </c>
      <c r="E78" s="115">
        <v>3</v>
      </c>
      <c r="F78" s="114">
        <v>4</v>
      </c>
      <c r="G78" s="114">
        <v>4</v>
      </c>
      <c r="H78" s="114">
        <v>4</v>
      </c>
      <c r="I78" s="140">
        <v>4</v>
      </c>
      <c r="J78" s="115">
        <v>-1</v>
      </c>
      <c r="K78" s="116">
        <v>-25</v>
      </c>
    </row>
    <row r="79" spans="1:11" ht="14.1" customHeight="1" x14ac:dyDescent="0.2">
      <c r="A79" s="306">
        <v>94</v>
      </c>
      <c r="B79" s="307" t="s">
        <v>318</v>
      </c>
      <c r="C79" s="308"/>
      <c r="D79" s="113">
        <v>0.43383947939262474</v>
      </c>
      <c r="E79" s="115">
        <v>16</v>
      </c>
      <c r="F79" s="114">
        <v>18</v>
      </c>
      <c r="G79" s="114">
        <v>20</v>
      </c>
      <c r="H79" s="114">
        <v>30</v>
      </c>
      <c r="I79" s="140">
        <v>29</v>
      </c>
      <c r="J79" s="115">
        <v>-13</v>
      </c>
      <c r="K79" s="116">
        <v>-44.827586206896555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2.4132321041214753</v>
      </c>
      <c r="E81" s="143">
        <v>89</v>
      </c>
      <c r="F81" s="144">
        <v>103</v>
      </c>
      <c r="G81" s="144">
        <v>104</v>
      </c>
      <c r="H81" s="144">
        <v>102</v>
      </c>
      <c r="I81" s="145">
        <v>95</v>
      </c>
      <c r="J81" s="143">
        <v>-6</v>
      </c>
      <c r="K81" s="146">
        <v>-6.3157894736842106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1855</v>
      </c>
      <c r="G12" s="536">
        <v>1228</v>
      </c>
      <c r="H12" s="536">
        <v>2240</v>
      </c>
      <c r="I12" s="536">
        <v>1676</v>
      </c>
      <c r="J12" s="537">
        <v>1837</v>
      </c>
      <c r="K12" s="538">
        <v>18</v>
      </c>
      <c r="L12" s="349">
        <v>0.979858464888405</v>
      </c>
    </row>
    <row r="13" spans="1:17" s="110" customFormat="1" ht="15" customHeight="1" x14ac:dyDescent="0.2">
      <c r="A13" s="350" t="s">
        <v>344</v>
      </c>
      <c r="B13" s="351" t="s">
        <v>345</v>
      </c>
      <c r="C13" s="347"/>
      <c r="D13" s="347"/>
      <c r="E13" s="348"/>
      <c r="F13" s="536">
        <v>1079</v>
      </c>
      <c r="G13" s="536">
        <v>678</v>
      </c>
      <c r="H13" s="536">
        <v>1307</v>
      </c>
      <c r="I13" s="536">
        <v>1029</v>
      </c>
      <c r="J13" s="537">
        <v>1121</v>
      </c>
      <c r="K13" s="538">
        <v>-42</v>
      </c>
      <c r="L13" s="349">
        <v>-3.7466547725245318</v>
      </c>
    </row>
    <row r="14" spans="1:17" s="110" customFormat="1" ht="22.5" customHeight="1" x14ac:dyDescent="0.2">
      <c r="A14" s="350"/>
      <c r="B14" s="351" t="s">
        <v>346</v>
      </c>
      <c r="C14" s="347"/>
      <c r="D14" s="347"/>
      <c r="E14" s="348"/>
      <c r="F14" s="536">
        <v>776</v>
      </c>
      <c r="G14" s="536">
        <v>550</v>
      </c>
      <c r="H14" s="536">
        <v>933</v>
      </c>
      <c r="I14" s="536">
        <v>647</v>
      </c>
      <c r="J14" s="537">
        <v>716</v>
      </c>
      <c r="K14" s="538">
        <v>60</v>
      </c>
      <c r="L14" s="349">
        <v>8.3798882681564244</v>
      </c>
    </row>
    <row r="15" spans="1:17" s="110" customFormat="1" ht="15" customHeight="1" x14ac:dyDescent="0.2">
      <c r="A15" s="350" t="s">
        <v>347</v>
      </c>
      <c r="B15" s="351" t="s">
        <v>108</v>
      </c>
      <c r="C15" s="347"/>
      <c r="D15" s="347"/>
      <c r="E15" s="348"/>
      <c r="F15" s="536">
        <v>318</v>
      </c>
      <c r="G15" s="536">
        <v>200</v>
      </c>
      <c r="H15" s="536">
        <v>835</v>
      </c>
      <c r="I15" s="536">
        <v>269</v>
      </c>
      <c r="J15" s="537">
        <v>262</v>
      </c>
      <c r="K15" s="538">
        <v>56</v>
      </c>
      <c r="L15" s="349">
        <v>21.374045801526716</v>
      </c>
    </row>
    <row r="16" spans="1:17" s="110" customFormat="1" ht="15" customHeight="1" x14ac:dyDescent="0.2">
      <c r="A16" s="350"/>
      <c r="B16" s="351" t="s">
        <v>109</v>
      </c>
      <c r="C16" s="347"/>
      <c r="D16" s="347"/>
      <c r="E16" s="348"/>
      <c r="F16" s="536">
        <v>1264</v>
      </c>
      <c r="G16" s="536">
        <v>878</v>
      </c>
      <c r="H16" s="536">
        <v>1171</v>
      </c>
      <c r="I16" s="536">
        <v>1136</v>
      </c>
      <c r="J16" s="537">
        <v>1279</v>
      </c>
      <c r="K16" s="538">
        <v>-15</v>
      </c>
      <c r="L16" s="349">
        <v>-1.1727912431587177</v>
      </c>
    </row>
    <row r="17" spans="1:12" s="110" customFormat="1" ht="15" customHeight="1" x14ac:dyDescent="0.2">
      <c r="A17" s="350"/>
      <c r="B17" s="351" t="s">
        <v>110</v>
      </c>
      <c r="C17" s="347"/>
      <c r="D17" s="347"/>
      <c r="E17" s="348"/>
      <c r="F17" s="536">
        <v>260</v>
      </c>
      <c r="G17" s="536">
        <v>135</v>
      </c>
      <c r="H17" s="536">
        <v>213</v>
      </c>
      <c r="I17" s="536">
        <v>253</v>
      </c>
      <c r="J17" s="537">
        <v>271</v>
      </c>
      <c r="K17" s="538">
        <v>-11</v>
      </c>
      <c r="L17" s="349">
        <v>-4.0590405904059041</v>
      </c>
    </row>
    <row r="18" spans="1:12" s="110" customFormat="1" ht="15" customHeight="1" x14ac:dyDescent="0.2">
      <c r="A18" s="350"/>
      <c r="B18" s="351" t="s">
        <v>111</v>
      </c>
      <c r="C18" s="347"/>
      <c r="D18" s="347"/>
      <c r="E18" s="348"/>
      <c r="F18" s="536">
        <v>13</v>
      </c>
      <c r="G18" s="536">
        <v>15</v>
      </c>
      <c r="H18" s="536">
        <v>21</v>
      </c>
      <c r="I18" s="536">
        <v>18</v>
      </c>
      <c r="J18" s="537">
        <v>25</v>
      </c>
      <c r="K18" s="538">
        <v>-12</v>
      </c>
      <c r="L18" s="349">
        <v>-48</v>
      </c>
    </row>
    <row r="19" spans="1:12" s="110" customFormat="1" ht="15" customHeight="1" x14ac:dyDescent="0.2">
      <c r="A19" s="118" t="s">
        <v>113</v>
      </c>
      <c r="B19" s="119" t="s">
        <v>181</v>
      </c>
      <c r="C19" s="347"/>
      <c r="D19" s="347"/>
      <c r="E19" s="348"/>
      <c r="F19" s="536">
        <v>1279</v>
      </c>
      <c r="G19" s="536">
        <v>760</v>
      </c>
      <c r="H19" s="536">
        <v>1636</v>
      </c>
      <c r="I19" s="536">
        <v>1132</v>
      </c>
      <c r="J19" s="537">
        <v>1215</v>
      </c>
      <c r="K19" s="538">
        <v>64</v>
      </c>
      <c r="L19" s="349">
        <v>5.2674897119341564</v>
      </c>
    </row>
    <row r="20" spans="1:12" s="110" customFormat="1" ht="15" customHeight="1" x14ac:dyDescent="0.2">
      <c r="A20" s="118"/>
      <c r="B20" s="119" t="s">
        <v>182</v>
      </c>
      <c r="C20" s="347"/>
      <c r="D20" s="347"/>
      <c r="E20" s="348"/>
      <c r="F20" s="536">
        <v>576</v>
      </c>
      <c r="G20" s="536">
        <v>468</v>
      </c>
      <c r="H20" s="536">
        <v>604</v>
      </c>
      <c r="I20" s="536">
        <v>544</v>
      </c>
      <c r="J20" s="537">
        <v>622</v>
      </c>
      <c r="K20" s="538">
        <v>-46</v>
      </c>
      <c r="L20" s="349">
        <v>-7.395498392282958</v>
      </c>
    </row>
    <row r="21" spans="1:12" s="110" customFormat="1" ht="15" customHeight="1" x14ac:dyDescent="0.2">
      <c r="A21" s="118" t="s">
        <v>113</v>
      </c>
      <c r="B21" s="119" t="s">
        <v>116</v>
      </c>
      <c r="C21" s="347"/>
      <c r="D21" s="347"/>
      <c r="E21" s="348"/>
      <c r="F21" s="536">
        <v>1637</v>
      </c>
      <c r="G21" s="536">
        <v>1092</v>
      </c>
      <c r="H21" s="536">
        <v>1984</v>
      </c>
      <c r="I21" s="536">
        <v>1432</v>
      </c>
      <c r="J21" s="537">
        <v>1605</v>
      </c>
      <c r="K21" s="538">
        <v>32</v>
      </c>
      <c r="L21" s="349">
        <v>1.9937694704049844</v>
      </c>
    </row>
    <row r="22" spans="1:12" s="110" customFormat="1" ht="15" customHeight="1" x14ac:dyDescent="0.2">
      <c r="A22" s="118"/>
      <c r="B22" s="119" t="s">
        <v>117</v>
      </c>
      <c r="C22" s="347"/>
      <c r="D22" s="347"/>
      <c r="E22" s="348"/>
      <c r="F22" s="536">
        <v>218</v>
      </c>
      <c r="G22" s="536">
        <v>136</v>
      </c>
      <c r="H22" s="536">
        <v>256</v>
      </c>
      <c r="I22" s="536">
        <v>243</v>
      </c>
      <c r="J22" s="537">
        <v>232</v>
      </c>
      <c r="K22" s="538">
        <v>-14</v>
      </c>
      <c r="L22" s="349">
        <v>-6.0344827586206895</v>
      </c>
    </row>
    <row r="23" spans="1:12" s="110" customFormat="1" ht="15" customHeight="1" x14ac:dyDescent="0.2">
      <c r="A23" s="352" t="s">
        <v>347</v>
      </c>
      <c r="B23" s="353" t="s">
        <v>193</v>
      </c>
      <c r="C23" s="354"/>
      <c r="D23" s="354"/>
      <c r="E23" s="355"/>
      <c r="F23" s="539">
        <v>20</v>
      </c>
      <c r="G23" s="539">
        <v>43</v>
      </c>
      <c r="H23" s="539">
        <v>384</v>
      </c>
      <c r="I23" s="539">
        <v>19</v>
      </c>
      <c r="J23" s="540">
        <v>9</v>
      </c>
      <c r="K23" s="541">
        <v>11</v>
      </c>
      <c r="L23" s="356">
        <v>122.22222222222223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28.5</v>
      </c>
      <c r="G25" s="542">
        <v>33.9</v>
      </c>
      <c r="H25" s="542">
        <v>33.799999999999997</v>
      </c>
      <c r="I25" s="542">
        <v>28.9</v>
      </c>
      <c r="J25" s="542">
        <v>27.9</v>
      </c>
      <c r="K25" s="543" t="s">
        <v>349</v>
      </c>
      <c r="L25" s="364">
        <v>0.60000000000000142</v>
      </c>
    </row>
    <row r="26" spans="1:12" s="110" customFormat="1" ht="15" customHeight="1" x14ac:dyDescent="0.2">
      <c r="A26" s="365" t="s">
        <v>105</v>
      </c>
      <c r="B26" s="366" t="s">
        <v>345</v>
      </c>
      <c r="C26" s="362"/>
      <c r="D26" s="362"/>
      <c r="E26" s="363"/>
      <c r="F26" s="542">
        <v>26.5</v>
      </c>
      <c r="G26" s="542">
        <v>30.2</v>
      </c>
      <c r="H26" s="542">
        <v>32.700000000000003</v>
      </c>
      <c r="I26" s="542">
        <v>26.9</v>
      </c>
      <c r="J26" s="544">
        <v>25.1</v>
      </c>
      <c r="K26" s="543" t="s">
        <v>349</v>
      </c>
      <c r="L26" s="364">
        <v>1.3999999999999986</v>
      </c>
    </row>
    <row r="27" spans="1:12" s="110" customFormat="1" ht="15" customHeight="1" x14ac:dyDescent="0.2">
      <c r="A27" s="365"/>
      <c r="B27" s="366" t="s">
        <v>346</v>
      </c>
      <c r="C27" s="362"/>
      <c r="D27" s="362"/>
      <c r="E27" s="363"/>
      <c r="F27" s="542">
        <v>31.4</v>
      </c>
      <c r="G27" s="542">
        <v>38.6</v>
      </c>
      <c r="H27" s="542">
        <v>35.5</v>
      </c>
      <c r="I27" s="542">
        <v>32</v>
      </c>
      <c r="J27" s="542">
        <v>32.4</v>
      </c>
      <c r="K27" s="543" t="s">
        <v>349</v>
      </c>
      <c r="L27" s="364">
        <v>-1</v>
      </c>
    </row>
    <row r="28" spans="1:12" s="110" customFormat="1" ht="15" customHeight="1" x14ac:dyDescent="0.2">
      <c r="A28" s="365" t="s">
        <v>113</v>
      </c>
      <c r="B28" s="366" t="s">
        <v>108</v>
      </c>
      <c r="C28" s="362"/>
      <c r="D28" s="362"/>
      <c r="E28" s="363"/>
      <c r="F28" s="542">
        <v>40.299999999999997</v>
      </c>
      <c r="G28" s="542">
        <v>41.2</v>
      </c>
      <c r="H28" s="542">
        <v>48.3</v>
      </c>
      <c r="I28" s="542">
        <v>40.200000000000003</v>
      </c>
      <c r="J28" s="542">
        <v>39.1</v>
      </c>
      <c r="K28" s="543" t="s">
        <v>349</v>
      </c>
      <c r="L28" s="364">
        <v>1.1999999999999957</v>
      </c>
    </row>
    <row r="29" spans="1:12" s="110" customFormat="1" ht="11.25" x14ac:dyDescent="0.2">
      <c r="A29" s="365"/>
      <c r="B29" s="366" t="s">
        <v>109</v>
      </c>
      <c r="C29" s="362"/>
      <c r="D29" s="362"/>
      <c r="E29" s="363"/>
      <c r="F29" s="542">
        <v>26.8</v>
      </c>
      <c r="G29" s="542">
        <v>32.700000000000003</v>
      </c>
      <c r="H29" s="542">
        <v>28.7</v>
      </c>
      <c r="I29" s="542">
        <v>26.5</v>
      </c>
      <c r="J29" s="544">
        <v>26</v>
      </c>
      <c r="K29" s="543" t="s">
        <v>349</v>
      </c>
      <c r="L29" s="364">
        <v>0.80000000000000071</v>
      </c>
    </row>
    <row r="30" spans="1:12" s="110" customFormat="1" ht="15" customHeight="1" x14ac:dyDescent="0.2">
      <c r="A30" s="365"/>
      <c r="B30" s="366" t="s">
        <v>110</v>
      </c>
      <c r="C30" s="362"/>
      <c r="D30" s="362"/>
      <c r="E30" s="363"/>
      <c r="F30" s="542">
        <v>22.8</v>
      </c>
      <c r="G30" s="542">
        <v>31.1</v>
      </c>
      <c r="H30" s="542">
        <v>35.9</v>
      </c>
      <c r="I30" s="542">
        <v>28.9</v>
      </c>
      <c r="J30" s="542">
        <v>25.7</v>
      </c>
      <c r="K30" s="543" t="s">
        <v>349</v>
      </c>
      <c r="L30" s="364">
        <v>-2.8999999999999986</v>
      </c>
    </row>
    <row r="31" spans="1:12" s="110" customFormat="1" ht="15" customHeight="1" x14ac:dyDescent="0.2">
      <c r="A31" s="365"/>
      <c r="B31" s="366" t="s">
        <v>111</v>
      </c>
      <c r="C31" s="362"/>
      <c r="D31" s="362"/>
      <c r="E31" s="363"/>
      <c r="F31" s="542">
        <v>61.5</v>
      </c>
      <c r="G31" s="542">
        <v>53.3</v>
      </c>
      <c r="H31" s="542">
        <v>14.3</v>
      </c>
      <c r="I31" s="542">
        <v>22.2</v>
      </c>
      <c r="J31" s="542">
        <v>36</v>
      </c>
      <c r="K31" s="543" t="s">
        <v>349</v>
      </c>
      <c r="L31" s="364">
        <v>25.5</v>
      </c>
    </row>
    <row r="32" spans="1:12" s="110" customFormat="1" ht="15" customHeight="1" x14ac:dyDescent="0.2">
      <c r="A32" s="367" t="s">
        <v>113</v>
      </c>
      <c r="B32" s="368" t="s">
        <v>181</v>
      </c>
      <c r="C32" s="362"/>
      <c r="D32" s="362"/>
      <c r="E32" s="363"/>
      <c r="F32" s="542">
        <v>25.4</v>
      </c>
      <c r="G32" s="542">
        <v>29.5</v>
      </c>
      <c r="H32" s="542">
        <v>32.9</v>
      </c>
      <c r="I32" s="542">
        <v>25.9</v>
      </c>
      <c r="J32" s="544">
        <v>25.8</v>
      </c>
      <c r="K32" s="543" t="s">
        <v>349</v>
      </c>
      <c r="L32" s="364">
        <v>-0.40000000000000213</v>
      </c>
    </row>
    <row r="33" spans="1:12" s="110" customFormat="1" ht="15" customHeight="1" x14ac:dyDescent="0.2">
      <c r="A33" s="367"/>
      <c r="B33" s="368" t="s">
        <v>182</v>
      </c>
      <c r="C33" s="362"/>
      <c r="D33" s="362"/>
      <c r="E33" s="363"/>
      <c r="F33" s="542">
        <v>35.6</v>
      </c>
      <c r="G33" s="542">
        <v>41</v>
      </c>
      <c r="H33" s="542">
        <v>35.799999999999997</v>
      </c>
      <c r="I33" s="542">
        <v>35.200000000000003</v>
      </c>
      <c r="J33" s="542">
        <v>32.1</v>
      </c>
      <c r="K33" s="543" t="s">
        <v>349</v>
      </c>
      <c r="L33" s="364">
        <v>3.5</v>
      </c>
    </row>
    <row r="34" spans="1:12" s="369" customFormat="1" ht="15" customHeight="1" x14ac:dyDescent="0.2">
      <c r="A34" s="367" t="s">
        <v>113</v>
      </c>
      <c r="B34" s="368" t="s">
        <v>116</v>
      </c>
      <c r="C34" s="362"/>
      <c r="D34" s="362"/>
      <c r="E34" s="363"/>
      <c r="F34" s="542">
        <v>27.1</v>
      </c>
      <c r="G34" s="542">
        <v>34</v>
      </c>
      <c r="H34" s="542">
        <v>32.4</v>
      </c>
      <c r="I34" s="542">
        <v>27.4</v>
      </c>
      <c r="J34" s="542">
        <v>27.4</v>
      </c>
      <c r="K34" s="543" t="s">
        <v>349</v>
      </c>
      <c r="L34" s="364">
        <v>-0.29999999999999716</v>
      </c>
    </row>
    <row r="35" spans="1:12" s="369" customFormat="1" ht="11.25" x14ac:dyDescent="0.2">
      <c r="A35" s="370"/>
      <c r="B35" s="371" t="s">
        <v>117</v>
      </c>
      <c r="C35" s="372"/>
      <c r="D35" s="372"/>
      <c r="E35" s="373"/>
      <c r="F35" s="545">
        <v>38.6</v>
      </c>
      <c r="G35" s="545">
        <v>33.1</v>
      </c>
      <c r="H35" s="545">
        <v>43.2</v>
      </c>
      <c r="I35" s="545">
        <v>37.299999999999997</v>
      </c>
      <c r="J35" s="546">
        <v>31.2</v>
      </c>
      <c r="K35" s="547" t="s">
        <v>349</v>
      </c>
      <c r="L35" s="374">
        <v>7.4000000000000021</v>
      </c>
    </row>
    <row r="36" spans="1:12" s="369" customFormat="1" ht="15.95" customHeight="1" x14ac:dyDescent="0.2">
      <c r="A36" s="375" t="s">
        <v>350</v>
      </c>
      <c r="B36" s="376"/>
      <c r="C36" s="377"/>
      <c r="D36" s="376"/>
      <c r="E36" s="378"/>
      <c r="F36" s="548">
        <v>1788</v>
      </c>
      <c r="G36" s="548">
        <v>1145</v>
      </c>
      <c r="H36" s="548">
        <v>1764</v>
      </c>
      <c r="I36" s="548">
        <v>1620</v>
      </c>
      <c r="J36" s="548">
        <v>1765</v>
      </c>
      <c r="K36" s="549">
        <v>23</v>
      </c>
      <c r="L36" s="380">
        <v>1.3031161473087818</v>
      </c>
    </row>
    <row r="37" spans="1:12" s="369" customFormat="1" ht="15.95" customHeight="1" x14ac:dyDescent="0.2">
      <c r="A37" s="381"/>
      <c r="B37" s="382" t="s">
        <v>113</v>
      </c>
      <c r="C37" s="382" t="s">
        <v>351</v>
      </c>
      <c r="D37" s="382"/>
      <c r="E37" s="383"/>
      <c r="F37" s="548">
        <v>510</v>
      </c>
      <c r="G37" s="548">
        <v>388</v>
      </c>
      <c r="H37" s="548">
        <v>597</v>
      </c>
      <c r="I37" s="548">
        <v>468</v>
      </c>
      <c r="J37" s="548">
        <v>492</v>
      </c>
      <c r="K37" s="549">
        <v>18</v>
      </c>
      <c r="L37" s="380">
        <v>3.6585365853658538</v>
      </c>
    </row>
    <row r="38" spans="1:12" s="369" customFormat="1" ht="15.95" customHeight="1" x14ac:dyDescent="0.2">
      <c r="A38" s="381"/>
      <c r="B38" s="384" t="s">
        <v>105</v>
      </c>
      <c r="C38" s="384" t="s">
        <v>106</v>
      </c>
      <c r="D38" s="385"/>
      <c r="E38" s="383"/>
      <c r="F38" s="548">
        <v>1045</v>
      </c>
      <c r="G38" s="548">
        <v>640</v>
      </c>
      <c r="H38" s="548">
        <v>1043</v>
      </c>
      <c r="I38" s="548">
        <v>1002</v>
      </c>
      <c r="J38" s="550">
        <v>1093</v>
      </c>
      <c r="K38" s="549">
        <v>-48</v>
      </c>
      <c r="L38" s="380">
        <v>-4.3915827996340351</v>
      </c>
    </row>
    <row r="39" spans="1:12" s="369" customFormat="1" ht="15.95" customHeight="1" x14ac:dyDescent="0.2">
      <c r="A39" s="381"/>
      <c r="B39" s="385"/>
      <c r="C39" s="382" t="s">
        <v>352</v>
      </c>
      <c r="D39" s="385"/>
      <c r="E39" s="383"/>
      <c r="F39" s="548">
        <v>277</v>
      </c>
      <c r="G39" s="548">
        <v>193</v>
      </c>
      <c r="H39" s="548">
        <v>341</v>
      </c>
      <c r="I39" s="548">
        <v>270</v>
      </c>
      <c r="J39" s="548">
        <v>274</v>
      </c>
      <c r="K39" s="549">
        <v>3</v>
      </c>
      <c r="L39" s="380">
        <v>1.0948905109489051</v>
      </c>
    </row>
    <row r="40" spans="1:12" s="369" customFormat="1" ht="15.95" customHeight="1" x14ac:dyDescent="0.2">
      <c r="A40" s="381"/>
      <c r="B40" s="384"/>
      <c r="C40" s="384" t="s">
        <v>107</v>
      </c>
      <c r="D40" s="385"/>
      <c r="E40" s="383"/>
      <c r="F40" s="548">
        <v>743</v>
      </c>
      <c r="G40" s="548">
        <v>505</v>
      </c>
      <c r="H40" s="548">
        <v>721</v>
      </c>
      <c r="I40" s="548">
        <v>618</v>
      </c>
      <c r="J40" s="548">
        <v>672</v>
      </c>
      <c r="K40" s="549">
        <v>71</v>
      </c>
      <c r="L40" s="380">
        <v>10.56547619047619</v>
      </c>
    </row>
    <row r="41" spans="1:12" s="369" customFormat="1" ht="24" customHeight="1" x14ac:dyDescent="0.2">
      <c r="A41" s="381"/>
      <c r="B41" s="385"/>
      <c r="C41" s="382" t="s">
        <v>352</v>
      </c>
      <c r="D41" s="385"/>
      <c r="E41" s="383"/>
      <c r="F41" s="548">
        <v>233</v>
      </c>
      <c r="G41" s="548">
        <v>195</v>
      </c>
      <c r="H41" s="548">
        <v>256</v>
      </c>
      <c r="I41" s="548">
        <v>198</v>
      </c>
      <c r="J41" s="550">
        <v>218</v>
      </c>
      <c r="K41" s="549">
        <v>15</v>
      </c>
      <c r="L41" s="380">
        <v>6.8807339449541285</v>
      </c>
    </row>
    <row r="42" spans="1:12" s="110" customFormat="1" ht="15" customHeight="1" x14ac:dyDescent="0.2">
      <c r="A42" s="381"/>
      <c r="B42" s="384" t="s">
        <v>113</v>
      </c>
      <c r="C42" s="384" t="s">
        <v>353</v>
      </c>
      <c r="D42" s="385"/>
      <c r="E42" s="383"/>
      <c r="F42" s="548">
        <v>273</v>
      </c>
      <c r="G42" s="548">
        <v>148</v>
      </c>
      <c r="H42" s="548">
        <v>404</v>
      </c>
      <c r="I42" s="548">
        <v>241</v>
      </c>
      <c r="J42" s="548">
        <v>235</v>
      </c>
      <c r="K42" s="549">
        <v>38</v>
      </c>
      <c r="L42" s="380">
        <v>16.170212765957448</v>
      </c>
    </row>
    <row r="43" spans="1:12" s="110" customFormat="1" ht="15" customHeight="1" x14ac:dyDescent="0.2">
      <c r="A43" s="381"/>
      <c r="B43" s="385"/>
      <c r="C43" s="382" t="s">
        <v>352</v>
      </c>
      <c r="D43" s="385"/>
      <c r="E43" s="383"/>
      <c r="F43" s="548">
        <v>110</v>
      </c>
      <c r="G43" s="548">
        <v>61</v>
      </c>
      <c r="H43" s="548">
        <v>195</v>
      </c>
      <c r="I43" s="548">
        <v>97</v>
      </c>
      <c r="J43" s="548">
        <v>92</v>
      </c>
      <c r="K43" s="549">
        <v>18</v>
      </c>
      <c r="L43" s="380">
        <v>19.565217391304348</v>
      </c>
    </row>
    <row r="44" spans="1:12" s="110" customFormat="1" ht="15" customHeight="1" x14ac:dyDescent="0.2">
      <c r="A44" s="381"/>
      <c r="B44" s="384"/>
      <c r="C44" s="366" t="s">
        <v>109</v>
      </c>
      <c r="D44" s="385"/>
      <c r="E44" s="383"/>
      <c r="F44" s="548">
        <v>1252</v>
      </c>
      <c r="G44" s="548">
        <v>860</v>
      </c>
      <c r="H44" s="548">
        <v>1130</v>
      </c>
      <c r="I44" s="548">
        <v>1115</v>
      </c>
      <c r="J44" s="550">
        <v>1248</v>
      </c>
      <c r="K44" s="549">
        <v>4</v>
      </c>
      <c r="L44" s="380">
        <v>0.32051282051282054</v>
      </c>
    </row>
    <row r="45" spans="1:12" s="110" customFormat="1" ht="15" customHeight="1" x14ac:dyDescent="0.2">
      <c r="A45" s="381"/>
      <c r="B45" s="385"/>
      <c r="C45" s="382" t="s">
        <v>352</v>
      </c>
      <c r="D45" s="385"/>
      <c r="E45" s="383"/>
      <c r="F45" s="548">
        <v>335</v>
      </c>
      <c r="G45" s="548">
        <v>281</v>
      </c>
      <c r="H45" s="548">
        <v>324</v>
      </c>
      <c r="I45" s="548">
        <v>296</v>
      </c>
      <c r="J45" s="548">
        <v>325</v>
      </c>
      <c r="K45" s="549">
        <v>10</v>
      </c>
      <c r="L45" s="380">
        <v>3.0769230769230771</v>
      </c>
    </row>
    <row r="46" spans="1:12" s="110" customFormat="1" ht="15" customHeight="1" x14ac:dyDescent="0.2">
      <c r="A46" s="381"/>
      <c r="B46" s="384"/>
      <c r="C46" s="366" t="s">
        <v>110</v>
      </c>
      <c r="D46" s="385"/>
      <c r="E46" s="383"/>
      <c r="F46" s="548">
        <v>250</v>
      </c>
      <c r="G46" s="548">
        <v>122</v>
      </c>
      <c r="H46" s="548">
        <v>209</v>
      </c>
      <c r="I46" s="548">
        <v>246</v>
      </c>
      <c r="J46" s="548">
        <v>257</v>
      </c>
      <c r="K46" s="549">
        <v>-7</v>
      </c>
      <c r="L46" s="380">
        <v>-2.7237354085603114</v>
      </c>
    </row>
    <row r="47" spans="1:12" s="110" customFormat="1" ht="15" customHeight="1" x14ac:dyDescent="0.2">
      <c r="A47" s="381"/>
      <c r="B47" s="385"/>
      <c r="C47" s="382" t="s">
        <v>352</v>
      </c>
      <c r="D47" s="385"/>
      <c r="E47" s="383"/>
      <c r="F47" s="548">
        <v>57</v>
      </c>
      <c r="G47" s="548">
        <v>38</v>
      </c>
      <c r="H47" s="548">
        <v>75</v>
      </c>
      <c r="I47" s="548">
        <v>71</v>
      </c>
      <c r="J47" s="550">
        <v>66</v>
      </c>
      <c r="K47" s="549">
        <v>-9</v>
      </c>
      <c r="L47" s="380">
        <v>-13.636363636363637</v>
      </c>
    </row>
    <row r="48" spans="1:12" s="110" customFormat="1" ht="15" customHeight="1" x14ac:dyDescent="0.2">
      <c r="A48" s="381"/>
      <c r="B48" s="385"/>
      <c r="C48" s="366" t="s">
        <v>111</v>
      </c>
      <c r="D48" s="386"/>
      <c r="E48" s="387"/>
      <c r="F48" s="548">
        <v>13</v>
      </c>
      <c r="G48" s="548">
        <v>15</v>
      </c>
      <c r="H48" s="548">
        <v>21</v>
      </c>
      <c r="I48" s="548">
        <v>18</v>
      </c>
      <c r="J48" s="548">
        <v>25</v>
      </c>
      <c r="K48" s="549">
        <v>-12</v>
      </c>
      <c r="L48" s="380">
        <v>-48</v>
      </c>
    </row>
    <row r="49" spans="1:12" s="110" customFormat="1" ht="15" customHeight="1" x14ac:dyDescent="0.2">
      <c r="A49" s="381"/>
      <c r="B49" s="385"/>
      <c r="C49" s="382" t="s">
        <v>352</v>
      </c>
      <c r="D49" s="385"/>
      <c r="E49" s="383"/>
      <c r="F49" s="548">
        <v>8</v>
      </c>
      <c r="G49" s="548">
        <v>8</v>
      </c>
      <c r="H49" s="548">
        <v>3</v>
      </c>
      <c r="I49" s="548">
        <v>4</v>
      </c>
      <c r="J49" s="548">
        <v>9</v>
      </c>
      <c r="K49" s="549">
        <v>-1</v>
      </c>
      <c r="L49" s="380">
        <v>-11.111111111111111</v>
      </c>
    </row>
    <row r="50" spans="1:12" s="110" customFormat="1" ht="15" customHeight="1" x14ac:dyDescent="0.2">
      <c r="A50" s="381"/>
      <c r="B50" s="384" t="s">
        <v>113</v>
      </c>
      <c r="C50" s="382" t="s">
        <v>181</v>
      </c>
      <c r="D50" s="385"/>
      <c r="E50" s="383"/>
      <c r="F50" s="548">
        <v>1238</v>
      </c>
      <c r="G50" s="548">
        <v>708</v>
      </c>
      <c r="H50" s="548">
        <v>1199</v>
      </c>
      <c r="I50" s="548">
        <v>1106</v>
      </c>
      <c r="J50" s="550">
        <v>1186</v>
      </c>
      <c r="K50" s="549">
        <v>52</v>
      </c>
      <c r="L50" s="380">
        <v>4.3844856661045535</v>
      </c>
    </row>
    <row r="51" spans="1:12" s="110" customFormat="1" ht="15" customHeight="1" x14ac:dyDescent="0.2">
      <c r="A51" s="381"/>
      <c r="B51" s="385"/>
      <c r="C51" s="382" t="s">
        <v>352</v>
      </c>
      <c r="D51" s="385"/>
      <c r="E51" s="383"/>
      <c r="F51" s="548">
        <v>314</v>
      </c>
      <c r="G51" s="548">
        <v>209</v>
      </c>
      <c r="H51" s="548">
        <v>395</v>
      </c>
      <c r="I51" s="548">
        <v>287</v>
      </c>
      <c r="J51" s="548">
        <v>306</v>
      </c>
      <c r="K51" s="549">
        <v>8</v>
      </c>
      <c r="L51" s="380">
        <v>2.6143790849673203</v>
      </c>
    </row>
    <row r="52" spans="1:12" s="110" customFormat="1" ht="15" customHeight="1" x14ac:dyDescent="0.2">
      <c r="A52" s="381"/>
      <c r="B52" s="384"/>
      <c r="C52" s="382" t="s">
        <v>182</v>
      </c>
      <c r="D52" s="385"/>
      <c r="E52" s="383"/>
      <c r="F52" s="548">
        <v>550</v>
      </c>
      <c r="G52" s="548">
        <v>437</v>
      </c>
      <c r="H52" s="548">
        <v>565</v>
      </c>
      <c r="I52" s="548">
        <v>514</v>
      </c>
      <c r="J52" s="548">
        <v>579</v>
      </c>
      <c r="K52" s="549">
        <v>-29</v>
      </c>
      <c r="L52" s="380">
        <v>-5.0086355785837648</v>
      </c>
    </row>
    <row r="53" spans="1:12" s="269" customFormat="1" ht="11.25" customHeight="1" x14ac:dyDescent="0.2">
      <c r="A53" s="381"/>
      <c r="B53" s="385"/>
      <c r="C53" s="382" t="s">
        <v>352</v>
      </c>
      <c r="D53" s="385"/>
      <c r="E53" s="383"/>
      <c r="F53" s="548">
        <v>196</v>
      </c>
      <c r="G53" s="548">
        <v>179</v>
      </c>
      <c r="H53" s="548">
        <v>202</v>
      </c>
      <c r="I53" s="548">
        <v>181</v>
      </c>
      <c r="J53" s="550">
        <v>186</v>
      </c>
      <c r="K53" s="549">
        <v>10</v>
      </c>
      <c r="L53" s="380">
        <v>5.376344086021505</v>
      </c>
    </row>
    <row r="54" spans="1:12" s="151" customFormat="1" ht="12.75" customHeight="1" x14ac:dyDescent="0.2">
      <c r="A54" s="381"/>
      <c r="B54" s="384" t="s">
        <v>113</v>
      </c>
      <c r="C54" s="384" t="s">
        <v>116</v>
      </c>
      <c r="D54" s="385"/>
      <c r="E54" s="383"/>
      <c r="F54" s="548">
        <v>1573</v>
      </c>
      <c r="G54" s="548">
        <v>1012</v>
      </c>
      <c r="H54" s="548">
        <v>1523</v>
      </c>
      <c r="I54" s="548">
        <v>1378</v>
      </c>
      <c r="J54" s="548">
        <v>1534</v>
      </c>
      <c r="K54" s="549">
        <v>39</v>
      </c>
      <c r="L54" s="380">
        <v>2.5423728813559321</v>
      </c>
    </row>
    <row r="55" spans="1:12" ht="11.25" x14ac:dyDescent="0.2">
      <c r="A55" s="381"/>
      <c r="B55" s="385"/>
      <c r="C55" s="382" t="s">
        <v>352</v>
      </c>
      <c r="D55" s="385"/>
      <c r="E55" s="383"/>
      <c r="F55" s="548">
        <v>427</v>
      </c>
      <c r="G55" s="548">
        <v>344</v>
      </c>
      <c r="H55" s="548">
        <v>493</v>
      </c>
      <c r="I55" s="548">
        <v>378</v>
      </c>
      <c r="J55" s="548">
        <v>420</v>
      </c>
      <c r="K55" s="549">
        <v>7</v>
      </c>
      <c r="L55" s="380">
        <v>1.6666666666666667</v>
      </c>
    </row>
    <row r="56" spans="1:12" ht="14.25" customHeight="1" x14ac:dyDescent="0.2">
      <c r="A56" s="381"/>
      <c r="B56" s="385"/>
      <c r="C56" s="384" t="s">
        <v>117</v>
      </c>
      <c r="D56" s="385"/>
      <c r="E56" s="383"/>
      <c r="F56" s="548">
        <v>215</v>
      </c>
      <c r="G56" s="548">
        <v>133</v>
      </c>
      <c r="H56" s="548">
        <v>241</v>
      </c>
      <c r="I56" s="548">
        <v>241</v>
      </c>
      <c r="J56" s="548">
        <v>231</v>
      </c>
      <c r="K56" s="549">
        <v>-16</v>
      </c>
      <c r="L56" s="380">
        <v>-6.9264069264069263</v>
      </c>
    </row>
    <row r="57" spans="1:12" ht="18.75" customHeight="1" x14ac:dyDescent="0.2">
      <c r="A57" s="388"/>
      <c r="B57" s="389"/>
      <c r="C57" s="390" t="s">
        <v>352</v>
      </c>
      <c r="D57" s="389"/>
      <c r="E57" s="391"/>
      <c r="F57" s="551">
        <v>83</v>
      </c>
      <c r="G57" s="552">
        <v>44</v>
      </c>
      <c r="H57" s="552">
        <v>104</v>
      </c>
      <c r="I57" s="552">
        <v>90</v>
      </c>
      <c r="J57" s="552">
        <v>72</v>
      </c>
      <c r="K57" s="553">
        <f t="shared" ref="K57" si="0">IF(OR(F57=".",J57=".")=TRUE,".",IF(OR(F57="*",J57="*")=TRUE,"*",IF(AND(F57="-",J57="-")=TRUE,"-",IF(AND(ISNUMBER(J57),ISNUMBER(F57))=TRUE,IF(F57-J57=0,0,F57-J57),IF(ISNUMBER(F57)=TRUE,F57,-J57)))))</f>
        <v>11</v>
      </c>
      <c r="L57" s="392">
        <f t="shared" ref="L57" si="1">IF(K57 =".",".",IF(K57 ="*","*",IF(K57="-","-",IF(K57=0,0,IF(OR(J57="-",J57=".",F57="-",F57=".")=TRUE,"X",IF(J57=0,"0,0",IF(ABS(K57*100/J57)&gt;250,".X",(K57*100/J57))))))))</f>
        <v>15.277777777777779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1855</v>
      </c>
      <c r="E11" s="114">
        <v>1228</v>
      </c>
      <c r="F11" s="114">
        <v>2240</v>
      </c>
      <c r="G11" s="114">
        <v>1676</v>
      </c>
      <c r="H11" s="140">
        <v>1837</v>
      </c>
      <c r="I11" s="115">
        <v>18</v>
      </c>
      <c r="J11" s="116">
        <v>0.979858464888405</v>
      </c>
    </row>
    <row r="12" spans="1:15" s="110" customFormat="1" ht="24.95" customHeight="1" x14ac:dyDescent="0.2">
      <c r="A12" s="193" t="s">
        <v>132</v>
      </c>
      <c r="B12" s="194" t="s">
        <v>133</v>
      </c>
      <c r="C12" s="113">
        <v>3.7735849056603774</v>
      </c>
      <c r="D12" s="115">
        <v>70</v>
      </c>
      <c r="E12" s="114">
        <v>24</v>
      </c>
      <c r="F12" s="114">
        <v>74</v>
      </c>
      <c r="G12" s="114">
        <v>81</v>
      </c>
      <c r="H12" s="140">
        <v>69</v>
      </c>
      <c r="I12" s="115">
        <v>1</v>
      </c>
      <c r="J12" s="116">
        <v>1.4492753623188406</v>
      </c>
    </row>
    <row r="13" spans="1:15" s="110" customFormat="1" ht="24.95" customHeight="1" x14ac:dyDescent="0.2">
      <c r="A13" s="193" t="s">
        <v>134</v>
      </c>
      <c r="B13" s="199" t="s">
        <v>214</v>
      </c>
      <c r="C13" s="113">
        <v>2.2102425876010781</v>
      </c>
      <c r="D13" s="115">
        <v>41</v>
      </c>
      <c r="E13" s="114">
        <v>15</v>
      </c>
      <c r="F13" s="114">
        <v>32</v>
      </c>
      <c r="G13" s="114">
        <v>29</v>
      </c>
      <c r="H13" s="140">
        <v>28</v>
      </c>
      <c r="I13" s="115">
        <v>13</v>
      </c>
      <c r="J13" s="116">
        <v>46.428571428571431</v>
      </c>
    </row>
    <row r="14" spans="1:15" s="287" customFormat="1" ht="24.95" customHeight="1" x14ac:dyDescent="0.2">
      <c r="A14" s="193" t="s">
        <v>215</v>
      </c>
      <c r="B14" s="199" t="s">
        <v>137</v>
      </c>
      <c r="C14" s="113">
        <v>21.886792452830189</v>
      </c>
      <c r="D14" s="115">
        <v>406</v>
      </c>
      <c r="E14" s="114">
        <v>263</v>
      </c>
      <c r="F14" s="114">
        <v>525</v>
      </c>
      <c r="G14" s="114">
        <v>309</v>
      </c>
      <c r="H14" s="140">
        <v>379</v>
      </c>
      <c r="I14" s="115">
        <v>27</v>
      </c>
      <c r="J14" s="116">
        <v>7.1240105540897094</v>
      </c>
      <c r="K14" s="110"/>
      <c r="L14" s="110"/>
      <c r="M14" s="110"/>
      <c r="N14" s="110"/>
      <c r="O14" s="110"/>
    </row>
    <row r="15" spans="1:15" s="110" customFormat="1" ht="24.95" customHeight="1" x14ac:dyDescent="0.2">
      <c r="A15" s="193" t="s">
        <v>216</v>
      </c>
      <c r="B15" s="199" t="s">
        <v>217</v>
      </c>
      <c r="C15" s="113">
        <v>3.9353099730458223</v>
      </c>
      <c r="D15" s="115">
        <v>73</v>
      </c>
      <c r="E15" s="114">
        <v>100</v>
      </c>
      <c r="F15" s="114">
        <v>155</v>
      </c>
      <c r="G15" s="114">
        <v>79</v>
      </c>
      <c r="H15" s="140">
        <v>85</v>
      </c>
      <c r="I15" s="115">
        <v>-12</v>
      </c>
      <c r="J15" s="116">
        <v>-14.117647058823529</v>
      </c>
    </row>
    <row r="16" spans="1:15" s="287" customFormat="1" ht="24.95" customHeight="1" x14ac:dyDescent="0.2">
      <c r="A16" s="193" t="s">
        <v>218</v>
      </c>
      <c r="B16" s="199" t="s">
        <v>141</v>
      </c>
      <c r="C16" s="113">
        <v>10.619946091644206</v>
      </c>
      <c r="D16" s="115">
        <v>197</v>
      </c>
      <c r="E16" s="114">
        <v>130</v>
      </c>
      <c r="F16" s="114">
        <v>293</v>
      </c>
      <c r="G16" s="114">
        <v>171</v>
      </c>
      <c r="H16" s="140">
        <v>242</v>
      </c>
      <c r="I16" s="115">
        <v>-45</v>
      </c>
      <c r="J16" s="116">
        <v>-18.595041322314049</v>
      </c>
      <c r="K16" s="110"/>
      <c r="L16" s="110"/>
      <c r="M16" s="110"/>
      <c r="N16" s="110"/>
      <c r="O16" s="110"/>
    </row>
    <row r="17" spans="1:15" s="110" customFormat="1" ht="24.95" customHeight="1" x14ac:dyDescent="0.2">
      <c r="A17" s="193" t="s">
        <v>142</v>
      </c>
      <c r="B17" s="199" t="s">
        <v>220</v>
      </c>
      <c r="C17" s="113">
        <v>7.3315363881401616</v>
      </c>
      <c r="D17" s="115">
        <v>136</v>
      </c>
      <c r="E17" s="114">
        <v>33</v>
      </c>
      <c r="F17" s="114">
        <v>77</v>
      </c>
      <c r="G17" s="114">
        <v>59</v>
      </c>
      <c r="H17" s="140">
        <v>52</v>
      </c>
      <c r="I17" s="115">
        <v>84</v>
      </c>
      <c r="J17" s="116">
        <v>161.53846153846155</v>
      </c>
    </row>
    <row r="18" spans="1:15" s="287" customFormat="1" ht="24.95" customHeight="1" x14ac:dyDescent="0.2">
      <c r="A18" s="201" t="s">
        <v>144</v>
      </c>
      <c r="B18" s="202" t="s">
        <v>145</v>
      </c>
      <c r="C18" s="113">
        <v>9.5417789757412397</v>
      </c>
      <c r="D18" s="115">
        <v>177</v>
      </c>
      <c r="E18" s="114">
        <v>63</v>
      </c>
      <c r="F18" s="114">
        <v>155</v>
      </c>
      <c r="G18" s="114">
        <v>185</v>
      </c>
      <c r="H18" s="140">
        <v>174</v>
      </c>
      <c r="I18" s="115">
        <v>3</v>
      </c>
      <c r="J18" s="116">
        <v>1.7241379310344827</v>
      </c>
      <c r="K18" s="110"/>
      <c r="L18" s="110"/>
      <c r="M18" s="110"/>
      <c r="N18" s="110"/>
      <c r="O18" s="110"/>
    </row>
    <row r="19" spans="1:15" s="110" customFormat="1" ht="24.95" customHeight="1" x14ac:dyDescent="0.2">
      <c r="A19" s="193" t="s">
        <v>146</v>
      </c>
      <c r="B19" s="199" t="s">
        <v>147</v>
      </c>
      <c r="C19" s="113">
        <v>11.644204851752022</v>
      </c>
      <c r="D19" s="115">
        <v>216</v>
      </c>
      <c r="E19" s="114">
        <v>143</v>
      </c>
      <c r="F19" s="114">
        <v>261</v>
      </c>
      <c r="G19" s="114">
        <v>182</v>
      </c>
      <c r="H19" s="140">
        <v>174</v>
      </c>
      <c r="I19" s="115">
        <v>42</v>
      </c>
      <c r="J19" s="116">
        <v>24.137931034482758</v>
      </c>
    </row>
    <row r="20" spans="1:15" s="287" customFormat="1" ht="24.95" customHeight="1" x14ac:dyDescent="0.2">
      <c r="A20" s="193" t="s">
        <v>148</v>
      </c>
      <c r="B20" s="199" t="s">
        <v>149</v>
      </c>
      <c r="C20" s="113">
        <v>8.2479784366576823</v>
      </c>
      <c r="D20" s="115">
        <v>153</v>
      </c>
      <c r="E20" s="114">
        <v>95</v>
      </c>
      <c r="F20" s="114">
        <v>168</v>
      </c>
      <c r="G20" s="114">
        <v>114</v>
      </c>
      <c r="H20" s="140">
        <v>171</v>
      </c>
      <c r="I20" s="115">
        <v>-18</v>
      </c>
      <c r="J20" s="116">
        <v>-10.526315789473685</v>
      </c>
      <c r="K20" s="110"/>
      <c r="L20" s="110"/>
      <c r="M20" s="110"/>
      <c r="N20" s="110"/>
      <c r="O20" s="110"/>
    </row>
    <row r="21" spans="1:15" s="110" customFormat="1" ht="24.95" customHeight="1" x14ac:dyDescent="0.2">
      <c r="A21" s="201" t="s">
        <v>150</v>
      </c>
      <c r="B21" s="202" t="s">
        <v>151</v>
      </c>
      <c r="C21" s="113">
        <v>4.5283018867924527</v>
      </c>
      <c r="D21" s="115">
        <v>84</v>
      </c>
      <c r="E21" s="114">
        <v>80</v>
      </c>
      <c r="F21" s="114">
        <v>60</v>
      </c>
      <c r="G21" s="114">
        <v>90</v>
      </c>
      <c r="H21" s="140">
        <v>86</v>
      </c>
      <c r="I21" s="115">
        <v>-2</v>
      </c>
      <c r="J21" s="116">
        <v>-2.3255813953488373</v>
      </c>
    </row>
    <row r="22" spans="1:15" s="110" customFormat="1" ht="24.95" customHeight="1" x14ac:dyDescent="0.2">
      <c r="A22" s="201" t="s">
        <v>152</v>
      </c>
      <c r="B22" s="199" t="s">
        <v>153</v>
      </c>
      <c r="C22" s="113">
        <v>0.86253369272237201</v>
      </c>
      <c r="D22" s="115">
        <v>16</v>
      </c>
      <c r="E22" s="114">
        <v>7</v>
      </c>
      <c r="F22" s="114">
        <v>21</v>
      </c>
      <c r="G22" s="114">
        <v>17</v>
      </c>
      <c r="H22" s="140">
        <v>40</v>
      </c>
      <c r="I22" s="115">
        <v>-24</v>
      </c>
      <c r="J22" s="116">
        <v>-60</v>
      </c>
    </row>
    <row r="23" spans="1:15" s="110" customFormat="1" ht="24.95" customHeight="1" x14ac:dyDescent="0.2">
      <c r="A23" s="193" t="s">
        <v>154</v>
      </c>
      <c r="B23" s="199" t="s">
        <v>155</v>
      </c>
      <c r="C23" s="113">
        <v>0.53908355795148244</v>
      </c>
      <c r="D23" s="115">
        <v>10</v>
      </c>
      <c r="E23" s="114">
        <v>10</v>
      </c>
      <c r="F23" s="114">
        <v>8</v>
      </c>
      <c r="G23" s="114">
        <v>6</v>
      </c>
      <c r="H23" s="140">
        <v>6</v>
      </c>
      <c r="I23" s="115">
        <v>4</v>
      </c>
      <c r="J23" s="116">
        <v>66.666666666666671</v>
      </c>
    </row>
    <row r="24" spans="1:15" s="110" customFormat="1" ht="24.95" customHeight="1" x14ac:dyDescent="0.2">
      <c r="A24" s="193" t="s">
        <v>156</v>
      </c>
      <c r="B24" s="199" t="s">
        <v>221</v>
      </c>
      <c r="C24" s="113">
        <v>2.2102425876010781</v>
      </c>
      <c r="D24" s="115">
        <v>41</v>
      </c>
      <c r="E24" s="114">
        <v>27</v>
      </c>
      <c r="F24" s="114">
        <v>70</v>
      </c>
      <c r="G24" s="114">
        <v>39</v>
      </c>
      <c r="H24" s="140">
        <v>33</v>
      </c>
      <c r="I24" s="115">
        <v>8</v>
      </c>
      <c r="J24" s="116">
        <v>24.242424242424242</v>
      </c>
    </row>
    <row r="25" spans="1:15" s="110" customFormat="1" ht="24.95" customHeight="1" x14ac:dyDescent="0.2">
      <c r="A25" s="193" t="s">
        <v>222</v>
      </c>
      <c r="B25" s="204" t="s">
        <v>159</v>
      </c>
      <c r="C25" s="113">
        <v>3.881401617250674</v>
      </c>
      <c r="D25" s="115">
        <v>72</v>
      </c>
      <c r="E25" s="114">
        <v>37</v>
      </c>
      <c r="F25" s="114">
        <v>63</v>
      </c>
      <c r="G25" s="114">
        <v>71</v>
      </c>
      <c r="H25" s="140">
        <v>59</v>
      </c>
      <c r="I25" s="115">
        <v>13</v>
      </c>
      <c r="J25" s="116">
        <v>22.033898305084747</v>
      </c>
    </row>
    <row r="26" spans="1:15" s="110" customFormat="1" ht="24.95" customHeight="1" x14ac:dyDescent="0.2">
      <c r="A26" s="201">
        <v>782.78300000000002</v>
      </c>
      <c r="B26" s="203" t="s">
        <v>160</v>
      </c>
      <c r="C26" s="113">
        <v>7.1698113207547172</v>
      </c>
      <c r="D26" s="115">
        <v>133</v>
      </c>
      <c r="E26" s="114">
        <v>113</v>
      </c>
      <c r="F26" s="114">
        <v>195</v>
      </c>
      <c r="G26" s="114">
        <v>197</v>
      </c>
      <c r="H26" s="140">
        <v>121</v>
      </c>
      <c r="I26" s="115">
        <v>12</v>
      </c>
      <c r="J26" s="116">
        <v>9.9173553719008272</v>
      </c>
    </row>
    <row r="27" spans="1:15" s="110" customFormat="1" ht="24.95" customHeight="1" x14ac:dyDescent="0.2">
      <c r="A27" s="193" t="s">
        <v>161</v>
      </c>
      <c r="B27" s="199" t="s">
        <v>162</v>
      </c>
      <c r="C27" s="113">
        <v>5.2291105121293802</v>
      </c>
      <c r="D27" s="115">
        <v>97</v>
      </c>
      <c r="E27" s="114">
        <v>57</v>
      </c>
      <c r="F27" s="114">
        <v>91</v>
      </c>
      <c r="G27" s="114">
        <v>83</v>
      </c>
      <c r="H27" s="140">
        <v>180</v>
      </c>
      <c r="I27" s="115">
        <v>-83</v>
      </c>
      <c r="J27" s="116">
        <v>-46.111111111111114</v>
      </c>
    </row>
    <row r="28" spans="1:15" s="110" customFormat="1" ht="24.95" customHeight="1" x14ac:dyDescent="0.2">
      <c r="A28" s="193" t="s">
        <v>163</v>
      </c>
      <c r="B28" s="199" t="s">
        <v>164</v>
      </c>
      <c r="C28" s="113">
        <v>1.5633423180592991</v>
      </c>
      <c r="D28" s="115">
        <v>29</v>
      </c>
      <c r="E28" s="114">
        <v>29</v>
      </c>
      <c r="F28" s="114">
        <v>49</v>
      </c>
      <c r="G28" s="114">
        <v>19</v>
      </c>
      <c r="H28" s="140">
        <v>50</v>
      </c>
      <c r="I28" s="115">
        <v>-21</v>
      </c>
      <c r="J28" s="116">
        <v>-42</v>
      </c>
    </row>
    <row r="29" spans="1:15" s="110" customFormat="1" ht="24.95" customHeight="1" x14ac:dyDescent="0.2">
      <c r="A29" s="193">
        <v>86</v>
      </c>
      <c r="B29" s="199" t="s">
        <v>165</v>
      </c>
      <c r="C29" s="113">
        <v>7.0619946091644206</v>
      </c>
      <c r="D29" s="115">
        <v>131</v>
      </c>
      <c r="E29" s="114">
        <v>92</v>
      </c>
      <c r="F29" s="114">
        <v>170</v>
      </c>
      <c r="G29" s="114">
        <v>62</v>
      </c>
      <c r="H29" s="140">
        <v>78</v>
      </c>
      <c r="I29" s="115">
        <v>53</v>
      </c>
      <c r="J29" s="116">
        <v>67.948717948717942</v>
      </c>
    </row>
    <row r="30" spans="1:15" s="110" customFormat="1" ht="24.95" customHeight="1" x14ac:dyDescent="0.2">
      <c r="A30" s="193">
        <v>87.88</v>
      </c>
      <c r="B30" s="204" t="s">
        <v>166</v>
      </c>
      <c r="C30" s="113">
        <v>7.1698113207547172</v>
      </c>
      <c r="D30" s="115">
        <v>133</v>
      </c>
      <c r="E30" s="114">
        <v>114</v>
      </c>
      <c r="F30" s="114">
        <v>217</v>
      </c>
      <c r="G30" s="114">
        <v>115</v>
      </c>
      <c r="H30" s="140">
        <v>136</v>
      </c>
      <c r="I30" s="115">
        <v>-3</v>
      </c>
      <c r="J30" s="116">
        <v>-2.2058823529411766</v>
      </c>
    </row>
    <row r="31" spans="1:15" s="110" customFormat="1" ht="24.95" customHeight="1" x14ac:dyDescent="0.2">
      <c r="A31" s="193" t="s">
        <v>167</v>
      </c>
      <c r="B31" s="199" t="s">
        <v>168</v>
      </c>
      <c r="C31" s="113">
        <v>2.4797843665768196</v>
      </c>
      <c r="D31" s="115">
        <v>46</v>
      </c>
      <c r="E31" s="114">
        <v>59</v>
      </c>
      <c r="F31" s="114">
        <v>81</v>
      </c>
      <c r="G31" s="114">
        <v>77</v>
      </c>
      <c r="H31" s="140">
        <v>53</v>
      </c>
      <c r="I31" s="115">
        <v>-7</v>
      </c>
      <c r="J31" s="116">
        <v>-13.20754716981132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3.7735849056603774</v>
      </c>
      <c r="D34" s="115">
        <v>70</v>
      </c>
      <c r="E34" s="114">
        <v>24</v>
      </c>
      <c r="F34" s="114">
        <v>74</v>
      </c>
      <c r="G34" s="114">
        <v>81</v>
      </c>
      <c r="H34" s="140">
        <v>69</v>
      </c>
      <c r="I34" s="115">
        <v>1</v>
      </c>
      <c r="J34" s="116">
        <v>1.4492753623188406</v>
      </c>
    </row>
    <row r="35" spans="1:10" s="110" customFormat="1" ht="24.95" customHeight="1" x14ac:dyDescent="0.2">
      <c r="A35" s="292" t="s">
        <v>171</v>
      </c>
      <c r="B35" s="293" t="s">
        <v>172</v>
      </c>
      <c r="C35" s="113">
        <v>33.638814016172503</v>
      </c>
      <c r="D35" s="115">
        <v>624</v>
      </c>
      <c r="E35" s="114">
        <v>341</v>
      </c>
      <c r="F35" s="114">
        <v>712</v>
      </c>
      <c r="G35" s="114">
        <v>523</v>
      </c>
      <c r="H35" s="140">
        <v>581</v>
      </c>
      <c r="I35" s="115">
        <v>43</v>
      </c>
      <c r="J35" s="116">
        <v>7.4010327022375213</v>
      </c>
    </row>
    <row r="36" spans="1:10" s="110" customFormat="1" ht="24.95" customHeight="1" x14ac:dyDescent="0.2">
      <c r="A36" s="294" t="s">
        <v>173</v>
      </c>
      <c r="B36" s="295" t="s">
        <v>174</v>
      </c>
      <c r="C36" s="125">
        <v>62.587601078167118</v>
      </c>
      <c r="D36" s="143">
        <v>1161</v>
      </c>
      <c r="E36" s="144">
        <v>863</v>
      </c>
      <c r="F36" s="144">
        <v>1454</v>
      </c>
      <c r="G36" s="144">
        <v>1072</v>
      </c>
      <c r="H36" s="145">
        <v>1187</v>
      </c>
      <c r="I36" s="143">
        <v>-26</v>
      </c>
      <c r="J36" s="146">
        <v>-2.1903959561920807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1855</v>
      </c>
      <c r="F11" s="264">
        <v>1228</v>
      </c>
      <c r="G11" s="264">
        <v>2240</v>
      </c>
      <c r="H11" s="264">
        <v>1676</v>
      </c>
      <c r="I11" s="265">
        <v>1837</v>
      </c>
      <c r="J11" s="263">
        <v>18</v>
      </c>
      <c r="K11" s="266">
        <v>0.979858464888405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25.660377358490567</v>
      </c>
      <c r="E13" s="115">
        <v>476</v>
      </c>
      <c r="F13" s="114">
        <v>374</v>
      </c>
      <c r="G13" s="114">
        <v>654</v>
      </c>
      <c r="H13" s="114">
        <v>552</v>
      </c>
      <c r="I13" s="140">
        <v>428</v>
      </c>
      <c r="J13" s="115">
        <v>48</v>
      </c>
      <c r="K13" s="116">
        <v>11.214953271028037</v>
      </c>
    </row>
    <row r="14" spans="1:15" ht="15.95" customHeight="1" x14ac:dyDescent="0.2">
      <c r="A14" s="306" t="s">
        <v>230</v>
      </c>
      <c r="B14" s="307"/>
      <c r="C14" s="308"/>
      <c r="D14" s="113">
        <v>60</v>
      </c>
      <c r="E14" s="115">
        <v>1113</v>
      </c>
      <c r="F14" s="114">
        <v>651</v>
      </c>
      <c r="G14" s="114">
        <v>1305</v>
      </c>
      <c r="H14" s="114">
        <v>932</v>
      </c>
      <c r="I14" s="140">
        <v>1167</v>
      </c>
      <c r="J14" s="115">
        <v>-54</v>
      </c>
      <c r="K14" s="116">
        <v>-4.6272493573264786</v>
      </c>
    </row>
    <row r="15" spans="1:15" ht="15.95" customHeight="1" x14ac:dyDescent="0.2">
      <c r="A15" s="306" t="s">
        <v>231</v>
      </c>
      <c r="B15" s="307"/>
      <c r="C15" s="308"/>
      <c r="D15" s="113">
        <v>7.4932614555256061</v>
      </c>
      <c r="E15" s="115">
        <v>139</v>
      </c>
      <c r="F15" s="114">
        <v>88</v>
      </c>
      <c r="G15" s="114">
        <v>158</v>
      </c>
      <c r="H15" s="114">
        <v>109</v>
      </c>
      <c r="I15" s="140">
        <v>147</v>
      </c>
      <c r="J15" s="115">
        <v>-8</v>
      </c>
      <c r="K15" s="116">
        <v>-5.4421768707482991</v>
      </c>
    </row>
    <row r="16" spans="1:15" ht="15.95" customHeight="1" x14ac:dyDescent="0.2">
      <c r="A16" s="306" t="s">
        <v>232</v>
      </c>
      <c r="B16" s="307"/>
      <c r="C16" s="308"/>
      <c r="D16" s="113">
        <v>6.5229110512129376</v>
      </c>
      <c r="E16" s="115">
        <v>121</v>
      </c>
      <c r="F16" s="114">
        <v>108</v>
      </c>
      <c r="G16" s="114">
        <v>106</v>
      </c>
      <c r="H16" s="114">
        <v>80</v>
      </c>
      <c r="I16" s="140">
        <v>91</v>
      </c>
      <c r="J16" s="115">
        <v>30</v>
      </c>
      <c r="K16" s="116">
        <v>32.967032967032964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3.6657681940700808</v>
      </c>
      <c r="E18" s="115">
        <v>68</v>
      </c>
      <c r="F18" s="114">
        <v>27</v>
      </c>
      <c r="G18" s="114">
        <v>79</v>
      </c>
      <c r="H18" s="114">
        <v>71</v>
      </c>
      <c r="I18" s="140">
        <v>63</v>
      </c>
      <c r="J18" s="115">
        <v>5</v>
      </c>
      <c r="K18" s="116">
        <v>7.9365079365079367</v>
      </c>
    </row>
    <row r="19" spans="1:11" ht="14.1" customHeight="1" x14ac:dyDescent="0.2">
      <c r="A19" s="306" t="s">
        <v>235</v>
      </c>
      <c r="B19" s="307" t="s">
        <v>236</v>
      </c>
      <c r="C19" s="308"/>
      <c r="D19" s="113">
        <v>2.9110512129380055</v>
      </c>
      <c r="E19" s="115">
        <v>54</v>
      </c>
      <c r="F19" s="114">
        <v>20</v>
      </c>
      <c r="G19" s="114">
        <v>61</v>
      </c>
      <c r="H19" s="114">
        <v>56</v>
      </c>
      <c r="I19" s="140">
        <v>45</v>
      </c>
      <c r="J19" s="115">
        <v>9</v>
      </c>
      <c r="K19" s="116">
        <v>20</v>
      </c>
    </row>
    <row r="20" spans="1:11" ht="14.1" customHeight="1" x14ac:dyDescent="0.2">
      <c r="A20" s="306">
        <v>12</v>
      </c>
      <c r="B20" s="307" t="s">
        <v>237</v>
      </c>
      <c r="C20" s="308"/>
      <c r="D20" s="113">
        <v>1.8867924528301887</v>
      </c>
      <c r="E20" s="115">
        <v>35</v>
      </c>
      <c r="F20" s="114">
        <v>12</v>
      </c>
      <c r="G20" s="114">
        <v>46</v>
      </c>
      <c r="H20" s="114">
        <v>38</v>
      </c>
      <c r="I20" s="140">
        <v>41</v>
      </c>
      <c r="J20" s="115">
        <v>-6</v>
      </c>
      <c r="K20" s="116">
        <v>-14.634146341463415</v>
      </c>
    </row>
    <row r="21" spans="1:11" ht="14.1" customHeight="1" x14ac:dyDescent="0.2">
      <c r="A21" s="306">
        <v>21</v>
      </c>
      <c r="B21" s="307" t="s">
        <v>238</v>
      </c>
      <c r="C21" s="308"/>
      <c r="D21" s="113">
        <v>0.48517520215633425</v>
      </c>
      <c r="E21" s="115">
        <v>9</v>
      </c>
      <c r="F21" s="114">
        <v>5</v>
      </c>
      <c r="G21" s="114">
        <v>11</v>
      </c>
      <c r="H21" s="114">
        <v>18</v>
      </c>
      <c r="I21" s="140">
        <v>6</v>
      </c>
      <c r="J21" s="115">
        <v>3</v>
      </c>
      <c r="K21" s="116">
        <v>50</v>
      </c>
    </row>
    <row r="22" spans="1:11" ht="14.1" customHeight="1" x14ac:dyDescent="0.2">
      <c r="A22" s="306">
        <v>22</v>
      </c>
      <c r="B22" s="307" t="s">
        <v>239</v>
      </c>
      <c r="C22" s="308"/>
      <c r="D22" s="113">
        <v>5.1212938005390836</v>
      </c>
      <c r="E22" s="115">
        <v>95</v>
      </c>
      <c r="F22" s="114">
        <v>34</v>
      </c>
      <c r="G22" s="114">
        <v>73</v>
      </c>
      <c r="H22" s="114">
        <v>60</v>
      </c>
      <c r="I22" s="140">
        <v>46</v>
      </c>
      <c r="J22" s="115">
        <v>49</v>
      </c>
      <c r="K22" s="116">
        <v>106.52173913043478</v>
      </c>
    </row>
    <row r="23" spans="1:11" ht="14.1" customHeight="1" x14ac:dyDescent="0.2">
      <c r="A23" s="306">
        <v>23</v>
      </c>
      <c r="B23" s="307" t="s">
        <v>240</v>
      </c>
      <c r="C23" s="308"/>
      <c r="D23" s="113">
        <v>0.9703504043126685</v>
      </c>
      <c r="E23" s="115">
        <v>18</v>
      </c>
      <c r="F23" s="114">
        <v>19</v>
      </c>
      <c r="G23" s="114">
        <v>45</v>
      </c>
      <c r="H23" s="114">
        <v>8</v>
      </c>
      <c r="I23" s="140">
        <v>22</v>
      </c>
      <c r="J23" s="115">
        <v>-4</v>
      </c>
      <c r="K23" s="116">
        <v>-18.181818181818183</v>
      </c>
    </row>
    <row r="24" spans="1:11" ht="14.1" customHeight="1" x14ac:dyDescent="0.2">
      <c r="A24" s="306">
        <v>24</v>
      </c>
      <c r="B24" s="307" t="s">
        <v>241</v>
      </c>
      <c r="C24" s="308"/>
      <c r="D24" s="113">
        <v>6.5229110512129376</v>
      </c>
      <c r="E24" s="115">
        <v>121</v>
      </c>
      <c r="F24" s="114">
        <v>50</v>
      </c>
      <c r="G24" s="114">
        <v>138</v>
      </c>
      <c r="H24" s="114">
        <v>98</v>
      </c>
      <c r="I24" s="140">
        <v>140</v>
      </c>
      <c r="J24" s="115">
        <v>-19</v>
      </c>
      <c r="K24" s="116">
        <v>-13.571428571428571</v>
      </c>
    </row>
    <row r="25" spans="1:11" ht="14.1" customHeight="1" x14ac:dyDescent="0.2">
      <c r="A25" s="306">
        <v>25</v>
      </c>
      <c r="B25" s="307" t="s">
        <v>242</v>
      </c>
      <c r="C25" s="308"/>
      <c r="D25" s="113">
        <v>5.013477088948787</v>
      </c>
      <c r="E25" s="115">
        <v>93</v>
      </c>
      <c r="F25" s="114">
        <v>40</v>
      </c>
      <c r="G25" s="114">
        <v>113</v>
      </c>
      <c r="H25" s="114">
        <v>85</v>
      </c>
      <c r="I25" s="140">
        <v>103</v>
      </c>
      <c r="J25" s="115">
        <v>-10</v>
      </c>
      <c r="K25" s="116">
        <v>-9.7087378640776691</v>
      </c>
    </row>
    <row r="26" spans="1:11" ht="14.1" customHeight="1" x14ac:dyDescent="0.2">
      <c r="A26" s="306">
        <v>26</v>
      </c>
      <c r="B26" s="307" t="s">
        <v>243</v>
      </c>
      <c r="C26" s="308"/>
      <c r="D26" s="113">
        <v>2.641509433962264</v>
      </c>
      <c r="E26" s="115">
        <v>49</v>
      </c>
      <c r="F26" s="114">
        <v>23</v>
      </c>
      <c r="G26" s="114">
        <v>72</v>
      </c>
      <c r="H26" s="114">
        <v>26</v>
      </c>
      <c r="I26" s="140">
        <v>48</v>
      </c>
      <c r="J26" s="115">
        <v>1</v>
      </c>
      <c r="K26" s="116">
        <v>2.0833333333333335</v>
      </c>
    </row>
    <row r="27" spans="1:11" ht="14.1" customHeight="1" x14ac:dyDescent="0.2">
      <c r="A27" s="306">
        <v>27</v>
      </c>
      <c r="B27" s="307" t="s">
        <v>244</v>
      </c>
      <c r="C27" s="308"/>
      <c r="D27" s="113">
        <v>2.2641509433962264</v>
      </c>
      <c r="E27" s="115">
        <v>42</v>
      </c>
      <c r="F27" s="114">
        <v>30</v>
      </c>
      <c r="G27" s="114">
        <v>38</v>
      </c>
      <c r="H27" s="114">
        <v>26</v>
      </c>
      <c r="I27" s="140">
        <v>33</v>
      </c>
      <c r="J27" s="115">
        <v>9</v>
      </c>
      <c r="K27" s="116">
        <v>27.272727272727273</v>
      </c>
    </row>
    <row r="28" spans="1:11" ht="14.1" customHeight="1" x14ac:dyDescent="0.2">
      <c r="A28" s="306">
        <v>28</v>
      </c>
      <c r="B28" s="307" t="s">
        <v>245</v>
      </c>
      <c r="C28" s="308"/>
      <c r="D28" s="113">
        <v>0</v>
      </c>
      <c r="E28" s="115">
        <v>0</v>
      </c>
      <c r="F28" s="114" t="s">
        <v>513</v>
      </c>
      <c r="G28" s="114">
        <v>7</v>
      </c>
      <c r="H28" s="114">
        <v>9</v>
      </c>
      <c r="I28" s="140" t="s">
        <v>513</v>
      </c>
      <c r="J28" s="115" t="s">
        <v>513</v>
      </c>
      <c r="K28" s="116" t="s">
        <v>513</v>
      </c>
    </row>
    <row r="29" spans="1:11" ht="14.1" customHeight="1" x14ac:dyDescent="0.2">
      <c r="A29" s="306">
        <v>29</v>
      </c>
      <c r="B29" s="307" t="s">
        <v>246</v>
      </c>
      <c r="C29" s="308"/>
      <c r="D29" s="113">
        <v>5.0673854447439357</v>
      </c>
      <c r="E29" s="115">
        <v>94</v>
      </c>
      <c r="F29" s="114">
        <v>110</v>
      </c>
      <c r="G29" s="114">
        <v>113</v>
      </c>
      <c r="H29" s="114">
        <v>108</v>
      </c>
      <c r="I29" s="140">
        <v>100</v>
      </c>
      <c r="J29" s="115">
        <v>-6</v>
      </c>
      <c r="K29" s="116">
        <v>-6</v>
      </c>
    </row>
    <row r="30" spans="1:11" ht="14.1" customHeight="1" x14ac:dyDescent="0.2">
      <c r="A30" s="306" t="s">
        <v>247</v>
      </c>
      <c r="B30" s="307" t="s">
        <v>248</v>
      </c>
      <c r="C30" s="308"/>
      <c r="D30" s="113">
        <v>3.2884097035040432</v>
      </c>
      <c r="E30" s="115">
        <v>61</v>
      </c>
      <c r="F30" s="114">
        <v>70</v>
      </c>
      <c r="G30" s="114">
        <v>69</v>
      </c>
      <c r="H30" s="114">
        <v>64</v>
      </c>
      <c r="I30" s="140">
        <v>57</v>
      </c>
      <c r="J30" s="115">
        <v>4</v>
      </c>
      <c r="K30" s="116">
        <v>7.0175438596491224</v>
      </c>
    </row>
    <row r="31" spans="1:11" ht="14.1" customHeight="1" x14ac:dyDescent="0.2">
      <c r="A31" s="306" t="s">
        <v>249</v>
      </c>
      <c r="B31" s="307" t="s">
        <v>250</v>
      </c>
      <c r="C31" s="308"/>
      <c r="D31" s="113">
        <v>1.7789757412398921</v>
      </c>
      <c r="E31" s="115">
        <v>33</v>
      </c>
      <c r="F31" s="114">
        <v>40</v>
      </c>
      <c r="G31" s="114">
        <v>40</v>
      </c>
      <c r="H31" s="114">
        <v>44</v>
      </c>
      <c r="I31" s="140">
        <v>43</v>
      </c>
      <c r="J31" s="115">
        <v>-10</v>
      </c>
      <c r="K31" s="116">
        <v>-23.255813953488371</v>
      </c>
    </row>
    <row r="32" spans="1:11" ht="14.1" customHeight="1" x14ac:dyDescent="0.2">
      <c r="A32" s="306">
        <v>31</v>
      </c>
      <c r="B32" s="307" t="s">
        <v>251</v>
      </c>
      <c r="C32" s="308"/>
      <c r="D32" s="113">
        <v>0.215633423180593</v>
      </c>
      <c r="E32" s="115">
        <v>4</v>
      </c>
      <c r="F32" s="114">
        <v>5</v>
      </c>
      <c r="G32" s="114">
        <v>11</v>
      </c>
      <c r="H32" s="114">
        <v>4</v>
      </c>
      <c r="I32" s="140">
        <v>4</v>
      </c>
      <c r="J32" s="115">
        <v>0</v>
      </c>
      <c r="K32" s="116">
        <v>0</v>
      </c>
    </row>
    <row r="33" spans="1:11" ht="14.1" customHeight="1" x14ac:dyDescent="0.2">
      <c r="A33" s="306">
        <v>32</v>
      </c>
      <c r="B33" s="307" t="s">
        <v>252</v>
      </c>
      <c r="C33" s="308"/>
      <c r="D33" s="113">
        <v>2.1563342318059298</v>
      </c>
      <c r="E33" s="115">
        <v>40</v>
      </c>
      <c r="F33" s="114">
        <v>19</v>
      </c>
      <c r="G33" s="114">
        <v>61</v>
      </c>
      <c r="H33" s="114">
        <v>87</v>
      </c>
      <c r="I33" s="140">
        <v>73</v>
      </c>
      <c r="J33" s="115">
        <v>-33</v>
      </c>
      <c r="K33" s="116">
        <v>-45.205479452054796</v>
      </c>
    </row>
    <row r="34" spans="1:11" ht="14.1" customHeight="1" x14ac:dyDescent="0.2">
      <c r="A34" s="306">
        <v>33</v>
      </c>
      <c r="B34" s="307" t="s">
        <v>253</v>
      </c>
      <c r="C34" s="308"/>
      <c r="D34" s="113">
        <v>1.9946091644204851</v>
      </c>
      <c r="E34" s="115">
        <v>37</v>
      </c>
      <c r="F34" s="114">
        <v>10</v>
      </c>
      <c r="G34" s="114">
        <v>31</v>
      </c>
      <c r="H34" s="114">
        <v>28</v>
      </c>
      <c r="I34" s="140">
        <v>21</v>
      </c>
      <c r="J34" s="115">
        <v>16</v>
      </c>
      <c r="K34" s="116">
        <v>76.19047619047619</v>
      </c>
    </row>
    <row r="35" spans="1:11" ht="14.1" customHeight="1" x14ac:dyDescent="0.2">
      <c r="A35" s="306">
        <v>34</v>
      </c>
      <c r="B35" s="307" t="s">
        <v>254</v>
      </c>
      <c r="C35" s="308"/>
      <c r="D35" s="113">
        <v>2.9649595687331538</v>
      </c>
      <c r="E35" s="115">
        <v>55</v>
      </c>
      <c r="F35" s="114">
        <v>38</v>
      </c>
      <c r="G35" s="114">
        <v>81</v>
      </c>
      <c r="H35" s="114">
        <v>69</v>
      </c>
      <c r="I35" s="140">
        <v>79</v>
      </c>
      <c r="J35" s="115">
        <v>-24</v>
      </c>
      <c r="K35" s="116">
        <v>-30.379746835443036</v>
      </c>
    </row>
    <row r="36" spans="1:11" ht="14.1" customHeight="1" x14ac:dyDescent="0.2">
      <c r="A36" s="306">
        <v>41</v>
      </c>
      <c r="B36" s="307" t="s">
        <v>255</v>
      </c>
      <c r="C36" s="308"/>
      <c r="D36" s="113">
        <v>0.32345013477088946</v>
      </c>
      <c r="E36" s="115">
        <v>6</v>
      </c>
      <c r="F36" s="114">
        <v>0</v>
      </c>
      <c r="G36" s="114">
        <v>9</v>
      </c>
      <c r="H36" s="114">
        <v>8</v>
      </c>
      <c r="I36" s="140">
        <v>6</v>
      </c>
      <c r="J36" s="115">
        <v>0</v>
      </c>
      <c r="K36" s="116">
        <v>0</v>
      </c>
    </row>
    <row r="37" spans="1:11" ht="14.1" customHeight="1" x14ac:dyDescent="0.2">
      <c r="A37" s="306">
        <v>42</v>
      </c>
      <c r="B37" s="307" t="s">
        <v>256</v>
      </c>
      <c r="C37" s="308"/>
      <c r="D37" s="113" t="s">
        <v>513</v>
      </c>
      <c r="E37" s="115" t="s">
        <v>513</v>
      </c>
      <c r="F37" s="114" t="s">
        <v>513</v>
      </c>
      <c r="G37" s="114" t="s">
        <v>513</v>
      </c>
      <c r="H37" s="114" t="s">
        <v>513</v>
      </c>
      <c r="I37" s="140">
        <v>3</v>
      </c>
      <c r="J37" s="115" t="s">
        <v>513</v>
      </c>
      <c r="K37" s="116" t="s">
        <v>513</v>
      </c>
    </row>
    <row r="38" spans="1:11" ht="14.1" customHeight="1" x14ac:dyDescent="0.2">
      <c r="A38" s="306">
        <v>43</v>
      </c>
      <c r="B38" s="307" t="s">
        <v>257</v>
      </c>
      <c r="C38" s="308"/>
      <c r="D38" s="113">
        <v>0.37735849056603776</v>
      </c>
      <c r="E38" s="115">
        <v>7</v>
      </c>
      <c r="F38" s="114">
        <v>7</v>
      </c>
      <c r="G38" s="114">
        <v>11</v>
      </c>
      <c r="H38" s="114">
        <v>8</v>
      </c>
      <c r="I38" s="140">
        <v>6</v>
      </c>
      <c r="J38" s="115">
        <v>1</v>
      </c>
      <c r="K38" s="116">
        <v>16.666666666666668</v>
      </c>
    </row>
    <row r="39" spans="1:11" ht="14.1" customHeight="1" x14ac:dyDescent="0.2">
      <c r="A39" s="306">
        <v>51</v>
      </c>
      <c r="B39" s="307" t="s">
        <v>258</v>
      </c>
      <c r="C39" s="308"/>
      <c r="D39" s="113">
        <v>8.625336927223719</v>
      </c>
      <c r="E39" s="115">
        <v>160</v>
      </c>
      <c r="F39" s="114">
        <v>115</v>
      </c>
      <c r="G39" s="114">
        <v>233</v>
      </c>
      <c r="H39" s="114">
        <v>188</v>
      </c>
      <c r="I39" s="140">
        <v>155</v>
      </c>
      <c r="J39" s="115">
        <v>5</v>
      </c>
      <c r="K39" s="116">
        <v>3.225806451612903</v>
      </c>
    </row>
    <row r="40" spans="1:11" ht="14.1" customHeight="1" x14ac:dyDescent="0.2">
      <c r="A40" s="306" t="s">
        <v>259</v>
      </c>
      <c r="B40" s="307" t="s">
        <v>260</v>
      </c>
      <c r="C40" s="308"/>
      <c r="D40" s="113">
        <v>7.0080862533692718</v>
      </c>
      <c r="E40" s="115">
        <v>130</v>
      </c>
      <c r="F40" s="114">
        <v>104</v>
      </c>
      <c r="G40" s="114">
        <v>216</v>
      </c>
      <c r="H40" s="114">
        <v>153</v>
      </c>
      <c r="I40" s="140">
        <v>137</v>
      </c>
      <c r="J40" s="115">
        <v>-7</v>
      </c>
      <c r="K40" s="116">
        <v>-5.1094890510948909</v>
      </c>
    </row>
    <row r="41" spans="1:11" ht="14.1" customHeight="1" x14ac:dyDescent="0.2">
      <c r="A41" s="306"/>
      <c r="B41" s="307" t="s">
        <v>261</v>
      </c>
      <c r="C41" s="308"/>
      <c r="D41" s="113">
        <v>5.55256064690027</v>
      </c>
      <c r="E41" s="115">
        <v>103</v>
      </c>
      <c r="F41" s="114">
        <v>76</v>
      </c>
      <c r="G41" s="114">
        <v>181</v>
      </c>
      <c r="H41" s="114">
        <v>134</v>
      </c>
      <c r="I41" s="140">
        <v>107</v>
      </c>
      <c r="J41" s="115">
        <v>-4</v>
      </c>
      <c r="K41" s="116">
        <v>-3.7383177570093458</v>
      </c>
    </row>
    <row r="42" spans="1:11" ht="14.1" customHeight="1" x14ac:dyDescent="0.2">
      <c r="A42" s="306">
        <v>52</v>
      </c>
      <c r="B42" s="307" t="s">
        <v>262</v>
      </c>
      <c r="C42" s="308"/>
      <c r="D42" s="113">
        <v>7.6010781671159027</v>
      </c>
      <c r="E42" s="115">
        <v>141</v>
      </c>
      <c r="F42" s="114">
        <v>84</v>
      </c>
      <c r="G42" s="114">
        <v>120</v>
      </c>
      <c r="H42" s="114">
        <v>109</v>
      </c>
      <c r="I42" s="140">
        <v>138</v>
      </c>
      <c r="J42" s="115">
        <v>3</v>
      </c>
      <c r="K42" s="116">
        <v>2.1739130434782608</v>
      </c>
    </row>
    <row r="43" spans="1:11" ht="14.1" customHeight="1" x14ac:dyDescent="0.2">
      <c r="A43" s="306" t="s">
        <v>263</v>
      </c>
      <c r="B43" s="307" t="s">
        <v>264</v>
      </c>
      <c r="C43" s="308"/>
      <c r="D43" s="113">
        <v>6.2533692722371965</v>
      </c>
      <c r="E43" s="115">
        <v>116</v>
      </c>
      <c r="F43" s="114">
        <v>73</v>
      </c>
      <c r="G43" s="114">
        <v>103</v>
      </c>
      <c r="H43" s="114">
        <v>81</v>
      </c>
      <c r="I43" s="140">
        <v>125</v>
      </c>
      <c r="J43" s="115">
        <v>-9</v>
      </c>
      <c r="K43" s="116">
        <v>-7.2</v>
      </c>
    </row>
    <row r="44" spans="1:11" ht="14.1" customHeight="1" x14ac:dyDescent="0.2">
      <c r="A44" s="306">
        <v>53</v>
      </c>
      <c r="B44" s="307" t="s">
        <v>265</v>
      </c>
      <c r="C44" s="308"/>
      <c r="D44" s="113">
        <v>0.53908355795148244</v>
      </c>
      <c r="E44" s="115">
        <v>10</v>
      </c>
      <c r="F44" s="114">
        <v>14</v>
      </c>
      <c r="G44" s="114">
        <v>17</v>
      </c>
      <c r="H44" s="114">
        <v>14</v>
      </c>
      <c r="I44" s="140">
        <v>9</v>
      </c>
      <c r="J44" s="115">
        <v>1</v>
      </c>
      <c r="K44" s="116">
        <v>11.111111111111111</v>
      </c>
    </row>
    <row r="45" spans="1:11" ht="14.1" customHeight="1" x14ac:dyDescent="0.2">
      <c r="A45" s="306" t="s">
        <v>266</v>
      </c>
      <c r="B45" s="307" t="s">
        <v>267</v>
      </c>
      <c r="C45" s="308"/>
      <c r="D45" s="113">
        <v>0.37735849056603776</v>
      </c>
      <c r="E45" s="115">
        <v>7</v>
      </c>
      <c r="F45" s="114">
        <v>14</v>
      </c>
      <c r="G45" s="114">
        <v>14</v>
      </c>
      <c r="H45" s="114">
        <v>13</v>
      </c>
      <c r="I45" s="140">
        <v>6</v>
      </c>
      <c r="J45" s="115">
        <v>1</v>
      </c>
      <c r="K45" s="116">
        <v>16.666666666666668</v>
      </c>
    </row>
    <row r="46" spans="1:11" ht="14.1" customHeight="1" x14ac:dyDescent="0.2">
      <c r="A46" s="306">
        <v>54</v>
      </c>
      <c r="B46" s="307" t="s">
        <v>268</v>
      </c>
      <c r="C46" s="308"/>
      <c r="D46" s="113">
        <v>2.5876010781671157</v>
      </c>
      <c r="E46" s="115">
        <v>48</v>
      </c>
      <c r="F46" s="114">
        <v>26</v>
      </c>
      <c r="G46" s="114">
        <v>42</v>
      </c>
      <c r="H46" s="114">
        <v>48</v>
      </c>
      <c r="I46" s="140">
        <v>27</v>
      </c>
      <c r="J46" s="115">
        <v>21</v>
      </c>
      <c r="K46" s="116">
        <v>77.777777777777771</v>
      </c>
    </row>
    <row r="47" spans="1:11" ht="14.1" customHeight="1" x14ac:dyDescent="0.2">
      <c r="A47" s="306">
        <v>61</v>
      </c>
      <c r="B47" s="307" t="s">
        <v>269</v>
      </c>
      <c r="C47" s="308"/>
      <c r="D47" s="113">
        <v>1.725067385444744</v>
      </c>
      <c r="E47" s="115">
        <v>32</v>
      </c>
      <c r="F47" s="114">
        <v>25</v>
      </c>
      <c r="G47" s="114">
        <v>51</v>
      </c>
      <c r="H47" s="114">
        <v>31</v>
      </c>
      <c r="I47" s="140">
        <v>28</v>
      </c>
      <c r="J47" s="115">
        <v>4</v>
      </c>
      <c r="K47" s="116">
        <v>14.285714285714286</v>
      </c>
    </row>
    <row r="48" spans="1:11" ht="14.1" customHeight="1" x14ac:dyDescent="0.2">
      <c r="A48" s="306">
        <v>62</v>
      </c>
      <c r="B48" s="307" t="s">
        <v>270</v>
      </c>
      <c r="C48" s="308"/>
      <c r="D48" s="113">
        <v>6.6846361185983829</v>
      </c>
      <c r="E48" s="115">
        <v>124</v>
      </c>
      <c r="F48" s="114">
        <v>100</v>
      </c>
      <c r="G48" s="114">
        <v>120</v>
      </c>
      <c r="H48" s="114">
        <v>110</v>
      </c>
      <c r="I48" s="140">
        <v>102</v>
      </c>
      <c r="J48" s="115">
        <v>22</v>
      </c>
      <c r="K48" s="116">
        <v>21.568627450980394</v>
      </c>
    </row>
    <row r="49" spans="1:11" ht="14.1" customHeight="1" x14ac:dyDescent="0.2">
      <c r="A49" s="306">
        <v>63</v>
      </c>
      <c r="B49" s="307" t="s">
        <v>271</v>
      </c>
      <c r="C49" s="308"/>
      <c r="D49" s="113">
        <v>2.4258760107816713</v>
      </c>
      <c r="E49" s="115">
        <v>45</v>
      </c>
      <c r="F49" s="114">
        <v>48</v>
      </c>
      <c r="G49" s="114">
        <v>41</v>
      </c>
      <c r="H49" s="114">
        <v>46</v>
      </c>
      <c r="I49" s="140">
        <v>52</v>
      </c>
      <c r="J49" s="115">
        <v>-7</v>
      </c>
      <c r="K49" s="116">
        <v>-13.461538461538462</v>
      </c>
    </row>
    <row r="50" spans="1:11" ht="14.1" customHeight="1" x14ac:dyDescent="0.2">
      <c r="A50" s="306" t="s">
        <v>272</v>
      </c>
      <c r="B50" s="307" t="s">
        <v>273</v>
      </c>
      <c r="C50" s="308"/>
      <c r="D50" s="113">
        <v>0.16172506738544473</v>
      </c>
      <c r="E50" s="115">
        <v>3</v>
      </c>
      <c r="F50" s="114">
        <v>5</v>
      </c>
      <c r="G50" s="114">
        <v>5</v>
      </c>
      <c r="H50" s="114">
        <v>5</v>
      </c>
      <c r="I50" s="140" t="s">
        <v>513</v>
      </c>
      <c r="J50" s="115" t="s">
        <v>513</v>
      </c>
      <c r="K50" s="116" t="s">
        <v>513</v>
      </c>
    </row>
    <row r="51" spans="1:11" ht="14.1" customHeight="1" x14ac:dyDescent="0.2">
      <c r="A51" s="306" t="s">
        <v>274</v>
      </c>
      <c r="B51" s="307" t="s">
        <v>275</v>
      </c>
      <c r="C51" s="308"/>
      <c r="D51" s="113">
        <v>2.1563342318059298</v>
      </c>
      <c r="E51" s="115">
        <v>40</v>
      </c>
      <c r="F51" s="114">
        <v>40</v>
      </c>
      <c r="G51" s="114">
        <v>29</v>
      </c>
      <c r="H51" s="114">
        <v>39</v>
      </c>
      <c r="I51" s="140">
        <v>48</v>
      </c>
      <c r="J51" s="115">
        <v>-8</v>
      </c>
      <c r="K51" s="116">
        <v>-16.666666666666668</v>
      </c>
    </row>
    <row r="52" spans="1:11" ht="14.1" customHeight="1" x14ac:dyDescent="0.2">
      <c r="A52" s="306">
        <v>71</v>
      </c>
      <c r="B52" s="307" t="s">
        <v>276</v>
      </c>
      <c r="C52" s="308"/>
      <c r="D52" s="113">
        <v>7.7088948787061993</v>
      </c>
      <c r="E52" s="115">
        <v>143</v>
      </c>
      <c r="F52" s="114">
        <v>71</v>
      </c>
      <c r="G52" s="114">
        <v>118</v>
      </c>
      <c r="H52" s="114">
        <v>95</v>
      </c>
      <c r="I52" s="140">
        <v>116</v>
      </c>
      <c r="J52" s="115">
        <v>27</v>
      </c>
      <c r="K52" s="116">
        <v>23.275862068965516</v>
      </c>
    </row>
    <row r="53" spans="1:11" ht="14.1" customHeight="1" x14ac:dyDescent="0.2">
      <c r="A53" s="306" t="s">
        <v>277</v>
      </c>
      <c r="B53" s="307" t="s">
        <v>278</v>
      </c>
      <c r="C53" s="308"/>
      <c r="D53" s="113">
        <v>2.1024258760107815</v>
      </c>
      <c r="E53" s="115">
        <v>39</v>
      </c>
      <c r="F53" s="114">
        <v>17</v>
      </c>
      <c r="G53" s="114">
        <v>47</v>
      </c>
      <c r="H53" s="114">
        <v>28</v>
      </c>
      <c r="I53" s="140">
        <v>35</v>
      </c>
      <c r="J53" s="115">
        <v>4</v>
      </c>
      <c r="K53" s="116">
        <v>11.428571428571429</v>
      </c>
    </row>
    <row r="54" spans="1:11" ht="14.1" customHeight="1" x14ac:dyDescent="0.2">
      <c r="A54" s="306" t="s">
        <v>279</v>
      </c>
      <c r="B54" s="307" t="s">
        <v>280</v>
      </c>
      <c r="C54" s="308"/>
      <c r="D54" s="113">
        <v>5.0673854447439357</v>
      </c>
      <c r="E54" s="115">
        <v>94</v>
      </c>
      <c r="F54" s="114">
        <v>48</v>
      </c>
      <c r="G54" s="114">
        <v>65</v>
      </c>
      <c r="H54" s="114">
        <v>58</v>
      </c>
      <c r="I54" s="140">
        <v>68</v>
      </c>
      <c r="J54" s="115">
        <v>26</v>
      </c>
      <c r="K54" s="116">
        <v>38.235294117647058</v>
      </c>
    </row>
    <row r="55" spans="1:11" ht="14.1" customHeight="1" x14ac:dyDescent="0.2">
      <c r="A55" s="306">
        <v>72</v>
      </c>
      <c r="B55" s="307" t="s">
        <v>281</v>
      </c>
      <c r="C55" s="308"/>
      <c r="D55" s="113">
        <v>1.2938005390835579</v>
      </c>
      <c r="E55" s="115">
        <v>24</v>
      </c>
      <c r="F55" s="114">
        <v>20</v>
      </c>
      <c r="G55" s="114">
        <v>42</v>
      </c>
      <c r="H55" s="114">
        <v>15</v>
      </c>
      <c r="I55" s="140">
        <v>15</v>
      </c>
      <c r="J55" s="115">
        <v>9</v>
      </c>
      <c r="K55" s="116">
        <v>60</v>
      </c>
    </row>
    <row r="56" spans="1:11" ht="14.1" customHeight="1" x14ac:dyDescent="0.2">
      <c r="A56" s="306" t="s">
        <v>282</v>
      </c>
      <c r="B56" s="307" t="s">
        <v>283</v>
      </c>
      <c r="C56" s="308"/>
      <c r="D56" s="113" t="s">
        <v>513</v>
      </c>
      <c r="E56" s="115" t="s">
        <v>513</v>
      </c>
      <c r="F56" s="114" t="s">
        <v>513</v>
      </c>
      <c r="G56" s="114">
        <v>8</v>
      </c>
      <c r="H56" s="114" t="s">
        <v>513</v>
      </c>
      <c r="I56" s="140" t="s">
        <v>513</v>
      </c>
      <c r="J56" s="115" t="s">
        <v>513</v>
      </c>
      <c r="K56" s="116" t="s">
        <v>513</v>
      </c>
    </row>
    <row r="57" spans="1:11" ht="14.1" customHeight="1" x14ac:dyDescent="0.2">
      <c r="A57" s="306" t="s">
        <v>284</v>
      </c>
      <c r="B57" s="307" t="s">
        <v>285</v>
      </c>
      <c r="C57" s="308"/>
      <c r="D57" s="113">
        <v>0.80862533692722371</v>
      </c>
      <c r="E57" s="115">
        <v>15</v>
      </c>
      <c r="F57" s="114">
        <v>9</v>
      </c>
      <c r="G57" s="114">
        <v>23</v>
      </c>
      <c r="H57" s="114">
        <v>8</v>
      </c>
      <c r="I57" s="140">
        <v>10</v>
      </c>
      <c r="J57" s="115">
        <v>5</v>
      </c>
      <c r="K57" s="116">
        <v>50</v>
      </c>
    </row>
    <row r="58" spans="1:11" ht="14.1" customHeight="1" x14ac:dyDescent="0.2">
      <c r="A58" s="306">
        <v>73</v>
      </c>
      <c r="B58" s="307" t="s">
        <v>286</v>
      </c>
      <c r="C58" s="308"/>
      <c r="D58" s="113">
        <v>0.9164420485175202</v>
      </c>
      <c r="E58" s="115">
        <v>17</v>
      </c>
      <c r="F58" s="114">
        <v>14</v>
      </c>
      <c r="G58" s="114">
        <v>20</v>
      </c>
      <c r="H58" s="114">
        <v>16</v>
      </c>
      <c r="I58" s="140">
        <v>35</v>
      </c>
      <c r="J58" s="115">
        <v>-18</v>
      </c>
      <c r="K58" s="116">
        <v>-51.428571428571431</v>
      </c>
    </row>
    <row r="59" spans="1:11" ht="14.1" customHeight="1" x14ac:dyDescent="0.2">
      <c r="A59" s="306" t="s">
        <v>287</v>
      </c>
      <c r="B59" s="307" t="s">
        <v>288</v>
      </c>
      <c r="C59" s="308"/>
      <c r="D59" s="113">
        <v>0.64690026954177893</v>
      </c>
      <c r="E59" s="115">
        <v>12</v>
      </c>
      <c r="F59" s="114">
        <v>12</v>
      </c>
      <c r="G59" s="114">
        <v>19</v>
      </c>
      <c r="H59" s="114">
        <v>13</v>
      </c>
      <c r="I59" s="140">
        <v>32</v>
      </c>
      <c r="J59" s="115">
        <v>-20</v>
      </c>
      <c r="K59" s="116">
        <v>-62.5</v>
      </c>
    </row>
    <row r="60" spans="1:11" ht="14.1" customHeight="1" x14ac:dyDescent="0.2">
      <c r="A60" s="306">
        <v>81</v>
      </c>
      <c r="B60" s="307" t="s">
        <v>289</v>
      </c>
      <c r="C60" s="308"/>
      <c r="D60" s="113">
        <v>7.6010781671159027</v>
      </c>
      <c r="E60" s="115">
        <v>141</v>
      </c>
      <c r="F60" s="114">
        <v>110</v>
      </c>
      <c r="G60" s="114">
        <v>204</v>
      </c>
      <c r="H60" s="114">
        <v>88</v>
      </c>
      <c r="I60" s="140">
        <v>112</v>
      </c>
      <c r="J60" s="115">
        <v>29</v>
      </c>
      <c r="K60" s="116">
        <v>25.892857142857142</v>
      </c>
    </row>
    <row r="61" spans="1:11" ht="14.1" customHeight="1" x14ac:dyDescent="0.2">
      <c r="A61" s="306" t="s">
        <v>290</v>
      </c>
      <c r="B61" s="307" t="s">
        <v>291</v>
      </c>
      <c r="C61" s="308"/>
      <c r="D61" s="113">
        <v>1.6711590296495957</v>
      </c>
      <c r="E61" s="115">
        <v>31</v>
      </c>
      <c r="F61" s="114">
        <v>18</v>
      </c>
      <c r="G61" s="114">
        <v>36</v>
      </c>
      <c r="H61" s="114">
        <v>14</v>
      </c>
      <c r="I61" s="140">
        <v>25</v>
      </c>
      <c r="J61" s="115">
        <v>6</v>
      </c>
      <c r="K61" s="116">
        <v>24</v>
      </c>
    </row>
    <row r="62" spans="1:11" ht="14.1" customHeight="1" x14ac:dyDescent="0.2">
      <c r="A62" s="306" t="s">
        <v>292</v>
      </c>
      <c r="B62" s="307" t="s">
        <v>293</v>
      </c>
      <c r="C62" s="308"/>
      <c r="D62" s="113">
        <v>2.9110512129380055</v>
      </c>
      <c r="E62" s="115">
        <v>54</v>
      </c>
      <c r="F62" s="114">
        <v>41</v>
      </c>
      <c r="G62" s="114">
        <v>122</v>
      </c>
      <c r="H62" s="114">
        <v>42</v>
      </c>
      <c r="I62" s="140">
        <v>56</v>
      </c>
      <c r="J62" s="115">
        <v>-2</v>
      </c>
      <c r="K62" s="116">
        <v>-3.5714285714285716</v>
      </c>
    </row>
    <row r="63" spans="1:11" ht="14.1" customHeight="1" x14ac:dyDescent="0.2">
      <c r="A63" s="306"/>
      <c r="B63" s="307" t="s">
        <v>294</v>
      </c>
      <c r="C63" s="308"/>
      <c r="D63" s="113">
        <v>2.6954177897574123</v>
      </c>
      <c r="E63" s="115">
        <v>50</v>
      </c>
      <c r="F63" s="114">
        <v>36</v>
      </c>
      <c r="G63" s="114">
        <v>113</v>
      </c>
      <c r="H63" s="114">
        <v>31</v>
      </c>
      <c r="I63" s="140">
        <v>38</v>
      </c>
      <c r="J63" s="115">
        <v>12</v>
      </c>
      <c r="K63" s="116">
        <v>31.578947368421051</v>
      </c>
    </row>
    <row r="64" spans="1:11" ht="14.1" customHeight="1" x14ac:dyDescent="0.2">
      <c r="A64" s="306" t="s">
        <v>295</v>
      </c>
      <c r="B64" s="307" t="s">
        <v>296</v>
      </c>
      <c r="C64" s="308"/>
      <c r="D64" s="113">
        <v>2.1024258760107815</v>
      </c>
      <c r="E64" s="115">
        <v>39</v>
      </c>
      <c r="F64" s="114">
        <v>32</v>
      </c>
      <c r="G64" s="114">
        <v>14</v>
      </c>
      <c r="H64" s="114">
        <v>10</v>
      </c>
      <c r="I64" s="140">
        <v>11</v>
      </c>
      <c r="J64" s="115">
        <v>28</v>
      </c>
      <c r="K64" s="116" t="s">
        <v>514</v>
      </c>
    </row>
    <row r="65" spans="1:11" ht="14.1" customHeight="1" x14ac:dyDescent="0.2">
      <c r="A65" s="306" t="s">
        <v>297</v>
      </c>
      <c r="B65" s="307" t="s">
        <v>298</v>
      </c>
      <c r="C65" s="308"/>
      <c r="D65" s="113">
        <v>0.43126684636118601</v>
      </c>
      <c r="E65" s="115">
        <v>8</v>
      </c>
      <c r="F65" s="114">
        <v>8</v>
      </c>
      <c r="G65" s="114">
        <v>18</v>
      </c>
      <c r="H65" s="114">
        <v>11</v>
      </c>
      <c r="I65" s="140">
        <v>11</v>
      </c>
      <c r="J65" s="115">
        <v>-3</v>
      </c>
      <c r="K65" s="116">
        <v>-27.272727272727273</v>
      </c>
    </row>
    <row r="66" spans="1:11" ht="14.1" customHeight="1" x14ac:dyDescent="0.2">
      <c r="A66" s="306">
        <v>82</v>
      </c>
      <c r="B66" s="307" t="s">
        <v>299</v>
      </c>
      <c r="C66" s="308"/>
      <c r="D66" s="113">
        <v>2.3180592991913747</v>
      </c>
      <c r="E66" s="115">
        <v>43</v>
      </c>
      <c r="F66" s="114">
        <v>64</v>
      </c>
      <c r="G66" s="114">
        <v>116</v>
      </c>
      <c r="H66" s="114">
        <v>44</v>
      </c>
      <c r="I66" s="140">
        <v>60</v>
      </c>
      <c r="J66" s="115">
        <v>-17</v>
      </c>
      <c r="K66" s="116">
        <v>-28.333333333333332</v>
      </c>
    </row>
    <row r="67" spans="1:11" ht="14.1" customHeight="1" x14ac:dyDescent="0.2">
      <c r="A67" s="306" t="s">
        <v>300</v>
      </c>
      <c r="B67" s="307" t="s">
        <v>301</v>
      </c>
      <c r="C67" s="308"/>
      <c r="D67" s="113">
        <v>1.8328840970350404</v>
      </c>
      <c r="E67" s="115">
        <v>34</v>
      </c>
      <c r="F67" s="114">
        <v>57</v>
      </c>
      <c r="G67" s="114">
        <v>96</v>
      </c>
      <c r="H67" s="114">
        <v>33</v>
      </c>
      <c r="I67" s="140">
        <v>45</v>
      </c>
      <c r="J67" s="115">
        <v>-11</v>
      </c>
      <c r="K67" s="116">
        <v>-24.444444444444443</v>
      </c>
    </row>
    <row r="68" spans="1:11" ht="14.1" customHeight="1" x14ac:dyDescent="0.2">
      <c r="A68" s="306" t="s">
        <v>302</v>
      </c>
      <c r="B68" s="307" t="s">
        <v>303</v>
      </c>
      <c r="C68" s="308"/>
      <c r="D68" s="113">
        <v>0.26954177897574122</v>
      </c>
      <c r="E68" s="115">
        <v>5</v>
      </c>
      <c r="F68" s="114">
        <v>3</v>
      </c>
      <c r="G68" s="114">
        <v>10</v>
      </c>
      <c r="H68" s="114">
        <v>7</v>
      </c>
      <c r="I68" s="140">
        <v>10</v>
      </c>
      <c r="J68" s="115">
        <v>-5</v>
      </c>
      <c r="K68" s="116">
        <v>-50</v>
      </c>
    </row>
    <row r="69" spans="1:11" ht="14.1" customHeight="1" x14ac:dyDescent="0.2">
      <c r="A69" s="306">
        <v>83</v>
      </c>
      <c r="B69" s="307" t="s">
        <v>304</v>
      </c>
      <c r="C69" s="308"/>
      <c r="D69" s="113">
        <v>5.8760107816711589</v>
      </c>
      <c r="E69" s="115">
        <v>109</v>
      </c>
      <c r="F69" s="114">
        <v>68</v>
      </c>
      <c r="G69" s="114">
        <v>102</v>
      </c>
      <c r="H69" s="114">
        <v>95</v>
      </c>
      <c r="I69" s="140">
        <v>143</v>
      </c>
      <c r="J69" s="115">
        <v>-34</v>
      </c>
      <c r="K69" s="116">
        <v>-23.776223776223777</v>
      </c>
    </row>
    <row r="70" spans="1:11" ht="14.1" customHeight="1" x14ac:dyDescent="0.2">
      <c r="A70" s="306" t="s">
        <v>305</v>
      </c>
      <c r="B70" s="307" t="s">
        <v>306</v>
      </c>
      <c r="C70" s="308"/>
      <c r="D70" s="113">
        <v>5.4986522911051212</v>
      </c>
      <c r="E70" s="115">
        <v>102</v>
      </c>
      <c r="F70" s="114">
        <v>62</v>
      </c>
      <c r="G70" s="114">
        <v>91</v>
      </c>
      <c r="H70" s="114">
        <v>75</v>
      </c>
      <c r="I70" s="140">
        <v>132</v>
      </c>
      <c r="J70" s="115">
        <v>-30</v>
      </c>
      <c r="K70" s="116">
        <v>-22.727272727272727</v>
      </c>
    </row>
    <row r="71" spans="1:11" ht="14.1" customHeight="1" x14ac:dyDescent="0.2">
      <c r="A71" s="306"/>
      <c r="B71" s="307" t="s">
        <v>307</v>
      </c>
      <c r="C71" s="308"/>
      <c r="D71" s="113">
        <v>3.7735849056603774</v>
      </c>
      <c r="E71" s="115">
        <v>70</v>
      </c>
      <c r="F71" s="114">
        <v>41</v>
      </c>
      <c r="G71" s="114">
        <v>60</v>
      </c>
      <c r="H71" s="114">
        <v>50</v>
      </c>
      <c r="I71" s="140">
        <v>108</v>
      </c>
      <c r="J71" s="115">
        <v>-38</v>
      </c>
      <c r="K71" s="116">
        <v>-35.185185185185183</v>
      </c>
    </row>
    <row r="72" spans="1:11" ht="14.1" customHeight="1" x14ac:dyDescent="0.2">
      <c r="A72" s="306">
        <v>84</v>
      </c>
      <c r="B72" s="307" t="s">
        <v>308</v>
      </c>
      <c r="C72" s="308"/>
      <c r="D72" s="113">
        <v>0.86253369272237201</v>
      </c>
      <c r="E72" s="115">
        <v>16</v>
      </c>
      <c r="F72" s="114">
        <v>21</v>
      </c>
      <c r="G72" s="114">
        <v>29</v>
      </c>
      <c r="H72" s="114">
        <v>8</v>
      </c>
      <c r="I72" s="140">
        <v>26</v>
      </c>
      <c r="J72" s="115">
        <v>-10</v>
      </c>
      <c r="K72" s="116">
        <v>-38.46153846153846</v>
      </c>
    </row>
    <row r="73" spans="1:11" ht="14.1" customHeight="1" x14ac:dyDescent="0.2">
      <c r="A73" s="306" t="s">
        <v>309</v>
      </c>
      <c r="B73" s="307" t="s">
        <v>310</v>
      </c>
      <c r="C73" s="308"/>
      <c r="D73" s="113">
        <v>0.53908355795148244</v>
      </c>
      <c r="E73" s="115">
        <v>10</v>
      </c>
      <c r="F73" s="114">
        <v>14</v>
      </c>
      <c r="G73" s="114">
        <v>18</v>
      </c>
      <c r="H73" s="114">
        <v>4</v>
      </c>
      <c r="I73" s="140">
        <v>14</v>
      </c>
      <c r="J73" s="115">
        <v>-4</v>
      </c>
      <c r="K73" s="116">
        <v>-28.571428571428573</v>
      </c>
    </row>
    <row r="74" spans="1:11" ht="14.1" customHeight="1" x14ac:dyDescent="0.2">
      <c r="A74" s="306" t="s">
        <v>311</v>
      </c>
      <c r="B74" s="307" t="s">
        <v>312</v>
      </c>
      <c r="C74" s="308"/>
      <c r="D74" s="113" t="s">
        <v>513</v>
      </c>
      <c r="E74" s="115" t="s">
        <v>513</v>
      </c>
      <c r="F74" s="114" t="s">
        <v>513</v>
      </c>
      <c r="G74" s="114" t="s">
        <v>513</v>
      </c>
      <c r="H74" s="114" t="s">
        <v>513</v>
      </c>
      <c r="I74" s="140">
        <v>6</v>
      </c>
      <c r="J74" s="115" t="s">
        <v>513</v>
      </c>
      <c r="K74" s="116" t="s">
        <v>513</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v>
      </c>
      <c r="E76" s="115">
        <v>0</v>
      </c>
      <c r="F76" s="114">
        <v>0</v>
      </c>
      <c r="G76" s="114" t="s">
        <v>513</v>
      </c>
      <c r="H76" s="114">
        <v>0</v>
      </c>
      <c r="I76" s="140">
        <v>3</v>
      </c>
      <c r="J76" s="115">
        <v>-3</v>
      </c>
      <c r="K76" s="116">
        <v>-100</v>
      </c>
    </row>
    <row r="77" spans="1:11" ht="14.1" customHeight="1" x14ac:dyDescent="0.2">
      <c r="A77" s="306">
        <v>92</v>
      </c>
      <c r="B77" s="307" t="s">
        <v>316</v>
      </c>
      <c r="C77" s="308"/>
      <c r="D77" s="113">
        <v>0.86253369272237201</v>
      </c>
      <c r="E77" s="115">
        <v>16</v>
      </c>
      <c r="F77" s="114">
        <v>6</v>
      </c>
      <c r="G77" s="114">
        <v>8</v>
      </c>
      <c r="H77" s="114">
        <v>8</v>
      </c>
      <c r="I77" s="140">
        <v>11</v>
      </c>
      <c r="J77" s="115">
        <v>5</v>
      </c>
      <c r="K77" s="116">
        <v>45.454545454545453</v>
      </c>
    </row>
    <row r="78" spans="1:11" ht="14.1" customHeight="1" x14ac:dyDescent="0.2">
      <c r="A78" s="306">
        <v>93</v>
      </c>
      <c r="B78" s="307" t="s">
        <v>317</v>
      </c>
      <c r="C78" s="308"/>
      <c r="D78" s="113" t="s">
        <v>513</v>
      </c>
      <c r="E78" s="115" t="s">
        <v>513</v>
      </c>
      <c r="F78" s="114">
        <v>0</v>
      </c>
      <c r="G78" s="114">
        <v>5</v>
      </c>
      <c r="H78" s="114" t="s">
        <v>513</v>
      </c>
      <c r="I78" s="140" t="s">
        <v>513</v>
      </c>
      <c r="J78" s="115" t="s">
        <v>513</v>
      </c>
      <c r="K78" s="116" t="s">
        <v>513</v>
      </c>
    </row>
    <row r="79" spans="1:11" ht="14.1" customHeight="1" x14ac:dyDescent="0.2">
      <c r="A79" s="306">
        <v>94</v>
      </c>
      <c r="B79" s="307" t="s">
        <v>318</v>
      </c>
      <c r="C79" s="308"/>
      <c r="D79" s="113">
        <v>0.215633423180593</v>
      </c>
      <c r="E79" s="115">
        <v>4</v>
      </c>
      <c r="F79" s="114" t="s">
        <v>513</v>
      </c>
      <c r="G79" s="114">
        <v>12</v>
      </c>
      <c r="H79" s="114">
        <v>5</v>
      </c>
      <c r="I79" s="140">
        <v>3</v>
      </c>
      <c r="J79" s="115">
        <v>1</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0.32345013477088946</v>
      </c>
      <c r="E81" s="143">
        <v>6</v>
      </c>
      <c r="F81" s="144">
        <v>7</v>
      </c>
      <c r="G81" s="144">
        <v>17</v>
      </c>
      <c r="H81" s="144" t="s">
        <v>513</v>
      </c>
      <c r="I81" s="145">
        <v>4</v>
      </c>
      <c r="J81" s="143">
        <v>2</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2015</v>
      </c>
      <c r="E11" s="114">
        <v>1605</v>
      </c>
      <c r="F11" s="114">
        <v>1935</v>
      </c>
      <c r="G11" s="114">
        <v>1644</v>
      </c>
      <c r="H11" s="140">
        <v>1979</v>
      </c>
      <c r="I11" s="115">
        <v>36</v>
      </c>
      <c r="J11" s="116">
        <v>1.8191005558362809</v>
      </c>
    </row>
    <row r="12" spans="1:15" s="110" customFormat="1" ht="24.95" customHeight="1" x14ac:dyDescent="0.2">
      <c r="A12" s="193" t="s">
        <v>132</v>
      </c>
      <c r="B12" s="194" t="s">
        <v>133</v>
      </c>
      <c r="C12" s="113">
        <v>2.0843672456575684</v>
      </c>
      <c r="D12" s="115">
        <v>42</v>
      </c>
      <c r="E12" s="114">
        <v>96</v>
      </c>
      <c r="F12" s="114">
        <v>63</v>
      </c>
      <c r="G12" s="114">
        <v>60</v>
      </c>
      <c r="H12" s="140">
        <v>35</v>
      </c>
      <c r="I12" s="115">
        <v>7</v>
      </c>
      <c r="J12" s="116">
        <v>20</v>
      </c>
    </row>
    <row r="13" spans="1:15" s="110" customFormat="1" ht="24.95" customHeight="1" x14ac:dyDescent="0.2">
      <c r="A13" s="193" t="s">
        <v>134</v>
      </c>
      <c r="B13" s="199" t="s">
        <v>214</v>
      </c>
      <c r="C13" s="113">
        <v>2.0347394540942929</v>
      </c>
      <c r="D13" s="115">
        <v>41</v>
      </c>
      <c r="E13" s="114">
        <v>35</v>
      </c>
      <c r="F13" s="114">
        <v>36</v>
      </c>
      <c r="G13" s="114">
        <v>32</v>
      </c>
      <c r="H13" s="140">
        <v>30</v>
      </c>
      <c r="I13" s="115">
        <v>11</v>
      </c>
      <c r="J13" s="116">
        <v>36.666666666666664</v>
      </c>
    </row>
    <row r="14" spans="1:15" s="287" customFormat="1" ht="24.95" customHeight="1" x14ac:dyDescent="0.2">
      <c r="A14" s="193" t="s">
        <v>215</v>
      </c>
      <c r="B14" s="199" t="s">
        <v>137</v>
      </c>
      <c r="C14" s="113">
        <v>30.12406947890819</v>
      </c>
      <c r="D14" s="115">
        <v>607</v>
      </c>
      <c r="E14" s="114">
        <v>282</v>
      </c>
      <c r="F14" s="114">
        <v>443</v>
      </c>
      <c r="G14" s="114">
        <v>335</v>
      </c>
      <c r="H14" s="140">
        <v>436</v>
      </c>
      <c r="I14" s="115">
        <v>171</v>
      </c>
      <c r="J14" s="116">
        <v>39.220183486238533</v>
      </c>
      <c r="K14" s="110"/>
      <c r="L14" s="110"/>
      <c r="M14" s="110"/>
      <c r="N14" s="110"/>
      <c r="O14" s="110"/>
    </row>
    <row r="15" spans="1:15" s="110" customFormat="1" ht="24.95" customHeight="1" x14ac:dyDescent="0.2">
      <c r="A15" s="193" t="s">
        <v>216</v>
      </c>
      <c r="B15" s="199" t="s">
        <v>217</v>
      </c>
      <c r="C15" s="113">
        <v>10.32258064516129</v>
      </c>
      <c r="D15" s="115">
        <v>208</v>
      </c>
      <c r="E15" s="114">
        <v>101</v>
      </c>
      <c r="F15" s="114">
        <v>156</v>
      </c>
      <c r="G15" s="114">
        <v>75</v>
      </c>
      <c r="H15" s="140">
        <v>95</v>
      </c>
      <c r="I15" s="115">
        <v>113</v>
      </c>
      <c r="J15" s="116">
        <v>118.94736842105263</v>
      </c>
    </row>
    <row r="16" spans="1:15" s="287" customFormat="1" ht="24.95" customHeight="1" x14ac:dyDescent="0.2">
      <c r="A16" s="193" t="s">
        <v>218</v>
      </c>
      <c r="B16" s="199" t="s">
        <v>141</v>
      </c>
      <c r="C16" s="113">
        <v>11.811414392059554</v>
      </c>
      <c r="D16" s="115">
        <v>238</v>
      </c>
      <c r="E16" s="114">
        <v>125</v>
      </c>
      <c r="F16" s="114">
        <v>215</v>
      </c>
      <c r="G16" s="114">
        <v>175</v>
      </c>
      <c r="H16" s="140">
        <v>261</v>
      </c>
      <c r="I16" s="115">
        <v>-23</v>
      </c>
      <c r="J16" s="116">
        <v>-8.8122605363984672</v>
      </c>
      <c r="K16" s="110"/>
      <c r="L16" s="110"/>
      <c r="M16" s="110"/>
      <c r="N16" s="110"/>
      <c r="O16" s="110"/>
    </row>
    <row r="17" spans="1:15" s="110" customFormat="1" ht="24.95" customHeight="1" x14ac:dyDescent="0.2">
      <c r="A17" s="193" t="s">
        <v>142</v>
      </c>
      <c r="B17" s="199" t="s">
        <v>220</v>
      </c>
      <c r="C17" s="113">
        <v>7.9900744416873453</v>
      </c>
      <c r="D17" s="115">
        <v>161</v>
      </c>
      <c r="E17" s="114">
        <v>56</v>
      </c>
      <c r="F17" s="114">
        <v>72</v>
      </c>
      <c r="G17" s="114">
        <v>85</v>
      </c>
      <c r="H17" s="140">
        <v>80</v>
      </c>
      <c r="I17" s="115">
        <v>81</v>
      </c>
      <c r="J17" s="116">
        <v>101.25</v>
      </c>
    </row>
    <row r="18" spans="1:15" s="287" customFormat="1" ht="24.95" customHeight="1" x14ac:dyDescent="0.2">
      <c r="A18" s="201" t="s">
        <v>144</v>
      </c>
      <c r="B18" s="202" t="s">
        <v>145</v>
      </c>
      <c r="C18" s="113">
        <v>7.2952853598014888</v>
      </c>
      <c r="D18" s="115">
        <v>147</v>
      </c>
      <c r="E18" s="114">
        <v>133</v>
      </c>
      <c r="F18" s="114">
        <v>209</v>
      </c>
      <c r="G18" s="114">
        <v>237</v>
      </c>
      <c r="H18" s="140">
        <v>178</v>
      </c>
      <c r="I18" s="115">
        <v>-31</v>
      </c>
      <c r="J18" s="116">
        <v>-17.415730337078653</v>
      </c>
      <c r="K18" s="110"/>
      <c r="L18" s="110"/>
      <c r="M18" s="110"/>
      <c r="N18" s="110"/>
      <c r="O18" s="110"/>
    </row>
    <row r="19" spans="1:15" s="110" customFormat="1" ht="24.95" customHeight="1" x14ac:dyDescent="0.2">
      <c r="A19" s="193" t="s">
        <v>146</v>
      </c>
      <c r="B19" s="199" t="s">
        <v>147</v>
      </c>
      <c r="C19" s="113">
        <v>11.116625310173697</v>
      </c>
      <c r="D19" s="115">
        <v>224</v>
      </c>
      <c r="E19" s="114">
        <v>229</v>
      </c>
      <c r="F19" s="114">
        <v>211</v>
      </c>
      <c r="G19" s="114">
        <v>168</v>
      </c>
      <c r="H19" s="140">
        <v>258</v>
      </c>
      <c r="I19" s="115">
        <v>-34</v>
      </c>
      <c r="J19" s="116">
        <v>-13.178294573643411</v>
      </c>
    </row>
    <row r="20" spans="1:15" s="287" customFormat="1" ht="24.95" customHeight="1" x14ac:dyDescent="0.2">
      <c r="A20" s="193" t="s">
        <v>148</v>
      </c>
      <c r="B20" s="199" t="s">
        <v>149</v>
      </c>
      <c r="C20" s="113">
        <v>6.2034739454094296</v>
      </c>
      <c r="D20" s="115">
        <v>125</v>
      </c>
      <c r="E20" s="114">
        <v>126</v>
      </c>
      <c r="F20" s="114">
        <v>115</v>
      </c>
      <c r="G20" s="114">
        <v>105</v>
      </c>
      <c r="H20" s="140">
        <v>165</v>
      </c>
      <c r="I20" s="115">
        <v>-40</v>
      </c>
      <c r="J20" s="116">
        <v>-24.242424242424242</v>
      </c>
      <c r="K20" s="110"/>
      <c r="L20" s="110"/>
      <c r="M20" s="110"/>
      <c r="N20" s="110"/>
      <c r="O20" s="110"/>
    </row>
    <row r="21" spans="1:15" s="110" customFormat="1" ht="24.95" customHeight="1" x14ac:dyDescent="0.2">
      <c r="A21" s="201" t="s">
        <v>150</v>
      </c>
      <c r="B21" s="202" t="s">
        <v>151</v>
      </c>
      <c r="C21" s="113">
        <v>4.615384615384615</v>
      </c>
      <c r="D21" s="115">
        <v>93</v>
      </c>
      <c r="E21" s="114">
        <v>99</v>
      </c>
      <c r="F21" s="114">
        <v>85</v>
      </c>
      <c r="G21" s="114">
        <v>70</v>
      </c>
      <c r="H21" s="140">
        <v>72</v>
      </c>
      <c r="I21" s="115">
        <v>21</v>
      </c>
      <c r="J21" s="116">
        <v>29.166666666666668</v>
      </c>
    </row>
    <row r="22" spans="1:15" s="110" customFormat="1" ht="24.95" customHeight="1" x14ac:dyDescent="0.2">
      <c r="A22" s="201" t="s">
        <v>152</v>
      </c>
      <c r="B22" s="199" t="s">
        <v>153</v>
      </c>
      <c r="C22" s="113">
        <v>0.89330024813895781</v>
      </c>
      <c r="D22" s="115">
        <v>18</v>
      </c>
      <c r="E22" s="114">
        <v>12</v>
      </c>
      <c r="F22" s="114">
        <v>14</v>
      </c>
      <c r="G22" s="114">
        <v>9</v>
      </c>
      <c r="H22" s="140">
        <v>13</v>
      </c>
      <c r="I22" s="115">
        <v>5</v>
      </c>
      <c r="J22" s="116">
        <v>38.46153846153846</v>
      </c>
    </row>
    <row r="23" spans="1:15" s="110" customFormat="1" ht="24.95" customHeight="1" x14ac:dyDescent="0.2">
      <c r="A23" s="193" t="s">
        <v>154</v>
      </c>
      <c r="B23" s="199" t="s">
        <v>155</v>
      </c>
      <c r="C23" s="113">
        <v>0.89330024813895781</v>
      </c>
      <c r="D23" s="115">
        <v>18</v>
      </c>
      <c r="E23" s="114">
        <v>11</v>
      </c>
      <c r="F23" s="114">
        <v>16</v>
      </c>
      <c r="G23" s="114">
        <v>5</v>
      </c>
      <c r="H23" s="140">
        <v>13</v>
      </c>
      <c r="I23" s="115">
        <v>5</v>
      </c>
      <c r="J23" s="116">
        <v>38.46153846153846</v>
      </c>
    </row>
    <row r="24" spans="1:15" s="110" customFormat="1" ht="24.95" customHeight="1" x14ac:dyDescent="0.2">
      <c r="A24" s="193" t="s">
        <v>156</v>
      </c>
      <c r="B24" s="199" t="s">
        <v>221</v>
      </c>
      <c r="C24" s="113">
        <v>2.2828784119106698</v>
      </c>
      <c r="D24" s="115">
        <v>46</v>
      </c>
      <c r="E24" s="114">
        <v>40</v>
      </c>
      <c r="F24" s="114">
        <v>43</v>
      </c>
      <c r="G24" s="114">
        <v>43</v>
      </c>
      <c r="H24" s="140">
        <v>37</v>
      </c>
      <c r="I24" s="115">
        <v>9</v>
      </c>
      <c r="J24" s="116">
        <v>24.324324324324323</v>
      </c>
    </row>
    <row r="25" spans="1:15" s="110" customFormat="1" ht="24.95" customHeight="1" x14ac:dyDescent="0.2">
      <c r="A25" s="193" t="s">
        <v>222</v>
      </c>
      <c r="B25" s="204" t="s">
        <v>159</v>
      </c>
      <c r="C25" s="113">
        <v>3.4739454094292803</v>
      </c>
      <c r="D25" s="115">
        <v>70</v>
      </c>
      <c r="E25" s="114">
        <v>45</v>
      </c>
      <c r="F25" s="114">
        <v>44</v>
      </c>
      <c r="G25" s="114">
        <v>56</v>
      </c>
      <c r="H25" s="140">
        <v>61</v>
      </c>
      <c r="I25" s="115">
        <v>9</v>
      </c>
      <c r="J25" s="116">
        <v>14.754098360655737</v>
      </c>
    </row>
    <row r="26" spans="1:15" s="110" customFormat="1" ht="24.95" customHeight="1" x14ac:dyDescent="0.2">
      <c r="A26" s="201">
        <v>782.78300000000002</v>
      </c>
      <c r="B26" s="203" t="s">
        <v>160</v>
      </c>
      <c r="C26" s="113">
        <v>7.5434243176178661</v>
      </c>
      <c r="D26" s="115">
        <v>152</v>
      </c>
      <c r="E26" s="114">
        <v>157</v>
      </c>
      <c r="F26" s="114">
        <v>163</v>
      </c>
      <c r="G26" s="114">
        <v>212</v>
      </c>
      <c r="H26" s="140">
        <v>154</v>
      </c>
      <c r="I26" s="115">
        <v>-2</v>
      </c>
      <c r="J26" s="116">
        <v>-1.2987012987012987</v>
      </c>
    </row>
    <row r="27" spans="1:15" s="110" customFormat="1" ht="24.95" customHeight="1" x14ac:dyDescent="0.2">
      <c r="A27" s="193" t="s">
        <v>161</v>
      </c>
      <c r="B27" s="199" t="s">
        <v>162</v>
      </c>
      <c r="C27" s="113">
        <v>4.0694789081885858</v>
      </c>
      <c r="D27" s="115">
        <v>82</v>
      </c>
      <c r="E27" s="114">
        <v>53</v>
      </c>
      <c r="F27" s="114">
        <v>88</v>
      </c>
      <c r="G27" s="114">
        <v>77</v>
      </c>
      <c r="H27" s="140">
        <v>160</v>
      </c>
      <c r="I27" s="115">
        <v>-78</v>
      </c>
      <c r="J27" s="116">
        <v>-48.75</v>
      </c>
    </row>
    <row r="28" spans="1:15" s="110" customFormat="1" ht="24.95" customHeight="1" x14ac:dyDescent="0.2">
      <c r="A28" s="193" t="s">
        <v>163</v>
      </c>
      <c r="B28" s="199" t="s">
        <v>164</v>
      </c>
      <c r="C28" s="113">
        <v>1.2903225806451613</v>
      </c>
      <c r="D28" s="115">
        <v>26</v>
      </c>
      <c r="E28" s="114">
        <v>18</v>
      </c>
      <c r="F28" s="114">
        <v>56</v>
      </c>
      <c r="G28" s="114">
        <v>22</v>
      </c>
      <c r="H28" s="140">
        <v>34</v>
      </c>
      <c r="I28" s="115">
        <v>-8</v>
      </c>
      <c r="J28" s="116">
        <v>-23.529411764705884</v>
      </c>
    </row>
    <row r="29" spans="1:15" s="110" customFormat="1" ht="24.95" customHeight="1" x14ac:dyDescent="0.2">
      <c r="A29" s="193">
        <v>86</v>
      </c>
      <c r="B29" s="199" t="s">
        <v>165</v>
      </c>
      <c r="C29" s="113">
        <v>5.2605459057071959</v>
      </c>
      <c r="D29" s="115">
        <v>106</v>
      </c>
      <c r="E29" s="114">
        <v>89</v>
      </c>
      <c r="F29" s="114">
        <v>107</v>
      </c>
      <c r="G29" s="114">
        <v>65</v>
      </c>
      <c r="H29" s="140">
        <v>86</v>
      </c>
      <c r="I29" s="115">
        <v>20</v>
      </c>
      <c r="J29" s="116">
        <v>23.255813953488371</v>
      </c>
    </row>
    <row r="30" spans="1:15" s="110" customFormat="1" ht="24.95" customHeight="1" x14ac:dyDescent="0.2">
      <c r="A30" s="193">
        <v>87.88</v>
      </c>
      <c r="B30" s="204" t="s">
        <v>166</v>
      </c>
      <c r="C30" s="113">
        <v>6.1042183622828787</v>
      </c>
      <c r="D30" s="115">
        <v>123</v>
      </c>
      <c r="E30" s="114">
        <v>139</v>
      </c>
      <c r="F30" s="114">
        <v>164</v>
      </c>
      <c r="G30" s="114">
        <v>91</v>
      </c>
      <c r="H30" s="140">
        <v>137</v>
      </c>
      <c r="I30" s="115">
        <v>-14</v>
      </c>
      <c r="J30" s="116">
        <v>-10.218978102189782</v>
      </c>
    </row>
    <row r="31" spans="1:15" s="110" customFormat="1" ht="24.95" customHeight="1" x14ac:dyDescent="0.2">
      <c r="A31" s="193" t="s">
        <v>167</v>
      </c>
      <c r="B31" s="199" t="s">
        <v>168</v>
      </c>
      <c r="C31" s="113">
        <v>4.7146401985111659</v>
      </c>
      <c r="D31" s="115">
        <v>95</v>
      </c>
      <c r="E31" s="114">
        <v>41</v>
      </c>
      <c r="F31" s="114">
        <v>78</v>
      </c>
      <c r="G31" s="114">
        <v>57</v>
      </c>
      <c r="H31" s="140">
        <v>110</v>
      </c>
      <c r="I31" s="115">
        <v>-15</v>
      </c>
      <c r="J31" s="116">
        <v>-13.636363636363637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2.0843672456575684</v>
      </c>
      <c r="D34" s="115">
        <v>42</v>
      </c>
      <c r="E34" s="114">
        <v>96</v>
      </c>
      <c r="F34" s="114">
        <v>63</v>
      </c>
      <c r="G34" s="114">
        <v>60</v>
      </c>
      <c r="H34" s="140">
        <v>35</v>
      </c>
      <c r="I34" s="115">
        <v>7</v>
      </c>
      <c r="J34" s="116">
        <v>20</v>
      </c>
    </row>
    <row r="35" spans="1:10" s="110" customFormat="1" ht="24.95" customHeight="1" x14ac:dyDescent="0.2">
      <c r="A35" s="292" t="s">
        <v>171</v>
      </c>
      <c r="B35" s="293" t="s">
        <v>172</v>
      </c>
      <c r="C35" s="113">
        <v>39.454094292803973</v>
      </c>
      <c r="D35" s="115">
        <v>795</v>
      </c>
      <c r="E35" s="114">
        <v>450</v>
      </c>
      <c r="F35" s="114">
        <v>688</v>
      </c>
      <c r="G35" s="114">
        <v>604</v>
      </c>
      <c r="H35" s="140">
        <v>644</v>
      </c>
      <c r="I35" s="115">
        <v>151</v>
      </c>
      <c r="J35" s="116">
        <v>23.447204968944099</v>
      </c>
    </row>
    <row r="36" spans="1:10" s="110" customFormat="1" ht="24.95" customHeight="1" x14ac:dyDescent="0.2">
      <c r="A36" s="294" t="s">
        <v>173</v>
      </c>
      <c r="B36" s="295" t="s">
        <v>174</v>
      </c>
      <c r="C36" s="125">
        <v>58.46153846153846</v>
      </c>
      <c r="D36" s="143">
        <v>1178</v>
      </c>
      <c r="E36" s="144">
        <v>1059</v>
      </c>
      <c r="F36" s="144">
        <v>1184</v>
      </c>
      <c r="G36" s="144">
        <v>980</v>
      </c>
      <c r="H36" s="145">
        <v>1300</v>
      </c>
      <c r="I36" s="143">
        <v>-122</v>
      </c>
      <c r="J36" s="146">
        <v>-9.384615384615385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2015</v>
      </c>
      <c r="F11" s="264">
        <v>1605</v>
      </c>
      <c r="G11" s="264">
        <v>1935</v>
      </c>
      <c r="H11" s="264">
        <v>1644</v>
      </c>
      <c r="I11" s="265">
        <v>1979</v>
      </c>
      <c r="J11" s="263">
        <v>36</v>
      </c>
      <c r="K11" s="266">
        <v>1.8191005558362809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24.913151364764268</v>
      </c>
      <c r="E13" s="115">
        <v>502</v>
      </c>
      <c r="F13" s="114">
        <v>473</v>
      </c>
      <c r="G13" s="114">
        <v>556</v>
      </c>
      <c r="H13" s="114">
        <v>466</v>
      </c>
      <c r="I13" s="140">
        <v>423</v>
      </c>
      <c r="J13" s="115">
        <v>79</v>
      </c>
      <c r="K13" s="116">
        <v>18.67612293144208</v>
      </c>
    </row>
    <row r="14" spans="1:17" ht="15.95" customHeight="1" x14ac:dyDescent="0.2">
      <c r="A14" s="306" t="s">
        <v>230</v>
      </c>
      <c r="B14" s="307"/>
      <c r="C14" s="308"/>
      <c r="D14" s="113">
        <v>58.560794044665009</v>
      </c>
      <c r="E14" s="115">
        <v>1180</v>
      </c>
      <c r="F14" s="114">
        <v>910</v>
      </c>
      <c r="G14" s="114">
        <v>1093</v>
      </c>
      <c r="H14" s="114">
        <v>951</v>
      </c>
      <c r="I14" s="140">
        <v>1293</v>
      </c>
      <c r="J14" s="115">
        <v>-113</v>
      </c>
      <c r="K14" s="116">
        <v>-8.7393658159319418</v>
      </c>
    </row>
    <row r="15" spans="1:17" ht="15.95" customHeight="1" x14ac:dyDescent="0.2">
      <c r="A15" s="306" t="s">
        <v>231</v>
      </c>
      <c r="B15" s="307"/>
      <c r="C15" s="308"/>
      <c r="D15" s="113">
        <v>9.0818858560794045</v>
      </c>
      <c r="E15" s="115">
        <v>183</v>
      </c>
      <c r="F15" s="114">
        <v>113</v>
      </c>
      <c r="G15" s="114">
        <v>155</v>
      </c>
      <c r="H15" s="114">
        <v>119</v>
      </c>
      <c r="I15" s="140">
        <v>158</v>
      </c>
      <c r="J15" s="115">
        <v>25</v>
      </c>
      <c r="K15" s="116">
        <v>15.822784810126583</v>
      </c>
    </row>
    <row r="16" spans="1:17" ht="15.95" customHeight="1" x14ac:dyDescent="0.2">
      <c r="A16" s="306" t="s">
        <v>232</v>
      </c>
      <c r="B16" s="307"/>
      <c r="C16" s="308"/>
      <c r="D16" s="113">
        <v>6.9975186104218361</v>
      </c>
      <c r="E16" s="115">
        <v>141</v>
      </c>
      <c r="F16" s="114">
        <v>105</v>
      </c>
      <c r="G16" s="114">
        <v>121</v>
      </c>
      <c r="H16" s="114">
        <v>101</v>
      </c>
      <c r="I16" s="140">
        <v>99</v>
      </c>
      <c r="J16" s="115">
        <v>42</v>
      </c>
      <c r="K16" s="116">
        <v>42.424242424242422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2.1836228287841193</v>
      </c>
      <c r="E18" s="115">
        <v>44</v>
      </c>
      <c r="F18" s="114">
        <v>85</v>
      </c>
      <c r="G18" s="114">
        <v>53</v>
      </c>
      <c r="H18" s="114">
        <v>60</v>
      </c>
      <c r="I18" s="140">
        <v>45</v>
      </c>
      <c r="J18" s="115">
        <v>-1</v>
      </c>
      <c r="K18" s="116">
        <v>-2.2222222222222223</v>
      </c>
    </row>
    <row r="19" spans="1:11" ht="14.1" customHeight="1" x14ac:dyDescent="0.2">
      <c r="A19" s="306" t="s">
        <v>235</v>
      </c>
      <c r="B19" s="307" t="s">
        <v>236</v>
      </c>
      <c r="C19" s="308"/>
      <c r="D19" s="113">
        <v>1.0918114143920596</v>
      </c>
      <c r="E19" s="115">
        <v>22</v>
      </c>
      <c r="F19" s="114">
        <v>77</v>
      </c>
      <c r="G19" s="114">
        <v>39</v>
      </c>
      <c r="H19" s="114">
        <v>50</v>
      </c>
      <c r="I19" s="140">
        <v>18</v>
      </c>
      <c r="J19" s="115">
        <v>4</v>
      </c>
      <c r="K19" s="116">
        <v>22.222222222222221</v>
      </c>
    </row>
    <row r="20" spans="1:11" ht="14.1" customHeight="1" x14ac:dyDescent="0.2">
      <c r="A20" s="306">
        <v>12</v>
      </c>
      <c r="B20" s="307" t="s">
        <v>237</v>
      </c>
      <c r="C20" s="308"/>
      <c r="D20" s="113">
        <v>1.7369727047146402</v>
      </c>
      <c r="E20" s="115">
        <v>35</v>
      </c>
      <c r="F20" s="114">
        <v>36</v>
      </c>
      <c r="G20" s="114">
        <v>34</v>
      </c>
      <c r="H20" s="114">
        <v>17</v>
      </c>
      <c r="I20" s="140">
        <v>42</v>
      </c>
      <c r="J20" s="115">
        <v>-7</v>
      </c>
      <c r="K20" s="116">
        <v>-16.666666666666668</v>
      </c>
    </row>
    <row r="21" spans="1:11" ht="14.1" customHeight="1" x14ac:dyDescent="0.2">
      <c r="A21" s="306">
        <v>21</v>
      </c>
      <c r="B21" s="307" t="s">
        <v>238</v>
      </c>
      <c r="C21" s="308"/>
      <c r="D21" s="113">
        <v>0.99255583126550873</v>
      </c>
      <c r="E21" s="115">
        <v>20</v>
      </c>
      <c r="F21" s="114">
        <v>6</v>
      </c>
      <c r="G21" s="114">
        <v>8</v>
      </c>
      <c r="H21" s="114">
        <v>8</v>
      </c>
      <c r="I21" s="140">
        <v>20</v>
      </c>
      <c r="J21" s="115">
        <v>0</v>
      </c>
      <c r="K21" s="116">
        <v>0</v>
      </c>
    </row>
    <row r="22" spans="1:11" ht="14.1" customHeight="1" x14ac:dyDescent="0.2">
      <c r="A22" s="306">
        <v>22</v>
      </c>
      <c r="B22" s="307" t="s">
        <v>239</v>
      </c>
      <c r="C22" s="308"/>
      <c r="D22" s="113">
        <v>5.9553349875930524</v>
      </c>
      <c r="E22" s="115">
        <v>120</v>
      </c>
      <c r="F22" s="114">
        <v>49</v>
      </c>
      <c r="G22" s="114">
        <v>73</v>
      </c>
      <c r="H22" s="114">
        <v>61</v>
      </c>
      <c r="I22" s="140">
        <v>62</v>
      </c>
      <c r="J22" s="115">
        <v>58</v>
      </c>
      <c r="K22" s="116">
        <v>93.548387096774192</v>
      </c>
    </row>
    <row r="23" spans="1:11" ht="14.1" customHeight="1" x14ac:dyDescent="0.2">
      <c r="A23" s="306">
        <v>23</v>
      </c>
      <c r="B23" s="307" t="s">
        <v>240</v>
      </c>
      <c r="C23" s="308"/>
      <c r="D23" s="113">
        <v>0.99255583126550873</v>
      </c>
      <c r="E23" s="115">
        <v>20</v>
      </c>
      <c r="F23" s="114">
        <v>26</v>
      </c>
      <c r="G23" s="114">
        <v>33</v>
      </c>
      <c r="H23" s="114">
        <v>22</v>
      </c>
      <c r="I23" s="140">
        <v>21</v>
      </c>
      <c r="J23" s="115">
        <v>-1</v>
      </c>
      <c r="K23" s="116">
        <v>-4.7619047619047619</v>
      </c>
    </row>
    <row r="24" spans="1:11" ht="14.1" customHeight="1" x14ac:dyDescent="0.2">
      <c r="A24" s="306">
        <v>24</v>
      </c>
      <c r="B24" s="307" t="s">
        <v>241</v>
      </c>
      <c r="C24" s="308"/>
      <c r="D24" s="113">
        <v>7.5434243176178661</v>
      </c>
      <c r="E24" s="115">
        <v>152</v>
      </c>
      <c r="F24" s="114">
        <v>81</v>
      </c>
      <c r="G24" s="114">
        <v>115</v>
      </c>
      <c r="H24" s="114">
        <v>107</v>
      </c>
      <c r="I24" s="140">
        <v>169</v>
      </c>
      <c r="J24" s="115">
        <v>-17</v>
      </c>
      <c r="K24" s="116">
        <v>-10.059171597633137</v>
      </c>
    </row>
    <row r="25" spans="1:11" ht="14.1" customHeight="1" x14ac:dyDescent="0.2">
      <c r="A25" s="306">
        <v>25</v>
      </c>
      <c r="B25" s="307" t="s">
        <v>242</v>
      </c>
      <c r="C25" s="308"/>
      <c r="D25" s="113">
        <v>4.6650124069478904</v>
      </c>
      <c r="E25" s="115">
        <v>94</v>
      </c>
      <c r="F25" s="114">
        <v>53</v>
      </c>
      <c r="G25" s="114">
        <v>83</v>
      </c>
      <c r="H25" s="114">
        <v>78</v>
      </c>
      <c r="I25" s="140">
        <v>96</v>
      </c>
      <c r="J25" s="115">
        <v>-2</v>
      </c>
      <c r="K25" s="116">
        <v>-2.0833333333333335</v>
      </c>
    </row>
    <row r="26" spans="1:11" ht="14.1" customHeight="1" x14ac:dyDescent="0.2">
      <c r="A26" s="306">
        <v>26</v>
      </c>
      <c r="B26" s="307" t="s">
        <v>243</v>
      </c>
      <c r="C26" s="308"/>
      <c r="D26" s="113">
        <v>3.0769230769230771</v>
      </c>
      <c r="E26" s="115">
        <v>62</v>
      </c>
      <c r="F26" s="114">
        <v>21</v>
      </c>
      <c r="G26" s="114">
        <v>49</v>
      </c>
      <c r="H26" s="114">
        <v>41</v>
      </c>
      <c r="I26" s="140">
        <v>47</v>
      </c>
      <c r="J26" s="115">
        <v>15</v>
      </c>
      <c r="K26" s="116">
        <v>31.914893617021278</v>
      </c>
    </row>
    <row r="27" spans="1:11" ht="14.1" customHeight="1" x14ac:dyDescent="0.2">
      <c r="A27" s="306">
        <v>27</v>
      </c>
      <c r="B27" s="307" t="s">
        <v>244</v>
      </c>
      <c r="C27" s="308"/>
      <c r="D27" s="113">
        <v>2.1836228287841193</v>
      </c>
      <c r="E27" s="115">
        <v>44</v>
      </c>
      <c r="F27" s="114">
        <v>25</v>
      </c>
      <c r="G27" s="114">
        <v>29</v>
      </c>
      <c r="H27" s="114">
        <v>26</v>
      </c>
      <c r="I27" s="140">
        <v>33</v>
      </c>
      <c r="J27" s="115">
        <v>11</v>
      </c>
      <c r="K27" s="116">
        <v>33.333333333333336</v>
      </c>
    </row>
    <row r="28" spans="1:11" ht="14.1" customHeight="1" x14ac:dyDescent="0.2">
      <c r="A28" s="306">
        <v>28</v>
      </c>
      <c r="B28" s="307" t="s">
        <v>245</v>
      </c>
      <c r="C28" s="308"/>
      <c r="D28" s="113">
        <v>0.29776674937965258</v>
      </c>
      <c r="E28" s="115">
        <v>6</v>
      </c>
      <c r="F28" s="114">
        <v>9</v>
      </c>
      <c r="G28" s="114">
        <v>10</v>
      </c>
      <c r="H28" s="114">
        <v>10</v>
      </c>
      <c r="I28" s="140">
        <v>5</v>
      </c>
      <c r="J28" s="115">
        <v>1</v>
      </c>
      <c r="K28" s="116">
        <v>20</v>
      </c>
    </row>
    <row r="29" spans="1:11" ht="14.1" customHeight="1" x14ac:dyDescent="0.2">
      <c r="A29" s="306">
        <v>29</v>
      </c>
      <c r="B29" s="307" t="s">
        <v>246</v>
      </c>
      <c r="C29" s="308"/>
      <c r="D29" s="113">
        <v>9.7766749379652609</v>
      </c>
      <c r="E29" s="115">
        <v>197</v>
      </c>
      <c r="F29" s="114">
        <v>118</v>
      </c>
      <c r="G29" s="114">
        <v>133</v>
      </c>
      <c r="H29" s="114">
        <v>101</v>
      </c>
      <c r="I29" s="140">
        <v>114</v>
      </c>
      <c r="J29" s="115">
        <v>83</v>
      </c>
      <c r="K29" s="116">
        <v>72.807017543859644</v>
      </c>
    </row>
    <row r="30" spans="1:11" ht="14.1" customHeight="1" x14ac:dyDescent="0.2">
      <c r="A30" s="306" t="s">
        <v>247</v>
      </c>
      <c r="B30" s="307" t="s">
        <v>248</v>
      </c>
      <c r="C30" s="308"/>
      <c r="D30" s="113">
        <v>7.6426799007444171</v>
      </c>
      <c r="E30" s="115">
        <v>154</v>
      </c>
      <c r="F30" s="114">
        <v>70</v>
      </c>
      <c r="G30" s="114">
        <v>79</v>
      </c>
      <c r="H30" s="114">
        <v>58</v>
      </c>
      <c r="I30" s="140">
        <v>71</v>
      </c>
      <c r="J30" s="115">
        <v>83</v>
      </c>
      <c r="K30" s="116">
        <v>116.90140845070422</v>
      </c>
    </row>
    <row r="31" spans="1:11" ht="14.1" customHeight="1" x14ac:dyDescent="0.2">
      <c r="A31" s="306" t="s">
        <v>249</v>
      </c>
      <c r="B31" s="307" t="s">
        <v>250</v>
      </c>
      <c r="C31" s="308"/>
      <c r="D31" s="113" t="s">
        <v>513</v>
      </c>
      <c r="E31" s="115" t="s">
        <v>513</v>
      </c>
      <c r="F31" s="114" t="s">
        <v>513</v>
      </c>
      <c r="G31" s="114">
        <v>49</v>
      </c>
      <c r="H31" s="114" t="s">
        <v>513</v>
      </c>
      <c r="I31" s="140">
        <v>43</v>
      </c>
      <c r="J31" s="115" t="s">
        <v>513</v>
      </c>
      <c r="K31" s="116" t="s">
        <v>513</v>
      </c>
    </row>
    <row r="32" spans="1:11" ht="14.1" customHeight="1" x14ac:dyDescent="0.2">
      <c r="A32" s="306">
        <v>31</v>
      </c>
      <c r="B32" s="307" t="s">
        <v>251</v>
      </c>
      <c r="C32" s="308"/>
      <c r="D32" s="113">
        <v>0.34739454094292804</v>
      </c>
      <c r="E32" s="115">
        <v>7</v>
      </c>
      <c r="F32" s="114">
        <v>7</v>
      </c>
      <c r="G32" s="114">
        <v>6</v>
      </c>
      <c r="H32" s="114">
        <v>7</v>
      </c>
      <c r="I32" s="140">
        <v>7</v>
      </c>
      <c r="J32" s="115">
        <v>0</v>
      </c>
      <c r="K32" s="116">
        <v>0</v>
      </c>
    </row>
    <row r="33" spans="1:11" ht="14.1" customHeight="1" x14ac:dyDescent="0.2">
      <c r="A33" s="306">
        <v>32</v>
      </c>
      <c r="B33" s="307" t="s">
        <v>252</v>
      </c>
      <c r="C33" s="308"/>
      <c r="D33" s="113">
        <v>2.4317617866004961</v>
      </c>
      <c r="E33" s="115">
        <v>49</v>
      </c>
      <c r="F33" s="114">
        <v>33</v>
      </c>
      <c r="G33" s="114">
        <v>106</v>
      </c>
      <c r="H33" s="114">
        <v>128</v>
      </c>
      <c r="I33" s="140">
        <v>85</v>
      </c>
      <c r="J33" s="115">
        <v>-36</v>
      </c>
      <c r="K33" s="116">
        <v>-42.352941176470587</v>
      </c>
    </row>
    <row r="34" spans="1:11" ht="14.1" customHeight="1" x14ac:dyDescent="0.2">
      <c r="A34" s="306">
        <v>33</v>
      </c>
      <c r="B34" s="307" t="s">
        <v>253</v>
      </c>
      <c r="C34" s="308"/>
      <c r="D34" s="113">
        <v>1.4392059553349876</v>
      </c>
      <c r="E34" s="115">
        <v>29</v>
      </c>
      <c r="F34" s="114">
        <v>23</v>
      </c>
      <c r="G34" s="114">
        <v>33</v>
      </c>
      <c r="H34" s="114">
        <v>13</v>
      </c>
      <c r="I34" s="140">
        <v>24</v>
      </c>
      <c r="J34" s="115">
        <v>5</v>
      </c>
      <c r="K34" s="116">
        <v>20.833333333333332</v>
      </c>
    </row>
    <row r="35" spans="1:11" ht="14.1" customHeight="1" x14ac:dyDescent="0.2">
      <c r="A35" s="306">
        <v>34</v>
      </c>
      <c r="B35" s="307" t="s">
        <v>254</v>
      </c>
      <c r="C35" s="308"/>
      <c r="D35" s="113">
        <v>2.7791563275434243</v>
      </c>
      <c r="E35" s="115">
        <v>56</v>
      </c>
      <c r="F35" s="114">
        <v>48</v>
      </c>
      <c r="G35" s="114">
        <v>48</v>
      </c>
      <c r="H35" s="114">
        <v>48</v>
      </c>
      <c r="I35" s="140">
        <v>79</v>
      </c>
      <c r="J35" s="115">
        <v>-23</v>
      </c>
      <c r="K35" s="116">
        <v>-29.11392405063291</v>
      </c>
    </row>
    <row r="36" spans="1:11" ht="14.1" customHeight="1" x14ac:dyDescent="0.2">
      <c r="A36" s="306">
        <v>41</v>
      </c>
      <c r="B36" s="307" t="s">
        <v>255</v>
      </c>
      <c r="C36" s="308"/>
      <c r="D36" s="113">
        <v>0.34739454094292804</v>
      </c>
      <c r="E36" s="115">
        <v>7</v>
      </c>
      <c r="F36" s="114">
        <v>4</v>
      </c>
      <c r="G36" s="114">
        <v>7</v>
      </c>
      <c r="H36" s="114">
        <v>7</v>
      </c>
      <c r="I36" s="140">
        <v>6</v>
      </c>
      <c r="J36" s="115">
        <v>1</v>
      </c>
      <c r="K36" s="116">
        <v>16.666666666666668</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0.19851116625310175</v>
      </c>
      <c r="E38" s="115">
        <v>4</v>
      </c>
      <c r="F38" s="114">
        <v>9</v>
      </c>
      <c r="G38" s="114">
        <v>7</v>
      </c>
      <c r="H38" s="114">
        <v>6</v>
      </c>
      <c r="I38" s="140">
        <v>8</v>
      </c>
      <c r="J38" s="115">
        <v>-4</v>
      </c>
      <c r="K38" s="116">
        <v>-50</v>
      </c>
    </row>
    <row r="39" spans="1:11" ht="14.1" customHeight="1" x14ac:dyDescent="0.2">
      <c r="A39" s="306">
        <v>51</v>
      </c>
      <c r="B39" s="307" t="s">
        <v>258</v>
      </c>
      <c r="C39" s="308"/>
      <c r="D39" s="113">
        <v>7.8908188585607943</v>
      </c>
      <c r="E39" s="115">
        <v>159</v>
      </c>
      <c r="F39" s="114">
        <v>191</v>
      </c>
      <c r="G39" s="114">
        <v>173</v>
      </c>
      <c r="H39" s="114">
        <v>167</v>
      </c>
      <c r="I39" s="140">
        <v>152</v>
      </c>
      <c r="J39" s="115">
        <v>7</v>
      </c>
      <c r="K39" s="116">
        <v>4.6052631578947372</v>
      </c>
    </row>
    <row r="40" spans="1:11" ht="14.1" customHeight="1" x14ac:dyDescent="0.2">
      <c r="A40" s="306" t="s">
        <v>259</v>
      </c>
      <c r="B40" s="307" t="s">
        <v>260</v>
      </c>
      <c r="C40" s="308"/>
      <c r="D40" s="113">
        <v>7.2952853598014888</v>
      </c>
      <c r="E40" s="115">
        <v>147</v>
      </c>
      <c r="F40" s="114">
        <v>147</v>
      </c>
      <c r="G40" s="114">
        <v>162</v>
      </c>
      <c r="H40" s="114">
        <v>161</v>
      </c>
      <c r="I40" s="140">
        <v>146</v>
      </c>
      <c r="J40" s="115">
        <v>1</v>
      </c>
      <c r="K40" s="116">
        <v>0.68493150684931503</v>
      </c>
    </row>
    <row r="41" spans="1:11" ht="14.1" customHeight="1" x14ac:dyDescent="0.2">
      <c r="A41" s="306"/>
      <c r="B41" s="307" t="s">
        <v>261</v>
      </c>
      <c r="C41" s="308"/>
      <c r="D41" s="113">
        <v>5.8560794044665014</v>
      </c>
      <c r="E41" s="115">
        <v>118</v>
      </c>
      <c r="F41" s="114">
        <v>120</v>
      </c>
      <c r="G41" s="114">
        <v>139</v>
      </c>
      <c r="H41" s="114">
        <v>145</v>
      </c>
      <c r="I41" s="140">
        <v>116</v>
      </c>
      <c r="J41" s="115">
        <v>2</v>
      </c>
      <c r="K41" s="116">
        <v>1.7241379310344827</v>
      </c>
    </row>
    <row r="42" spans="1:11" ht="14.1" customHeight="1" x14ac:dyDescent="0.2">
      <c r="A42" s="306">
        <v>52</v>
      </c>
      <c r="B42" s="307" t="s">
        <v>262</v>
      </c>
      <c r="C42" s="308"/>
      <c r="D42" s="113">
        <v>5.5583126550868487</v>
      </c>
      <c r="E42" s="115">
        <v>112</v>
      </c>
      <c r="F42" s="114">
        <v>130</v>
      </c>
      <c r="G42" s="114">
        <v>81</v>
      </c>
      <c r="H42" s="114">
        <v>90</v>
      </c>
      <c r="I42" s="140">
        <v>135</v>
      </c>
      <c r="J42" s="115">
        <v>-23</v>
      </c>
      <c r="K42" s="116">
        <v>-17.037037037037038</v>
      </c>
    </row>
    <row r="43" spans="1:11" ht="14.1" customHeight="1" x14ac:dyDescent="0.2">
      <c r="A43" s="306" t="s">
        <v>263</v>
      </c>
      <c r="B43" s="307" t="s">
        <v>264</v>
      </c>
      <c r="C43" s="308"/>
      <c r="D43" s="113">
        <v>4.6650124069478904</v>
      </c>
      <c r="E43" s="115">
        <v>94</v>
      </c>
      <c r="F43" s="114">
        <v>105</v>
      </c>
      <c r="G43" s="114">
        <v>66</v>
      </c>
      <c r="H43" s="114">
        <v>72</v>
      </c>
      <c r="I43" s="140">
        <v>117</v>
      </c>
      <c r="J43" s="115">
        <v>-23</v>
      </c>
      <c r="K43" s="116">
        <v>-19.658119658119659</v>
      </c>
    </row>
    <row r="44" spans="1:11" ht="14.1" customHeight="1" x14ac:dyDescent="0.2">
      <c r="A44" s="306">
        <v>53</v>
      </c>
      <c r="B44" s="307" t="s">
        <v>265</v>
      </c>
      <c r="C44" s="308"/>
      <c r="D44" s="113">
        <v>0.54590570719602982</v>
      </c>
      <c r="E44" s="115">
        <v>11</v>
      </c>
      <c r="F44" s="114">
        <v>7</v>
      </c>
      <c r="G44" s="114">
        <v>16</v>
      </c>
      <c r="H44" s="114">
        <v>5</v>
      </c>
      <c r="I44" s="140">
        <v>31</v>
      </c>
      <c r="J44" s="115">
        <v>-20</v>
      </c>
      <c r="K44" s="116">
        <v>-64.516129032258064</v>
      </c>
    </row>
    <row r="45" spans="1:11" ht="14.1" customHeight="1" x14ac:dyDescent="0.2">
      <c r="A45" s="306" t="s">
        <v>266</v>
      </c>
      <c r="B45" s="307" t="s">
        <v>267</v>
      </c>
      <c r="C45" s="308"/>
      <c r="D45" s="113">
        <v>0.34739454094292804</v>
      </c>
      <c r="E45" s="115">
        <v>7</v>
      </c>
      <c r="F45" s="114">
        <v>5</v>
      </c>
      <c r="G45" s="114">
        <v>15</v>
      </c>
      <c r="H45" s="114">
        <v>4</v>
      </c>
      <c r="I45" s="140">
        <v>30</v>
      </c>
      <c r="J45" s="115">
        <v>-23</v>
      </c>
      <c r="K45" s="116">
        <v>-76.666666666666671</v>
      </c>
    </row>
    <row r="46" spans="1:11" ht="14.1" customHeight="1" x14ac:dyDescent="0.2">
      <c r="A46" s="306">
        <v>54</v>
      </c>
      <c r="B46" s="307" t="s">
        <v>268</v>
      </c>
      <c r="C46" s="308"/>
      <c r="D46" s="113">
        <v>2.5310173697270471</v>
      </c>
      <c r="E46" s="115">
        <v>51</v>
      </c>
      <c r="F46" s="114">
        <v>35</v>
      </c>
      <c r="G46" s="114">
        <v>34</v>
      </c>
      <c r="H46" s="114">
        <v>37</v>
      </c>
      <c r="I46" s="140">
        <v>30</v>
      </c>
      <c r="J46" s="115">
        <v>21</v>
      </c>
      <c r="K46" s="116">
        <v>70</v>
      </c>
    </row>
    <row r="47" spans="1:11" ht="14.1" customHeight="1" x14ac:dyDescent="0.2">
      <c r="A47" s="306">
        <v>61</v>
      </c>
      <c r="B47" s="307" t="s">
        <v>269</v>
      </c>
      <c r="C47" s="308"/>
      <c r="D47" s="113">
        <v>1.5384615384615385</v>
      </c>
      <c r="E47" s="115">
        <v>31</v>
      </c>
      <c r="F47" s="114">
        <v>29</v>
      </c>
      <c r="G47" s="114">
        <v>45</v>
      </c>
      <c r="H47" s="114">
        <v>37</v>
      </c>
      <c r="I47" s="140">
        <v>37</v>
      </c>
      <c r="J47" s="115">
        <v>-6</v>
      </c>
      <c r="K47" s="116">
        <v>-16.216216216216218</v>
      </c>
    </row>
    <row r="48" spans="1:11" ht="14.1" customHeight="1" x14ac:dyDescent="0.2">
      <c r="A48" s="306">
        <v>62</v>
      </c>
      <c r="B48" s="307" t="s">
        <v>270</v>
      </c>
      <c r="C48" s="308"/>
      <c r="D48" s="113">
        <v>6.9478908188585606</v>
      </c>
      <c r="E48" s="115">
        <v>140</v>
      </c>
      <c r="F48" s="114">
        <v>117</v>
      </c>
      <c r="G48" s="114">
        <v>136</v>
      </c>
      <c r="H48" s="114">
        <v>113</v>
      </c>
      <c r="I48" s="140">
        <v>142</v>
      </c>
      <c r="J48" s="115">
        <v>-2</v>
      </c>
      <c r="K48" s="116">
        <v>-1.408450704225352</v>
      </c>
    </row>
    <row r="49" spans="1:11" ht="14.1" customHeight="1" x14ac:dyDescent="0.2">
      <c r="A49" s="306">
        <v>63</v>
      </c>
      <c r="B49" s="307" t="s">
        <v>271</v>
      </c>
      <c r="C49" s="308"/>
      <c r="D49" s="113">
        <v>3.176178660049628</v>
      </c>
      <c r="E49" s="115">
        <v>64</v>
      </c>
      <c r="F49" s="114">
        <v>62</v>
      </c>
      <c r="G49" s="114">
        <v>55</v>
      </c>
      <c r="H49" s="114">
        <v>43</v>
      </c>
      <c r="I49" s="140">
        <v>41</v>
      </c>
      <c r="J49" s="115">
        <v>23</v>
      </c>
      <c r="K49" s="116">
        <v>56.097560975609753</v>
      </c>
    </row>
    <row r="50" spans="1:11" ht="14.1" customHeight="1" x14ac:dyDescent="0.2">
      <c r="A50" s="306" t="s">
        <v>272</v>
      </c>
      <c r="B50" s="307" t="s">
        <v>273</v>
      </c>
      <c r="C50" s="308"/>
      <c r="D50" s="113">
        <v>0.19851116625310175</v>
      </c>
      <c r="E50" s="115">
        <v>4</v>
      </c>
      <c r="F50" s="114">
        <v>9</v>
      </c>
      <c r="G50" s="114">
        <v>5</v>
      </c>
      <c r="H50" s="114">
        <v>5</v>
      </c>
      <c r="I50" s="140" t="s">
        <v>513</v>
      </c>
      <c r="J50" s="115" t="s">
        <v>513</v>
      </c>
      <c r="K50" s="116" t="s">
        <v>513</v>
      </c>
    </row>
    <row r="51" spans="1:11" ht="14.1" customHeight="1" x14ac:dyDescent="0.2">
      <c r="A51" s="306" t="s">
        <v>274</v>
      </c>
      <c r="B51" s="307" t="s">
        <v>275</v>
      </c>
      <c r="C51" s="308"/>
      <c r="D51" s="113">
        <v>2.3821339950372207</v>
      </c>
      <c r="E51" s="115">
        <v>48</v>
      </c>
      <c r="F51" s="114">
        <v>48</v>
      </c>
      <c r="G51" s="114">
        <v>44</v>
      </c>
      <c r="H51" s="114">
        <v>33</v>
      </c>
      <c r="I51" s="140">
        <v>36</v>
      </c>
      <c r="J51" s="115">
        <v>12</v>
      </c>
      <c r="K51" s="116">
        <v>33.333333333333336</v>
      </c>
    </row>
    <row r="52" spans="1:11" ht="14.1" customHeight="1" x14ac:dyDescent="0.2">
      <c r="A52" s="306">
        <v>71</v>
      </c>
      <c r="B52" s="307" t="s">
        <v>276</v>
      </c>
      <c r="C52" s="308"/>
      <c r="D52" s="113">
        <v>7.1464019851116625</v>
      </c>
      <c r="E52" s="115">
        <v>144</v>
      </c>
      <c r="F52" s="114">
        <v>93</v>
      </c>
      <c r="G52" s="114">
        <v>117</v>
      </c>
      <c r="H52" s="114">
        <v>130</v>
      </c>
      <c r="I52" s="140">
        <v>132</v>
      </c>
      <c r="J52" s="115">
        <v>12</v>
      </c>
      <c r="K52" s="116">
        <v>9.0909090909090917</v>
      </c>
    </row>
    <row r="53" spans="1:11" ht="14.1" customHeight="1" x14ac:dyDescent="0.2">
      <c r="A53" s="306" t="s">
        <v>277</v>
      </c>
      <c r="B53" s="307" t="s">
        <v>278</v>
      </c>
      <c r="C53" s="308"/>
      <c r="D53" s="113">
        <v>1.935483870967742</v>
      </c>
      <c r="E53" s="115">
        <v>39</v>
      </c>
      <c r="F53" s="114">
        <v>21</v>
      </c>
      <c r="G53" s="114">
        <v>31</v>
      </c>
      <c r="H53" s="114">
        <v>37</v>
      </c>
      <c r="I53" s="140">
        <v>41</v>
      </c>
      <c r="J53" s="115">
        <v>-2</v>
      </c>
      <c r="K53" s="116">
        <v>-4.8780487804878048</v>
      </c>
    </row>
    <row r="54" spans="1:11" ht="14.1" customHeight="1" x14ac:dyDescent="0.2">
      <c r="A54" s="306" t="s">
        <v>279</v>
      </c>
      <c r="B54" s="307" t="s">
        <v>280</v>
      </c>
      <c r="C54" s="308"/>
      <c r="D54" s="113">
        <v>4.3176178660049631</v>
      </c>
      <c r="E54" s="115">
        <v>87</v>
      </c>
      <c r="F54" s="114">
        <v>59</v>
      </c>
      <c r="G54" s="114">
        <v>72</v>
      </c>
      <c r="H54" s="114">
        <v>59</v>
      </c>
      <c r="I54" s="140">
        <v>75</v>
      </c>
      <c r="J54" s="115">
        <v>12</v>
      </c>
      <c r="K54" s="116">
        <v>16</v>
      </c>
    </row>
    <row r="55" spans="1:11" ht="14.1" customHeight="1" x14ac:dyDescent="0.2">
      <c r="A55" s="306">
        <v>72</v>
      </c>
      <c r="B55" s="307" t="s">
        <v>281</v>
      </c>
      <c r="C55" s="308"/>
      <c r="D55" s="113">
        <v>1.2903225806451613</v>
      </c>
      <c r="E55" s="115">
        <v>26</v>
      </c>
      <c r="F55" s="114">
        <v>21</v>
      </c>
      <c r="G55" s="114">
        <v>31</v>
      </c>
      <c r="H55" s="114">
        <v>20</v>
      </c>
      <c r="I55" s="140">
        <v>31</v>
      </c>
      <c r="J55" s="115">
        <v>-5</v>
      </c>
      <c r="K55" s="116">
        <v>-16.129032258064516</v>
      </c>
    </row>
    <row r="56" spans="1:11" ht="14.1" customHeight="1" x14ac:dyDescent="0.2">
      <c r="A56" s="306" t="s">
        <v>282</v>
      </c>
      <c r="B56" s="307" t="s">
        <v>283</v>
      </c>
      <c r="C56" s="308"/>
      <c r="D56" s="113">
        <v>0.69478908188585609</v>
      </c>
      <c r="E56" s="115">
        <v>14</v>
      </c>
      <c r="F56" s="114">
        <v>7</v>
      </c>
      <c r="G56" s="114">
        <v>12</v>
      </c>
      <c r="H56" s="114">
        <v>5</v>
      </c>
      <c r="I56" s="140">
        <v>14</v>
      </c>
      <c r="J56" s="115">
        <v>0</v>
      </c>
      <c r="K56" s="116">
        <v>0</v>
      </c>
    </row>
    <row r="57" spans="1:11" ht="14.1" customHeight="1" x14ac:dyDescent="0.2">
      <c r="A57" s="306" t="s">
        <v>284</v>
      </c>
      <c r="B57" s="307" t="s">
        <v>285</v>
      </c>
      <c r="C57" s="308"/>
      <c r="D57" s="113" t="s">
        <v>513</v>
      </c>
      <c r="E57" s="115" t="s">
        <v>513</v>
      </c>
      <c r="F57" s="114">
        <v>9</v>
      </c>
      <c r="G57" s="114">
        <v>15</v>
      </c>
      <c r="H57" s="114">
        <v>11</v>
      </c>
      <c r="I57" s="140">
        <v>14</v>
      </c>
      <c r="J57" s="115" t="s">
        <v>513</v>
      </c>
      <c r="K57" s="116" t="s">
        <v>513</v>
      </c>
    </row>
    <row r="58" spans="1:11" ht="14.1" customHeight="1" x14ac:dyDescent="0.2">
      <c r="A58" s="306">
        <v>73</v>
      </c>
      <c r="B58" s="307" t="s">
        <v>286</v>
      </c>
      <c r="C58" s="308"/>
      <c r="D58" s="113">
        <v>1.0918114143920596</v>
      </c>
      <c r="E58" s="115">
        <v>22</v>
      </c>
      <c r="F58" s="114">
        <v>24</v>
      </c>
      <c r="G58" s="114">
        <v>16</v>
      </c>
      <c r="H58" s="114">
        <v>18</v>
      </c>
      <c r="I58" s="140">
        <v>42</v>
      </c>
      <c r="J58" s="115">
        <v>-20</v>
      </c>
      <c r="K58" s="116">
        <v>-47.61904761904762</v>
      </c>
    </row>
    <row r="59" spans="1:11" ht="14.1" customHeight="1" x14ac:dyDescent="0.2">
      <c r="A59" s="306" t="s">
        <v>287</v>
      </c>
      <c r="B59" s="307" t="s">
        <v>288</v>
      </c>
      <c r="C59" s="308"/>
      <c r="D59" s="113">
        <v>0.794044665012407</v>
      </c>
      <c r="E59" s="115">
        <v>16</v>
      </c>
      <c r="F59" s="114">
        <v>18</v>
      </c>
      <c r="G59" s="114">
        <v>12</v>
      </c>
      <c r="H59" s="114">
        <v>15</v>
      </c>
      <c r="I59" s="140">
        <v>40</v>
      </c>
      <c r="J59" s="115">
        <v>-24</v>
      </c>
      <c r="K59" s="116">
        <v>-60</v>
      </c>
    </row>
    <row r="60" spans="1:11" ht="14.1" customHeight="1" x14ac:dyDescent="0.2">
      <c r="A60" s="306">
        <v>81</v>
      </c>
      <c r="B60" s="307" t="s">
        <v>289</v>
      </c>
      <c r="C60" s="308"/>
      <c r="D60" s="113">
        <v>6.5012406947890815</v>
      </c>
      <c r="E60" s="115">
        <v>131</v>
      </c>
      <c r="F60" s="114">
        <v>120</v>
      </c>
      <c r="G60" s="114">
        <v>143</v>
      </c>
      <c r="H60" s="114">
        <v>87</v>
      </c>
      <c r="I60" s="140">
        <v>109</v>
      </c>
      <c r="J60" s="115">
        <v>22</v>
      </c>
      <c r="K60" s="116">
        <v>20.183486238532112</v>
      </c>
    </row>
    <row r="61" spans="1:11" ht="14.1" customHeight="1" x14ac:dyDescent="0.2">
      <c r="A61" s="306" t="s">
        <v>290</v>
      </c>
      <c r="B61" s="307" t="s">
        <v>291</v>
      </c>
      <c r="C61" s="308"/>
      <c r="D61" s="113">
        <v>1.4888337468982631</v>
      </c>
      <c r="E61" s="115">
        <v>30</v>
      </c>
      <c r="F61" s="114">
        <v>20</v>
      </c>
      <c r="G61" s="114">
        <v>16</v>
      </c>
      <c r="H61" s="114">
        <v>19</v>
      </c>
      <c r="I61" s="140">
        <v>23</v>
      </c>
      <c r="J61" s="115">
        <v>7</v>
      </c>
      <c r="K61" s="116">
        <v>30.434782608695652</v>
      </c>
    </row>
    <row r="62" spans="1:11" ht="14.1" customHeight="1" x14ac:dyDescent="0.2">
      <c r="A62" s="306" t="s">
        <v>292</v>
      </c>
      <c r="B62" s="307" t="s">
        <v>293</v>
      </c>
      <c r="C62" s="308"/>
      <c r="D62" s="113">
        <v>2.5806451612903225</v>
      </c>
      <c r="E62" s="115">
        <v>52</v>
      </c>
      <c r="F62" s="114">
        <v>55</v>
      </c>
      <c r="G62" s="114">
        <v>83</v>
      </c>
      <c r="H62" s="114">
        <v>39</v>
      </c>
      <c r="I62" s="140">
        <v>57</v>
      </c>
      <c r="J62" s="115">
        <v>-5</v>
      </c>
      <c r="K62" s="116">
        <v>-8.7719298245614041</v>
      </c>
    </row>
    <row r="63" spans="1:11" ht="14.1" customHeight="1" x14ac:dyDescent="0.2">
      <c r="A63" s="306"/>
      <c r="B63" s="307" t="s">
        <v>294</v>
      </c>
      <c r="C63" s="308"/>
      <c r="D63" s="113">
        <v>2.2332506203473947</v>
      </c>
      <c r="E63" s="115">
        <v>45</v>
      </c>
      <c r="F63" s="114">
        <v>46</v>
      </c>
      <c r="G63" s="114">
        <v>75</v>
      </c>
      <c r="H63" s="114">
        <v>29</v>
      </c>
      <c r="I63" s="140">
        <v>52</v>
      </c>
      <c r="J63" s="115">
        <v>-7</v>
      </c>
      <c r="K63" s="116">
        <v>-13.461538461538462</v>
      </c>
    </row>
    <row r="64" spans="1:11" ht="14.1" customHeight="1" x14ac:dyDescent="0.2">
      <c r="A64" s="306" t="s">
        <v>295</v>
      </c>
      <c r="B64" s="307" t="s">
        <v>296</v>
      </c>
      <c r="C64" s="308"/>
      <c r="D64" s="113">
        <v>1.7866004962779156</v>
      </c>
      <c r="E64" s="115">
        <v>36</v>
      </c>
      <c r="F64" s="114">
        <v>17</v>
      </c>
      <c r="G64" s="114">
        <v>21</v>
      </c>
      <c r="H64" s="114">
        <v>9</v>
      </c>
      <c r="I64" s="140">
        <v>11</v>
      </c>
      <c r="J64" s="115">
        <v>25</v>
      </c>
      <c r="K64" s="116">
        <v>227.27272727272728</v>
      </c>
    </row>
    <row r="65" spans="1:11" ht="14.1" customHeight="1" x14ac:dyDescent="0.2">
      <c r="A65" s="306" t="s">
        <v>297</v>
      </c>
      <c r="B65" s="307" t="s">
        <v>298</v>
      </c>
      <c r="C65" s="308"/>
      <c r="D65" s="113">
        <v>0.29776674937965258</v>
      </c>
      <c r="E65" s="115">
        <v>6</v>
      </c>
      <c r="F65" s="114">
        <v>10</v>
      </c>
      <c r="G65" s="114">
        <v>18</v>
      </c>
      <c r="H65" s="114">
        <v>13</v>
      </c>
      <c r="I65" s="140">
        <v>11</v>
      </c>
      <c r="J65" s="115">
        <v>-5</v>
      </c>
      <c r="K65" s="116">
        <v>-45.454545454545453</v>
      </c>
    </row>
    <row r="66" spans="1:11" ht="14.1" customHeight="1" x14ac:dyDescent="0.2">
      <c r="A66" s="306">
        <v>82</v>
      </c>
      <c r="B66" s="307" t="s">
        <v>299</v>
      </c>
      <c r="C66" s="308"/>
      <c r="D66" s="113">
        <v>2.8784119106699753</v>
      </c>
      <c r="E66" s="115">
        <v>58</v>
      </c>
      <c r="F66" s="114">
        <v>61</v>
      </c>
      <c r="G66" s="114">
        <v>77</v>
      </c>
      <c r="H66" s="114">
        <v>37</v>
      </c>
      <c r="I66" s="140">
        <v>69</v>
      </c>
      <c r="J66" s="115">
        <v>-11</v>
      </c>
      <c r="K66" s="116">
        <v>-15.942028985507246</v>
      </c>
    </row>
    <row r="67" spans="1:11" ht="14.1" customHeight="1" x14ac:dyDescent="0.2">
      <c r="A67" s="306" t="s">
        <v>300</v>
      </c>
      <c r="B67" s="307" t="s">
        <v>301</v>
      </c>
      <c r="C67" s="308"/>
      <c r="D67" s="113">
        <v>2.3325062034739452</v>
      </c>
      <c r="E67" s="115">
        <v>47</v>
      </c>
      <c r="F67" s="114">
        <v>57</v>
      </c>
      <c r="G67" s="114">
        <v>60</v>
      </c>
      <c r="H67" s="114">
        <v>26</v>
      </c>
      <c r="I67" s="140">
        <v>44</v>
      </c>
      <c r="J67" s="115">
        <v>3</v>
      </c>
      <c r="K67" s="116">
        <v>6.8181818181818183</v>
      </c>
    </row>
    <row r="68" spans="1:11" ht="14.1" customHeight="1" x14ac:dyDescent="0.2">
      <c r="A68" s="306" t="s">
        <v>302</v>
      </c>
      <c r="B68" s="307" t="s">
        <v>303</v>
      </c>
      <c r="C68" s="308"/>
      <c r="D68" s="113">
        <v>0.34739454094292804</v>
      </c>
      <c r="E68" s="115">
        <v>7</v>
      </c>
      <c r="F68" s="114">
        <v>4</v>
      </c>
      <c r="G68" s="114">
        <v>13</v>
      </c>
      <c r="H68" s="114">
        <v>5</v>
      </c>
      <c r="I68" s="140">
        <v>20</v>
      </c>
      <c r="J68" s="115">
        <v>-13</v>
      </c>
      <c r="K68" s="116">
        <v>-65</v>
      </c>
    </row>
    <row r="69" spans="1:11" ht="14.1" customHeight="1" x14ac:dyDescent="0.2">
      <c r="A69" s="306">
        <v>83</v>
      </c>
      <c r="B69" s="307" t="s">
        <v>304</v>
      </c>
      <c r="C69" s="308"/>
      <c r="D69" s="113">
        <v>4.0694789081885858</v>
      </c>
      <c r="E69" s="115">
        <v>82</v>
      </c>
      <c r="F69" s="114">
        <v>56</v>
      </c>
      <c r="G69" s="114">
        <v>118</v>
      </c>
      <c r="H69" s="114">
        <v>81</v>
      </c>
      <c r="I69" s="140">
        <v>115</v>
      </c>
      <c r="J69" s="115">
        <v>-33</v>
      </c>
      <c r="K69" s="116">
        <v>-28.695652173913043</v>
      </c>
    </row>
    <row r="70" spans="1:11" ht="14.1" customHeight="1" x14ac:dyDescent="0.2">
      <c r="A70" s="306" t="s">
        <v>305</v>
      </c>
      <c r="B70" s="307" t="s">
        <v>306</v>
      </c>
      <c r="C70" s="308"/>
      <c r="D70" s="113">
        <v>3.7220843672456576</v>
      </c>
      <c r="E70" s="115">
        <v>75</v>
      </c>
      <c r="F70" s="114">
        <v>48</v>
      </c>
      <c r="G70" s="114">
        <v>107</v>
      </c>
      <c r="H70" s="114">
        <v>73</v>
      </c>
      <c r="I70" s="140">
        <v>106</v>
      </c>
      <c r="J70" s="115">
        <v>-31</v>
      </c>
      <c r="K70" s="116">
        <v>-29.245283018867923</v>
      </c>
    </row>
    <row r="71" spans="1:11" ht="14.1" customHeight="1" x14ac:dyDescent="0.2">
      <c r="A71" s="306"/>
      <c r="B71" s="307" t="s">
        <v>307</v>
      </c>
      <c r="C71" s="308"/>
      <c r="D71" s="113">
        <v>2.2332506203473947</v>
      </c>
      <c r="E71" s="115">
        <v>45</v>
      </c>
      <c r="F71" s="114">
        <v>32</v>
      </c>
      <c r="G71" s="114">
        <v>79</v>
      </c>
      <c r="H71" s="114">
        <v>48</v>
      </c>
      <c r="I71" s="140">
        <v>74</v>
      </c>
      <c r="J71" s="115">
        <v>-29</v>
      </c>
      <c r="K71" s="116">
        <v>-39.189189189189186</v>
      </c>
    </row>
    <row r="72" spans="1:11" ht="14.1" customHeight="1" x14ac:dyDescent="0.2">
      <c r="A72" s="306">
        <v>84</v>
      </c>
      <c r="B72" s="307" t="s">
        <v>308</v>
      </c>
      <c r="C72" s="308"/>
      <c r="D72" s="113">
        <v>0.59553349875930517</v>
      </c>
      <c r="E72" s="115">
        <v>12</v>
      </c>
      <c r="F72" s="114">
        <v>12</v>
      </c>
      <c r="G72" s="114">
        <v>31</v>
      </c>
      <c r="H72" s="114">
        <v>17</v>
      </c>
      <c r="I72" s="140">
        <v>23</v>
      </c>
      <c r="J72" s="115">
        <v>-11</v>
      </c>
      <c r="K72" s="116">
        <v>-47.826086956521742</v>
      </c>
    </row>
    <row r="73" spans="1:11" ht="14.1" customHeight="1" x14ac:dyDescent="0.2">
      <c r="A73" s="306" t="s">
        <v>309</v>
      </c>
      <c r="B73" s="307" t="s">
        <v>310</v>
      </c>
      <c r="C73" s="308"/>
      <c r="D73" s="113">
        <v>0.49627791563275436</v>
      </c>
      <c r="E73" s="115">
        <v>10</v>
      </c>
      <c r="F73" s="114">
        <v>5</v>
      </c>
      <c r="G73" s="114">
        <v>19</v>
      </c>
      <c r="H73" s="114">
        <v>10</v>
      </c>
      <c r="I73" s="140">
        <v>11</v>
      </c>
      <c r="J73" s="115">
        <v>-1</v>
      </c>
      <c r="K73" s="116">
        <v>-9.0909090909090917</v>
      </c>
    </row>
    <row r="74" spans="1:11" ht="14.1" customHeight="1" x14ac:dyDescent="0.2">
      <c r="A74" s="306" t="s">
        <v>311</v>
      </c>
      <c r="B74" s="307" t="s">
        <v>312</v>
      </c>
      <c r="C74" s="308"/>
      <c r="D74" s="113">
        <v>0</v>
      </c>
      <c r="E74" s="115">
        <v>0</v>
      </c>
      <c r="F74" s="114" t="s">
        <v>513</v>
      </c>
      <c r="G74" s="114">
        <v>7</v>
      </c>
      <c r="H74" s="114" t="s">
        <v>513</v>
      </c>
      <c r="I74" s="140">
        <v>4</v>
      </c>
      <c r="J74" s="115">
        <v>-4</v>
      </c>
      <c r="K74" s="116">
        <v>-100</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v>0</v>
      </c>
      <c r="I76" s="140" t="s">
        <v>513</v>
      </c>
      <c r="J76" s="115" t="s">
        <v>513</v>
      </c>
      <c r="K76" s="116" t="s">
        <v>513</v>
      </c>
    </row>
    <row r="77" spans="1:11" ht="14.1" customHeight="1" x14ac:dyDescent="0.2">
      <c r="A77" s="306">
        <v>92</v>
      </c>
      <c r="B77" s="307" t="s">
        <v>316</v>
      </c>
      <c r="C77" s="308"/>
      <c r="D77" s="113">
        <v>0.4466501240694789</v>
      </c>
      <c r="E77" s="115">
        <v>9</v>
      </c>
      <c r="F77" s="114">
        <v>4</v>
      </c>
      <c r="G77" s="114">
        <v>6</v>
      </c>
      <c r="H77" s="114">
        <v>4</v>
      </c>
      <c r="I77" s="140">
        <v>6</v>
      </c>
      <c r="J77" s="115">
        <v>3</v>
      </c>
      <c r="K77" s="116">
        <v>50</v>
      </c>
    </row>
    <row r="78" spans="1:11" ht="14.1" customHeight="1" x14ac:dyDescent="0.2">
      <c r="A78" s="306">
        <v>93</v>
      </c>
      <c r="B78" s="307" t="s">
        <v>317</v>
      </c>
      <c r="C78" s="308"/>
      <c r="D78" s="113" t="s">
        <v>513</v>
      </c>
      <c r="E78" s="115" t="s">
        <v>513</v>
      </c>
      <c r="F78" s="114" t="s">
        <v>513</v>
      </c>
      <c r="G78" s="114">
        <v>3</v>
      </c>
      <c r="H78" s="114" t="s">
        <v>513</v>
      </c>
      <c r="I78" s="140">
        <v>0</v>
      </c>
      <c r="J78" s="115" t="s">
        <v>513</v>
      </c>
      <c r="K78" s="116" t="s">
        <v>513</v>
      </c>
    </row>
    <row r="79" spans="1:11" ht="14.1" customHeight="1" x14ac:dyDescent="0.2">
      <c r="A79" s="306">
        <v>94</v>
      </c>
      <c r="B79" s="307" t="s">
        <v>318</v>
      </c>
      <c r="C79" s="308"/>
      <c r="D79" s="113">
        <v>0.19851116625310175</v>
      </c>
      <c r="E79" s="115">
        <v>4</v>
      </c>
      <c r="F79" s="114">
        <v>3</v>
      </c>
      <c r="G79" s="114">
        <v>11</v>
      </c>
      <c r="H79" s="114">
        <v>5</v>
      </c>
      <c r="I79" s="140">
        <v>10</v>
      </c>
      <c r="J79" s="115">
        <v>-6</v>
      </c>
      <c r="K79" s="116">
        <v>-60</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0.4466501240694789</v>
      </c>
      <c r="E81" s="143">
        <v>9</v>
      </c>
      <c r="F81" s="144">
        <v>4</v>
      </c>
      <c r="G81" s="144">
        <v>10</v>
      </c>
      <c r="H81" s="144">
        <v>7</v>
      </c>
      <c r="I81" s="145">
        <v>6</v>
      </c>
      <c r="J81" s="143">
        <v>3</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26123</v>
      </c>
      <c r="C10" s="114">
        <v>13269</v>
      </c>
      <c r="D10" s="114">
        <v>12854</v>
      </c>
      <c r="E10" s="114">
        <v>20134</v>
      </c>
      <c r="F10" s="114">
        <v>5579</v>
      </c>
      <c r="G10" s="114">
        <v>3013</v>
      </c>
      <c r="H10" s="114">
        <v>8150</v>
      </c>
      <c r="I10" s="115">
        <v>4545</v>
      </c>
      <c r="J10" s="114">
        <v>3766</v>
      </c>
      <c r="K10" s="114">
        <v>779</v>
      </c>
      <c r="L10" s="423">
        <v>1638</v>
      </c>
      <c r="M10" s="424">
        <v>1842</v>
      </c>
    </row>
    <row r="11" spans="1:13" ht="11.1" customHeight="1" x14ac:dyDescent="0.2">
      <c r="A11" s="422" t="s">
        <v>387</v>
      </c>
      <c r="B11" s="115">
        <v>26829</v>
      </c>
      <c r="C11" s="114">
        <v>13912</v>
      </c>
      <c r="D11" s="114">
        <v>12917</v>
      </c>
      <c r="E11" s="114">
        <v>20815</v>
      </c>
      <c r="F11" s="114">
        <v>5602</v>
      </c>
      <c r="G11" s="114">
        <v>2980</v>
      </c>
      <c r="H11" s="114">
        <v>8499</v>
      </c>
      <c r="I11" s="115">
        <v>4745</v>
      </c>
      <c r="J11" s="114">
        <v>3879</v>
      </c>
      <c r="K11" s="114">
        <v>866</v>
      </c>
      <c r="L11" s="423">
        <v>1967</v>
      </c>
      <c r="M11" s="424">
        <v>1282</v>
      </c>
    </row>
    <row r="12" spans="1:13" ht="11.1" customHeight="1" x14ac:dyDescent="0.2">
      <c r="A12" s="422" t="s">
        <v>388</v>
      </c>
      <c r="B12" s="115">
        <v>27295</v>
      </c>
      <c r="C12" s="114">
        <v>14173</v>
      </c>
      <c r="D12" s="114">
        <v>13122</v>
      </c>
      <c r="E12" s="114">
        <v>21193</v>
      </c>
      <c r="F12" s="114">
        <v>5696</v>
      </c>
      <c r="G12" s="114">
        <v>3157</v>
      </c>
      <c r="H12" s="114">
        <v>8605</v>
      </c>
      <c r="I12" s="115">
        <v>4516</v>
      </c>
      <c r="J12" s="114">
        <v>3654</v>
      </c>
      <c r="K12" s="114">
        <v>862</v>
      </c>
      <c r="L12" s="423">
        <v>2620</v>
      </c>
      <c r="M12" s="424">
        <v>2198</v>
      </c>
    </row>
    <row r="13" spans="1:13" s="110" customFormat="1" ht="11.1" customHeight="1" x14ac:dyDescent="0.2">
      <c r="A13" s="422" t="s">
        <v>389</v>
      </c>
      <c r="B13" s="115">
        <v>26825</v>
      </c>
      <c r="C13" s="114">
        <v>13707</v>
      </c>
      <c r="D13" s="114">
        <v>13118</v>
      </c>
      <c r="E13" s="114">
        <v>20762</v>
      </c>
      <c r="F13" s="114">
        <v>5660</v>
      </c>
      <c r="G13" s="114">
        <v>2988</v>
      </c>
      <c r="H13" s="114">
        <v>8547</v>
      </c>
      <c r="I13" s="115">
        <v>4500</v>
      </c>
      <c r="J13" s="114">
        <v>3634</v>
      </c>
      <c r="K13" s="114">
        <v>866</v>
      </c>
      <c r="L13" s="423">
        <v>1486</v>
      </c>
      <c r="M13" s="424">
        <v>1982</v>
      </c>
    </row>
    <row r="14" spans="1:13" ht="15" customHeight="1" x14ac:dyDescent="0.2">
      <c r="A14" s="422" t="s">
        <v>390</v>
      </c>
      <c r="B14" s="115">
        <v>26649</v>
      </c>
      <c r="C14" s="114">
        <v>13636</v>
      </c>
      <c r="D14" s="114">
        <v>13013</v>
      </c>
      <c r="E14" s="114">
        <v>19796</v>
      </c>
      <c r="F14" s="114">
        <v>6493</v>
      </c>
      <c r="G14" s="114">
        <v>2843</v>
      </c>
      <c r="H14" s="114">
        <v>8584</v>
      </c>
      <c r="I14" s="115">
        <v>4361</v>
      </c>
      <c r="J14" s="114">
        <v>3532</v>
      </c>
      <c r="K14" s="114">
        <v>829</v>
      </c>
      <c r="L14" s="423">
        <v>2031</v>
      </c>
      <c r="M14" s="424">
        <v>2239</v>
      </c>
    </row>
    <row r="15" spans="1:13" ht="11.1" customHeight="1" x14ac:dyDescent="0.2">
      <c r="A15" s="422" t="s">
        <v>387</v>
      </c>
      <c r="B15" s="115">
        <v>27189</v>
      </c>
      <c r="C15" s="114">
        <v>14084</v>
      </c>
      <c r="D15" s="114">
        <v>13105</v>
      </c>
      <c r="E15" s="114">
        <v>20097</v>
      </c>
      <c r="F15" s="114">
        <v>6765</v>
      </c>
      <c r="G15" s="114">
        <v>2794</v>
      </c>
      <c r="H15" s="114">
        <v>8855</v>
      </c>
      <c r="I15" s="115">
        <v>4381</v>
      </c>
      <c r="J15" s="114">
        <v>3521</v>
      </c>
      <c r="K15" s="114">
        <v>860</v>
      </c>
      <c r="L15" s="423">
        <v>1878</v>
      </c>
      <c r="M15" s="424">
        <v>1332</v>
      </c>
    </row>
    <row r="16" spans="1:13" ht="11.1" customHeight="1" x14ac:dyDescent="0.2">
      <c r="A16" s="422" t="s">
        <v>388</v>
      </c>
      <c r="B16" s="115">
        <v>27659</v>
      </c>
      <c r="C16" s="114">
        <v>14382</v>
      </c>
      <c r="D16" s="114">
        <v>13277</v>
      </c>
      <c r="E16" s="114">
        <v>20652</v>
      </c>
      <c r="F16" s="114">
        <v>6988</v>
      </c>
      <c r="G16" s="114">
        <v>2982</v>
      </c>
      <c r="H16" s="114">
        <v>9020</v>
      </c>
      <c r="I16" s="115">
        <v>4342</v>
      </c>
      <c r="J16" s="114">
        <v>3500</v>
      </c>
      <c r="K16" s="114">
        <v>842</v>
      </c>
      <c r="L16" s="423">
        <v>2309</v>
      </c>
      <c r="M16" s="424">
        <v>1943</v>
      </c>
    </row>
    <row r="17" spans="1:13" s="110" customFormat="1" ht="11.1" customHeight="1" x14ac:dyDescent="0.2">
      <c r="A17" s="422" t="s">
        <v>389</v>
      </c>
      <c r="B17" s="115">
        <v>27145</v>
      </c>
      <c r="C17" s="114">
        <v>13962</v>
      </c>
      <c r="D17" s="114">
        <v>13183</v>
      </c>
      <c r="E17" s="114">
        <v>20261</v>
      </c>
      <c r="F17" s="114">
        <v>6862</v>
      </c>
      <c r="G17" s="114">
        <v>2821</v>
      </c>
      <c r="H17" s="114">
        <v>8982</v>
      </c>
      <c r="I17" s="115">
        <v>4131</v>
      </c>
      <c r="J17" s="114">
        <v>3324</v>
      </c>
      <c r="K17" s="114">
        <v>807</v>
      </c>
      <c r="L17" s="423">
        <v>1247</v>
      </c>
      <c r="M17" s="424">
        <v>1815</v>
      </c>
    </row>
    <row r="18" spans="1:13" ht="15" customHeight="1" x14ac:dyDescent="0.2">
      <c r="A18" s="422" t="s">
        <v>391</v>
      </c>
      <c r="B18" s="115">
        <v>27177</v>
      </c>
      <c r="C18" s="114">
        <v>13963</v>
      </c>
      <c r="D18" s="114">
        <v>13214</v>
      </c>
      <c r="E18" s="114">
        <v>19947</v>
      </c>
      <c r="F18" s="114">
        <v>7171</v>
      </c>
      <c r="G18" s="114">
        <v>2748</v>
      </c>
      <c r="H18" s="114">
        <v>9116</v>
      </c>
      <c r="I18" s="115">
        <v>4028</v>
      </c>
      <c r="J18" s="114">
        <v>3240</v>
      </c>
      <c r="K18" s="114">
        <v>788</v>
      </c>
      <c r="L18" s="423">
        <v>2177</v>
      </c>
      <c r="M18" s="424">
        <v>2163</v>
      </c>
    </row>
    <row r="19" spans="1:13" ht="11.1" customHeight="1" x14ac:dyDescent="0.2">
      <c r="A19" s="422" t="s">
        <v>387</v>
      </c>
      <c r="B19" s="115">
        <v>27607</v>
      </c>
      <c r="C19" s="114">
        <v>14330</v>
      </c>
      <c r="D19" s="114">
        <v>13277</v>
      </c>
      <c r="E19" s="114">
        <v>20252</v>
      </c>
      <c r="F19" s="114">
        <v>7308</v>
      </c>
      <c r="G19" s="114">
        <v>2625</v>
      </c>
      <c r="H19" s="114">
        <v>9436</v>
      </c>
      <c r="I19" s="115">
        <v>4284</v>
      </c>
      <c r="J19" s="114">
        <v>3413</v>
      </c>
      <c r="K19" s="114">
        <v>871</v>
      </c>
      <c r="L19" s="423">
        <v>1879</v>
      </c>
      <c r="M19" s="424">
        <v>1462</v>
      </c>
    </row>
    <row r="20" spans="1:13" ht="11.1" customHeight="1" x14ac:dyDescent="0.2">
      <c r="A20" s="422" t="s">
        <v>388</v>
      </c>
      <c r="B20" s="115">
        <v>27961</v>
      </c>
      <c r="C20" s="114">
        <v>14507</v>
      </c>
      <c r="D20" s="114">
        <v>13454</v>
      </c>
      <c r="E20" s="114">
        <v>20477</v>
      </c>
      <c r="F20" s="114">
        <v>7474</v>
      </c>
      <c r="G20" s="114">
        <v>2738</v>
      </c>
      <c r="H20" s="114">
        <v>9630</v>
      </c>
      <c r="I20" s="115">
        <v>4118</v>
      </c>
      <c r="J20" s="114">
        <v>3223</v>
      </c>
      <c r="K20" s="114">
        <v>895</v>
      </c>
      <c r="L20" s="423">
        <v>2165</v>
      </c>
      <c r="M20" s="424">
        <v>1782</v>
      </c>
    </row>
    <row r="21" spans="1:13" s="110" customFormat="1" ht="11.1" customHeight="1" x14ac:dyDescent="0.2">
      <c r="A21" s="422" t="s">
        <v>389</v>
      </c>
      <c r="B21" s="115">
        <v>27267</v>
      </c>
      <c r="C21" s="114">
        <v>13895</v>
      </c>
      <c r="D21" s="114">
        <v>13372</v>
      </c>
      <c r="E21" s="114">
        <v>19863</v>
      </c>
      <c r="F21" s="114">
        <v>7394</v>
      </c>
      <c r="G21" s="114">
        <v>2558</v>
      </c>
      <c r="H21" s="114">
        <v>9482</v>
      </c>
      <c r="I21" s="115">
        <v>4343</v>
      </c>
      <c r="J21" s="114">
        <v>3411</v>
      </c>
      <c r="K21" s="114">
        <v>932</v>
      </c>
      <c r="L21" s="423">
        <v>1481</v>
      </c>
      <c r="M21" s="424">
        <v>2191</v>
      </c>
    </row>
    <row r="22" spans="1:13" ht="15" customHeight="1" x14ac:dyDescent="0.2">
      <c r="A22" s="422" t="s">
        <v>392</v>
      </c>
      <c r="B22" s="115">
        <v>27080</v>
      </c>
      <c r="C22" s="114">
        <v>13753</v>
      </c>
      <c r="D22" s="114">
        <v>13327</v>
      </c>
      <c r="E22" s="114">
        <v>19723</v>
      </c>
      <c r="F22" s="114">
        <v>7332</v>
      </c>
      <c r="G22" s="114">
        <v>2392</v>
      </c>
      <c r="H22" s="114">
        <v>9518</v>
      </c>
      <c r="I22" s="115">
        <v>4355</v>
      </c>
      <c r="J22" s="114">
        <v>3448</v>
      </c>
      <c r="K22" s="114">
        <v>907</v>
      </c>
      <c r="L22" s="423">
        <v>1727</v>
      </c>
      <c r="M22" s="424">
        <v>1980</v>
      </c>
    </row>
    <row r="23" spans="1:13" ht="11.1" customHeight="1" x14ac:dyDescent="0.2">
      <c r="A23" s="422" t="s">
        <v>387</v>
      </c>
      <c r="B23" s="115">
        <v>27578</v>
      </c>
      <c r="C23" s="114">
        <v>14216</v>
      </c>
      <c r="D23" s="114">
        <v>13362</v>
      </c>
      <c r="E23" s="114">
        <v>20112</v>
      </c>
      <c r="F23" s="114">
        <v>7419</v>
      </c>
      <c r="G23" s="114">
        <v>2321</v>
      </c>
      <c r="H23" s="114">
        <v>9859</v>
      </c>
      <c r="I23" s="115">
        <v>4574</v>
      </c>
      <c r="J23" s="114">
        <v>3595</v>
      </c>
      <c r="K23" s="114">
        <v>979</v>
      </c>
      <c r="L23" s="423">
        <v>2060</v>
      </c>
      <c r="M23" s="424">
        <v>1599</v>
      </c>
    </row>
    <row r="24" spans="1:13" ht="11.1" customHeight="1" x14ac:dyDescent="0.2">
      <c r="A24" s="422" t="s">
        <v>388</v>
      </c>
      <c r="B24" s="115">
        <v>28053</v>
      </c>
      <c r="C24" s="114">
        <v>14483</v>
      </c>
      <c r="D24" s="114">
        <v>13570</v>
      </c>
      <c r="E24" s="114">
        <v>20163</v>
      </c>
      <c r="F24" s="114">
        <v>7531</v>
      </c>
      <c r="G24" s="114">
        <v>2488</v>
      </c>
      <c r="H24" s="114">
        <v>10070</v>
      </c>
      <c r="I24" s="115">
        <v>4375</v>
      </c>
      <c r="J24" s="114">
        <v>3398</v>
      </c>
      <c r="K24" s="114">
        <v>977</v>
      </c>
      <c r="L24" s="423">
        <v>2137</v>
      </c>
      <c r="M24" s="424">
        <v>1777</v>
      </c>
    </row>
    <row r="25" spans="1:13" s="110" customFormat="1" ht="11.1" customHeight="1" x14ac:dyDescent="0.2">
      <c r="A25" s="422" t="s">
        <v>389</v>
      </c>
      <c r="B25" s="115">
        <v>27582</v>
      </c>
      <c r="C25" s="114">
        <v>14058</v>
      </c>
      <c r="D25" s="114">
        <v>13524</v>
      </c>
      <c r="E25" s="114">
        <v>19688</v>
      </c>
      <c r="F25" s="114">
        <v>7537</v>
      </c>
      <c r="G25" s="114">
        <v>2303</v>
      </c>
      <c r="H25" s="114">
        <v>10018</v>
      </c>
      <c r="I25" s="115">
        <v>4294</v>
      </c>
      <c r="J25" s="114">
        <v>3377</v>
      </c>
      <c r="K25" s="114">
        <v>917</v>
      </c>
      <c r="L25" s="423">
        <v>1344</v>
      </c>
      <c r="M25" s="424">
        <v>1846</v>
      </c>
    </row>
    <row r="26" spans="1:13" ht="15" customHeight="1" x14ac:dyDescent="0.2">
      <c r="A26" s="422" t="s">
        <v>393</v>
      </c>
      <c r="B26" s="115">
        <v>27501</v>
      </c>
      <c r="C26" s="114">
        <v>14054</v>
      </c>
      <c r="D26" s="114">
        <v>13447</v>
      </c>
      <c r="E26" s="114">
        <v>19637</v>
      </c>
      <c r="F26" s="114">
        <v>7513</v>
      </c>
      <c r="G26" s="114">
        <v>2149</v>
      </c>
      <c r="H26" s="114">
        <v>10043</v>
      </c>
      <c r="I26" s="115">
        <v>4222</v>
      </c>
      <c r="J26" s="114">
        <v>3346</v>
      </c>
      <c r="K26" s="114">
        <v>876</v>
      </c>
      <c r="L26" s="423">
        <v>1834</v>
      </c>
      <c r="M26" s="424">
        <v>1942</v>
      </c>
    </row>
    <row r="27" spans="1:13" ht="11.1" customHeight="1" x14ac:dyDescent="0.2">
      <c r="A27" s="422" t="s">
        <v>387</v>
      </c>
      <c r="B27" s="115">
        <v>27653</v>
      </c>
      <c r="C27" s="114">
        <v>14177</v>
      </c>
      <c r="D27" s="114">
        <v>13476</v>
      </c>
      <c r="E27" s="114">
        <v>19675</v>
      </c>
      <c r="F27" s="114">
        <v>7633</v>
      </c>
      <c r="G27" s="114">
        <v>2005</v>
      </c>
      <c r="H27" s="114">
        <v>10203</v>
      </c>
      <c r="I27" s="115">
        <v>4401</v>
      </c>
      <c r="J27" s="114">
        <v>3427</v>
      </c>
      <c r="K27" s="114">
        <v>974</v>
      </c>
      <c r="L27" s="423">
        <v>1646</v>
      </c>
      <c r="M27" s="424">
        <v>1439</v>
      </c>
    </row>
    <row r="28" spans="1:13" ht="11.1" customHeight="1" x14ac:dyDescent="0.2">
      <c r="A28" s="422" t="s">
        <v>388</v>
      </c>
      <c r="B28" s="115">
        <v>27716</v>
      </c>
      <c r="C28" s="114">
        <v>14182</v>
      </c>
      <c r="D28" s="114">
        <v>13534</v>
      </c>
      <c r="E28" s="114">
        <v>20074</v>
      </c>
      <c r="F28" s="114">
        <v>7614</v>
      </c>
      <c r="G28" s="114">
        <v>2147</v>
      </c>
      <c r="H28" s="114">
        <v>10234</v>
      </c>
      <c r="I28" s="115">
        <v>4394</v>
      </c>
      <c r="J28" s="114">
        <v>3422</v>
      </c>
      <c r="K28" s="114">
        <v>972</v>
      </c>
      <c r="L28" s="423">
        <v>1973</v>
      </c>
      <c r="M28" s="424">
        <v>1964</v>
      </c>
    </row>
    <row r="29" spans="1:13" s="110" customFormat="1" ht="11.1" customHeight="1" x14ac:dyDescent="0.2">
      <c r="A29" s="422" t="s">
        <v>389</v>
      </c>
      <c r="B29" s="115">
        <v>27126</v>
      </c>
      <c r="C29" s="114">
        <v>13696</v>
      </c>
      <c r="D29" s="114">
        <v>13430</v>
      </c>
      <c r="E29" s="114">
        <v>19545</v>
      </c>
      <c r="F29" s="114">
        <v>7568</v>
      </c>
      <c r="G29" s="114">
        <v>2024</v>
      </c>
      <c r="H29" s="114">
        <v>10083</v>
      </c>
      <c r="I29" s="115">
        <v>4189</v>
      </c>
      <c r="J29" s="114">
        <v>3273</v>
      </c>
      <c r="K29" s="114">
        <v>916</v>
      </c>
      <c r="L29" s="423">
        <v>1070</v>
      </c>
      <c r="M29" s="424">
        <v>1679</v>
      </c>
    </row>
    <row r="30" spans="1:13" ht="15" customHeight="1" x14ac:dyDescent="0.2">
      <c r="A30" s="422" t="s">
        <v>394</v>
      </c>
      <c r="B30" s="115">
        <v>26908</v>
      </c>
      <c r="C30" s="114">
        <v>13573</v>
      </c>
      <c r="D30" s="114">
        <v>13335</v>
      </c>
      <c r="E30" s="114">
        <v>19293</v>
      </c>
      <c r="F30" s="114">
        <v>7605</v>
      </c>
      <c r="G30" s="114">
        <v>1886</v>
      </c>
      <c r="H30" s="114">
        <v>10028</v>
      </c>
      <c r="I30" s="115">
        <v>3897</v>
      </c>
      <c r="J30" s="114">
        <v>3009</v>
      </c>
      <c r="K30" s="114">
        <v>888</v>
      </c>
      <c r="L30" s="423">
        <v>1933</v>
      </c>
      <c r="M30" s="424">
        <v>2155</v>
      </c>
    </row>
    <row r="31" spans="1:13" ht="11.1" customHeight="1" x14ac:dyDescent="0.2">
      <c r="A31" s="422" t="s">
        <v>387</v>
      </c>
      <c r="B31" s="115">
        <v>27179</v>
      </c>
      <c r="C31" s="114">
        <v>13779</v>
      </c>
      <c r="D31" s="114">
        <v>13400</v>
      </c>
      <c r="E31" s="114">
        <v>19457</v>
      </c>
      <c r="F31" s="114">
        <v>7714</v>
      </c>
      <c r="G31" s="114">
        <v>1778</v>
      </c>
      <c r="H31" s="114">
        <v>10273</v>
      </c>
      <c r="I31" s="115">
        <v>4234</v>
      </c>
      <c r="J31" s="114">
        <v>3241</v>
      </c>
      <c r="K31" s="114">
        <v>993</v>
      </c>
      <c r="L31" s="423">
        <v>1581</v>
      </c>
      <c r="M31" s="424">
        <v>1308</v>
      </c>
    </row>
    <row r="32" spans="1:13" ht="11.1" customHeight="1" x14ac:dyDescent="0.2">
      <c r="A32" s="422" t="s">
        <v>388</v>
      </c>
      <c r="B32" s="115">
        <v>27427</v>
      </c>
      <c r="C32" s="114">
        <v>13971</v>
      </c>
      <c r="D32" s="114">
        <v>13456</v>
      </c>
      <c r="E32" s="114">
        <v>19692</v>
      </c>
      <c r="F32" s="114">
        <v>7733</v>
      </c>
      <c r="G32" s="114">
        <v>1946</v>
      </c>
      <c r="H32" s="114">
        <v>10350</v>
      </c>
      <c r="I32" s="115">
        <v>4191</v>
      </c>
      <c r="J32" s="114">
        <v>3128</v>
      </c>
      <c r="K32" s="114">
        <v>1063</v>
      </c>
      <c r="L32" s="423">
        <v>1943</v>
      </c>
      <c r="M32" s="424">
        <v>1772</v>
      </c>
    </row>
    <row r="33" spans="1:13" s="110" customFormat="1" ht="11.1" customHeight="1" x14ac:dyDescent="0.2">
      <c r="A33" s="422" t="s">
        <v>389</v>
      </c>
      <c r="B33" s="115">
        <v>27154</v>
      </c>
      <c r="C33" s="114">
        <v>13711</v>
      </c>
      <c r="D33" s="114">
        <v>13443</v>
      </c>
      <c r="E33" s="114">
        <v>19348</v>
      </c>
      <c r="F33" s="114">
        <v>7805</v>
      </c>
      <c r="G33" s="114">
        <v>1810</v>
      </c>
      <c r="H33" s="114">
        <v>10329</v>
      </c>
      <c r="I33" s="115">
        <v>4090</v>
      </c>
      <c r="J33" s="114">
        <v>3058</v>
      </c>
      <c r="K33" s="114">
        <v>1032</v>
      </c>
      <c r="L33" s="423">
        <v>1301</v>
      </c>
      <c r="M33" s="424">
        <v>1617</v>
      </c>
    </row>
    <row r="34" spans="1:13" ht="15" customHeight="1" x14ac:dyDescent="0.2">
      <c r="A34" s="422" t="s">
        <v>395</v>
      </c>
      <c r="B34" s="115">
        <v>27129</v>
      </c>
      <c r="C34" s="114">
        <v>13751</v>
      </c>
      <c r="D34" s="114">
        <v>13378</v>
      </c>
      <c r="E34" s="114">
        <v>19312</v>
      </c>
      <c r="F34" s="114">
        <v>7817</v>
      </c>
      <c r="G34" s="114">
        <v>1733</v>
      </c>
      <c r="H34" s="114">
        <v>10370</v>
      </c>
      <c r="I34" s="115">
        <v>4037</v>
      </c>
      <c r="J34" s="114">
        <v>3015</v>
      </c>
      <c r="K34" s="114">
        <v>1022</v>
      </c>
      <c r="L34" s="423">
        <v>1658</v>
      </c>
      <c r="M34" s="424">
        <v>1688</v>
      </c>
    </row>
    <row r="35" spans="1:13" ht="11.1" customHeight="1" x14ac:dyDescent="0.2">
      <c r="A35" s="422" t="s">
        <v>387</v>
      </c>
      <c r="B35" s="115">
        <v>27442</v>
      </c>
      <c r="C35" s="114">
        <v>13975</v>
      </c>
      <c r="D35" s="114">
        <v>13467</v>
      </c>
      <c r="E35" s="114">
        <v>19516</v>
      </c>
      <c r="F35" s="114">
        <v>7926</v>
      </c>
      <c r="G35" s="114">
        <v>1664</v>
      </c>
      <c r="H35" s="114">
        <v>10583</v>
      </c>
      <c r="I35" s="115">
        <v>4219</v>
      </c>
      <c r="J35" s="114">
        <v>3138</v>
      </c>
      <c r="K35" s="114">
        <v>1081</v>
      </c>
      <c r="L35" s="423">
        <v>1589</v>
      </c>
      <c r="M35" s="424">
        <v>1286</v>
      </c>
    </row>
    <row r="36" spans="1:13" ht="11.1" customHeight="1" x14ac:dyDescent="0.2">
      <c r="A36" s="422" t="s">
        <v>388</v>
      </c>
      <c r="B36" s="115">
        <v>27730</v>
      </c>
      <c r="C36" s="114">
        <v>14205</v>
      </c>
      <c r="D36" s="114">
        <v>13525</v>
      </c>
      <c r="E36" s="114">
        <v>19741</v>
      </c>
      <c r="F36" s="114">
        <v>7989</v>
      </c>
      <c r="G36" s="114">
        <v>1906</v>
      </c>
      <c r="H36" s="114">
        <v>10636</v>
      </c>
      <c r="I36" s="115">
        <v>4173</v>
      </c>
      <c r="J36" s="114">
        <v>3047</v>
      </c>
      <c r="K36" s="114">
        <v>1126</v>
      </c>
      <c r="L36" s="423">
        <v>2072</v>
      </c>
      <c r="M36" s="424">
        <v>1765</v>
      </c>
    </row>
    <row r="37" spans="1:13" s="110" customFormat="1" ht="11.1" customHeight="1" x14ac:dyDescent="0.2">
      <c r="A37" s="422" t="s">
        <v>389</v>
      </c>
      <c r="B37" s="115">
        <v>27266</v>
      </c>
      <c r="C37" s="114">
        <v>13858</v>
      </c>
      <c r="D37" s="114">
        <v>13408</v>
      </c>
      <c r="E37" s="114">
        <v>19393</v>
      </c>
      <c r="F37" s="114">
        <v>7873</v>
      </c>
      <c r="G37" s="114">
        <v>1826</v>
      </c>
      <c r="H37" s="114">
        <v>10502</v>
      </c>
      <c r="I37" s="115">
        <v>4084</v>
      </c>
      <c r="J37" s="114">
        <v>3010</v>
      </c>
      <c r="K37" s="114">
        <v>1074</v>
      </c>
      <c r="L37" s="423">
        <v>1029</v>
      </c>
      <c r="M37" s="424">
        <v>1506</v>
      </c>
    </row>
    <row r="38" spans="1:13" ht="15" customHeight="1" x14ac:dyDescent="0.2">
      <c r="A38" s="425" t="s">
        <v>396</v>
      </c>
      <c r="B38" s="115">
        <v>27361</v>
      </c>
      <c r="C38" s="114">
        <v>13978</v>
      </c>
      <c r="D38" s="114">
        <v>13383</v>
      </c>
      <c r="E38" s="114">
        <v>19469</v>
      </c>
      <c r="F38" s="114">
        <v>7892</v>
      </c>
      <c r="G38" s="114">
        <v>1784</v>
      </c>
      <c r="H38" s="114">
        <v>10611</v>
      </c>
      <c r="I38" s="115">
        <v>4031</v>
      </c>
      <c r="J38" s="114">
        <v>2956</v>
      </c>
      <c r="K38" s="114">
        <v>1075</v>
      </c>
      <c r="L38" s="423">
        <v>1898</v>
      </c>
      <c r="M38" s="424">
        <v>1813</v>
      </c>
    </row>
    <row r="39" spans="1:13" ht="11.1" customHeight="1" x14ac:dyDescent="0.2">
      <c r="A39" s="422" t="s">
        <v>387</v>
      </c>
      <c r="B39" s="115">
        <v>27497</v>
      </c>
      <c r="C39" s="114">
        <v>14103</v>
      </c>
      <c r="D39" s="114">
        <v>13394</v>
      </c>
      <c r="E39" s="114">
        <v>19515</v>
      </c>
      <c r="F39" s="114">
        <v>7982</v>
      </c>
      <c r="G39" s="114">
        <v>1761</v>
      </c>
      <c r="H39" s="114">
        <v>10750</v>
      </c>
      <c r="I39" s="115">
        <v>4274</v>
      </c>
      <c r="J39" s="114">
        <v>3102</v>
      </c>
      <c r="K39" s="114">
        <v>1172</v>
      </c>
      <c r="L39" s="423">
        <v>1608</v>
      </c>
      <c r="M39" s="424">
        <v>1446</v>
      </c>
    </row>
    <row r="40" spans="1:13" ht="11.1" customHeight="1" x14ac:dyDescent="0.2">
      <c r="A40" s="425" t="s">
        <v>388</v>
      </c>
      <c r="B40" s="115">
        <v>27683</v>
      </c>
      <c r="C40" s="114">
        <v>14270</v>
      </c>
      <c r="D40" s="114">
        <v>13413</v>
      </c>
      <c r="E40" s="114">
        <v>19702</v>
      </c>
      <c r="F40" s="114">
        <v>7981</v>
      </c>
      <c r="G40" s="114">
        <v>1970</v>
      </c>
      <c r="H40" s="114">
        <v>10802</v>
      </c>
      <c r="I40" s="115">
        <v>4245</v>
      </c>
      <c r="J40" s="114">
        <v>3039</v>
      </c>
      <c r="K40" s="114">
        <v>1206</v>
      </c>
      <c r="L40" s="423">
        <v>2121</v>
      </c>
      <c r="M40" s="424">
        <v>1820</v>
      </c>
    </row>
    <row r="41" spans="1:13" s="110" customFormat="1" ht="11.1" customHeight="1" x14ac:dyDescent="0.2">
      <c r="A41" s="422" t="s">
        <v>389</v>
      </c>
      <c r="B41" s="115">
        <v>27318</v>
      </c>
      <c r="C41" s="114">
        <v>14018</v>
      </c>
      <c r="D41" s="114">
        <v>13300</v>
      </c>
      <c r="E41" s="114">
        <v>19358</v>
      </c>
      <c r="F41" s="114">
        <v>7960</v>
      </c>
      <c r="G41" s="114">
        <v>1906</v>
      </c>
      <c r="H41" s="114">
        <v>10731</v>
      </c>
      <c r="I41" s="115">
        <v>4083</v>
      </c>
      <c r="J41" s="114">
        <v>2922</v>
      </c>
      <c r="K41" s="114">
        <v>1161</v>
      </c>
      <c r="L41" s="423">
        <v>1259</v>
      </c>
      <c r="M41" s="424">
        <v>1628</v>
      </c>
    </row>
    <row r="42" spans="1:13" ht="15" customHeight="1" x14ac:dyDescent="0.2">
      <c r="A42" s="422" t="s">
        <v>397</v>
      </c>
      <c r="B42" s="115">
        <v>27472</v>
      </c>
      <c r="C42" s="114">
        <v>14217</v>
      </c>
      <c r="D42" s="114">
        <v>13255</v>
      </c>
      <c r="E42" s="114">
        <v>19504</v>
      </c>
      <c r="F42" s="114">
        <v>7968</v>
      </c>
      <c r="G42" s="114">
        <v>1882</v>
      </c>
      <c r="H42" s="114">
        <v>10847</v>
      </c>
      <c r="I42" s="115">
        <v>4033</v>
      </c>
      <c r="J42" s="114">
        <v>2896</v>
      </c>
      <c r="K42" s="114">
        <v>1137</v>
      </c>
      <c r="L42" s="423">
        <v>2102</v>
      </c>
      <c r="M42" s="424">
        <v>1986</v>
      </c>
    </row>
    <row r="43" spans="1:13" ht="11.1" customHeight="1" x14ac:dyDescent="0.2">
      <c r="A43" s="422" t="s">
        <v>387</v>
      </c>
      <c r="B43" s="115">
        <v>27806</v>
      </c>
      <c r="C43" s="114">
        <v>14514</v>
      </c>
      <c r="D43" s="114">
        <v>13292</v>
      </c>
      <c r="E43" s="114">
        <v>19851</v>
      </c>
      <c r="F43" s="114">
        <v>7955</v>
      </c>
      <c r="G43" s="114">
        <v>1835</v>
      </c>
      <c r="H43" s="114">
        <v>11094</v>
      </c>
      <c r="I43" s="115">
        <v>4186</v>
      </c>
      <c r="J43" s="114">
        <v>2993</v>
      </c>
      <c r="K43" s="114">
        <v>1193</v>
      </c>
      <c r="L43" s="423">
        <v>1706</v>
      </c>
      <c r="M43" s="424">
        <v>1467</v>
      </c>
    </row>
    <row r="44" spans="1:13" ht="11.1" customHeight="1" x14ac:dyDescent="0.2">
      <c r="A44" s="422" t="s">
        <v>388</v>
      </c>
      <c r="B44" s="115">
        <v>28196</v>
      </c>
      <c r="C44" s="114">
        <v>14776</v>
      </c>
      <c r="D44" s="114">
        <v>13420</v>
      </c>
      <c r="E44" s="114">
        <v>20002</v>
      </c>
      <c r="F44" s="114">
        <v>8194</v>
      </c>
      <c r="G44" s="114">
        <v>2111</v>
      </c>
      <c r="H44" s="114">
        <v>11183</v>
      </c>
      <c r="I44" s="115">
        <v>4235</v>
      </c>
      <c r="J44" s="114">
        <v>2984</v>
      </c>
      <c r="K44" s="114">
        <v>1251</v>
      </c>
      <c r="L44" s="423">
        <v>2271</v>
      </c>
      <c r="M44" s="424">
        <v>1941</v>
      </c>
    </row>
    <row r="45" spans="1:13" s="110" customFormat="1" ht="11.1" customHeight="1" x14ac:dyDescent="0.2">
      <c r="A45" s="422" t="s">
        <v>389</v>
      </c>
      <c r="B45" s="115">
        <v>27806</v>
      </c>
      <c r="C45" s="114">
        <v>14493</v>
      </c>
      <c r="D45" s="114">
        <v>13313</v>
      </c>
      <c r="E45" s="114">
        <v>19598</v>
      </c>
      <c r="F45" s="114">
        <v>8208</v>
      </c>
      <c r="G45" s="114">
        <v>2047</v>
      </c>
      <c r="H45" s="114">
        <v>11044</v>
      </c>
      <c r="I45" s="115">
        <v>4105</v>
      </c>
      <c r="J45" s="114">
        <v>2904</v>
      </c>
      <c r="K45" s="114">
        <v>1201</v>
      </c>
      <c r="L45" s="423">
        <v>1197</v>
      </c>
      <c r="M45" s="424">
        <v>1638</v>
      </c>
    </row>
    <row r="46" spans="1:13" ht="15" customHeight="1" x14ac:dyDescent="0.2">
      <c r="A46" s="422" t="s">
        <v>398</v>
      </c>
      <c r="B46" s="115">
        <v>27818</v>
      </c>
      <c r="C46" s="114">
        <v>14504</v>
      </c>
      <c r="D46" s="114">
        <v>13314</v>
      </c>
      <c r="E46" s="114">
        <v>19641</v>
      </c>
      <c r="F46" s="114">
        <v>8177</v>
      </c>
      <c r="G46" s="114">
        <v>2007</v>
      </c>
      <c r="H46" s="114">
        <v>11090</v>
      </c>
      <c r="I46" s="115">
        <v>4017</v>
      </c>
      <c r="J46" s="114">
        <v>2815</v>
      </c>
      <c r="K46" s="114">
        <v>1202</v>
      </c>
      <c r="L46" s="423">
        <v>1837</v>
      </c>
      <c r="M46" s="424">
        <v>1979</v>
      </c>
    </row>
    <row r="47" spans="1:13" ht="11.1" customHeight="1" x14ac:dyDescent="0.2">
      <c r="A47" s="422" t="s">
        <v>387</v>
      </c>
      <c r="B47" s="115">
        <v>27912</v>
      </c>
      <c r="C47" s="114">
        <v>14547</v>
      </c>
      <c r="D47" s="114">
        <v>13365</v>
      </c>
      <c r="E47" s="114">
        <v>19651</v>
      </c>
      <c r="F47" s="114">
        <v>8261</v>
      </c>
      <c r="G47" s="114">
        <v>1991</v>
      </c>
      <c r="H47" s="114">
        <v>11162</v>
      </c>
      <c r="I47" s="115">
        <v>4199</v>
      </c>
      <c r="J47" s="114">
        <v>2896</v>
      </c>
      <c r="K47" s="114">
        <v>1303</v>
      </c>
      <c r="L47" s="423">
        <v>1676</v>
      </c>
      <c r="M47" s="424">
        <v>1644</v>
      </c>
    </row>
    <row r="48" spans="1:13" ht="11.1" customHeight="1" x14ac:dyDescent="0.2">
      <c r="A48" s="422" t="s">
        <v>388</v>
      </c>
      <c r="B48" s="115">
        <v>28228</v>
      </c>
      <c r="C48" s="114">
        <v>14745</v>
      </c>
      <c r="D48" s="114">
        <v>13483</v>
      </c>
      <c r="E48" s="114">
        <v>19822</v>
      </c>
      <c r="F48" s="114">
        <v>8406</v>
      </c>
      <c r="G48" s="114">
        <v>2272</v>
      </c>
      <c r="H48" s="114">
        <v>11243</v>
      </c>
      <c r="I48" s="115">
        <v>4088</v>
      </c>
      <c r="J48" s="114">
        <v>2826</v>
      </c>
      <c r="K48" s="114">
        <v>1262</v>
      </c>
      <c r="L48" s="423">
        <v>2240</v>
      </c>
      <c r="M48" s="424">
        <v>1935</v>
      </c>
    </row>
    <row r="49" spans="1:17" s="110" customFormat="1" ht="11.1" customHeight="1" x14ac:dyDescent="0.2">
      <c r="A49" s="422" t="s">
        <v>389</v>
      </c>
      <c r="B49" s="115">
        <v>27827</v>
      </c>
      <c r="C49" s="114">
        <v>14457</v>
      </c>
      <c r="D49" s="114">
        <v>13370</v>
      </c>
      <c r="E49" s="114">
        <v>19472</v>
      </c>
      <c r="F49" s="114">
        <v>8355</v>
      </c>
      <c r="G49" s="114">
        <v>2196</v>
      </c>
      <c r="H49" s="114">
        <v>11115</v>
      </c>
      <c r="I49" s="115">
        <v>3956</v>
      </c>
      <c r="J49" s="114">
        <v>2737</v>
      </c>
      <c r="K49" s="114">
        <v>1219</v>
      </c>
      <c r="L49" s="423">
        <v>1228</v>
      </c>
      <c r="M49" s="424">
        <v>1605</v>
      </c>
    </row>
    <row r="50" spans="1:17" ht="15" customHeight="1" x14ac:dyDescent="0.2">
      <c r="A50" s="422" t="s">
        <v>399</v>
      </c>
      <c r="B50" s="143">
        <v>27678</v>
      </c>
      <c r="C50" s="144">
        <v>14361</v>
      </c>
      <c r="D50" s="144">
        <v>13317</v>
      </c>
      <c r="E50" s="144">
        <v>19344</v>
      </c>
      <c r="F50" s="144">
        <v>8334</v>
      </c>
      <c r="G50" s="144">
        <v>2140</v>
      </c>
      <c r="H50" s="144">
        <v>11111</v>
      </c>
      <c r="I50" s="143">
        <v>3688</v>
      </c>
      <c r="J50" s="144">
        <v>2551</v>
      </c>
      <c r="K50" s="144">
        <v>1137</v>
      </c>
      <c r="L50" s="426">
        <v>1855</v>
      </c>
      <c r="M50" s="427">
        <v>2015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-0.50327126321087068</v>
      </c>
      <c r="C6" s="480">
        <f>'Tabelle 3.3'!J11</f>
        <v>-8.1901916853373162</v>
      </c>
      <c r="D6" s="481">
        <f t="shared" ref="D6:E9" si="0">IF(OR(AND(B6&gt;=-50,B6&lt;=50),ISNUMBER(B6)=FALSE),B6,"")</f>
        <v>-0.50327126321087068</v>
      </c>
      <c r="E6" s="481">
        <f t="shared" si="0"/>
        <v>-8.1901916853373162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-0.50327126321087068</v>
      </c>
      <c r="C14" s="480">
        <f>'Tabelle 3.3'!J11</f>
        <v>-8.1901916853373162</v>
      </c>
      <c r="D14" s="481">
        <f>IF(OR(AND(B14&gt;=-50,B14&lt;=50),ISNUMBER(B14)=FALSE),B14,"")</f>
        <v>-0.50327126321087068</v>
      </c>
      <c r="E14" s="481">
        <f>IF(OR(AND(C14&gt;=-50,C14&lt;=50),ISNUMBER(C14)=FALSE),C14,"")</f>
        <v>-8.1901916853373162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-3.4795763993948561</v>
      </c>
      <c r="C15" s="480">
        <f>'Tabelle 3.3'!J12</f>
        <v>16.438356164383563</v>
      </c>
      <c r="D15" s="481">
        <f t="shared" ref="D15:E45" si="3">IF(OR(AND(B15&gt;=-50,B15&lt;=50),ISNUMBER(B15)=FALSE),B15,"")</f>
        <v>-3.4795763993948561</v>
      </c>
      <c r="E15" s="481">
        <f t="shared" si="3"/>
        <v>16.438356164383563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-4.032258064516129</v>
      </c>
      <c r="C16" s="480">
        <f>'Tabelle 3.3'!J13</f>
        <v>-11.538461538461538</v>
      </c>
      <c r="D16" s="481">
        <f t="shared" si="3"/>
        <v>-4.032258064516129</v>
      </c>
      <c r="E16" s="481">
        <f t="shared" si="3"/>
        <v>-11.538461538461538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-2.6561915450804339</v>
      </c>
      <c r="C17" s="480">
        <f>'Tabelle 3.3'!J14</f>
        <v>-8.235294117647058</v>
      </c>
      <c r="D17" s="481">
        <f t="shared" si="3"/>
        <v>-2.6561915450804339</v>
      </c>
      <c r="E17" s="481">
        <f t="shared" si="3"/>
        <v>-8.235294117647058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-8.5714285714285712</v>
      </c>
      <c r="C18" s="480">
        <f>'Tabelle 3.3'!J15</f>
        <v>7.1428571428571432</v>
      </c>
      <c r="D18" s="481">
        <f t="shared" si="3"/>
        <v>-8.5714285714285712</v>
      </c>
      <c r="E18" s="481">
        <f t="shared" si="3"/>
        <v>7.1428571428571432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0.2536090518923137</v>
      </c>
      <c r="C19" s="480">
        <f>'Tabelle 3.3'!J16</f>
        <v>-12.23404255319149</v>
      </c>
      <c r="D19" s="481">
        <f t="shared" si="3"/>
        <v>0.2536090518923137</v>
      </c>
      <c r="E19" s="481">
        <f t="shared" si="3"/>
        <v>-12.23404255319149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-7.0274068868587491</v>
      </c>
      <c r="C20" s="480">
        <f>'Tabelle 3.3'!J17</f>
        <v>-22.222222222222221</v>
      </c>
      <c r="D20" s="481">
        <f t="shared" si="3"/>
        <v>-7.0274068868587491</v>
      </c>
      <c r="E20" s="481">
        <f t="shared" si="3"/>
        <v>-22.222222222222221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-6.2849162011173183</v>
      </c>
      <c r="C21" s="480">
        <f>'Tabelle 3.3'!J18</f>
        <v>-5.1181102362204722</v>
      </c>
      <c r="D21" s="481">
        <f t="shared" si="3"/>
        <v>-6.2849162011173183</v>
      </c>
      <c r="E21" s="481">
        <f t="shared" si="3"/>
        <v>-5.1181102362204722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3.0731407498463429E-2</v>
      </c>
      <c r="C22" s="480">
        <f>'Tabelle 3.3'!J19</f>
        <v>-3.225806451612903</v>
      </c>
      <c r="D22" s="481">
        <f t="shared" si="3"/>
        <v>3.0731407498463429E-2</v>
      </c>
      <c r="E22" s="481">
        <f t="shared" si="3"/>
        <v>-3.225806451612903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2.6584867075664622</v>
      </c>
      <c r="C23" s="480">
        <f>'Tabelle 3.3'!J20</f>
        <v>-1.364522417153996</v>
      </c>
      <c r="D23" s="481">
        <f t="shared" si="3"/>
        <v>2.6584867075664622</v>
      </c>
      <c r="E23" s="481">
        <f t="shared" si="3"/>
        <v>-1.364522417153996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-4.1459369817578775</v>
      </c>
      <c r="C24" s="480">
        <f>'Tabelle 3.3'!J21</f>
        <v>-27.38095238095238</v>
      </c>
      <c r="D24" s="481">
        <f t="shared" si="3"/>
        <v>-4.1459369817578775</v>
      </c>
      <c r="E24" s="481">
        <f t="shared" si="3"/>
        <v>-27.38095238095238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v>
      </c>
      <c r="C25" s="480">
        <f>'Tabelle 3.3'!J22</f>
        <v>-2.3809523809523809</v>
      </c>
      <c r="D25" s="481">
        <f t="shared" si="3"/>
        <v>2.8</v>
      </c>
      <c r="E25" s="481">
        <f t="shared" si="3"/>
        <v>-2.3809523809523809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-1.0582010582010581</v>
      </c>
      <c r="C26" s="480">
        <f>'Tabelle 3.3'!J23</f>
        <v>-11.111111111111111</v>
      </c>
      <c r="D26" s="481">
        <f t="shared" si="3"/>
        <v>-1.0582010582010581</v>
      </c>
      <c r="E26" s="481">
        <f t="shared" si="3"/>
        <v>-11.111111111111111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2.6170798898071626</v>
      </c>
      <c r="C27" s="480">
        <f>'Tabelle 3.3'!J24</f>
        <v>-5.3571428571428568</v>
      </c>
      <c r="D27" s="481">
        <f t="shared" si="3"/>
        <v>2.6170798898071626</v>
      </c>
      <c r="E27" s="481">
        <f t="shared" si="3"/>
        <v>-5.3571428571428568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3.9556962025316458</v>
      </c>
      <c r="C28" s="480">
        <f>'Tabelle 3.3'!J25</f>
        <v>-3.125</v>
      </c>
      <c r="D28" s="481">
        <f t="shared" si="3"/>
        <v>3.9556962025316458</v>
      </c>
      <c r="E28" s="481">
        <f t="shared" si="3"/>
        <v>-3.125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-4.6610169491525424</v>
      </c>
      <c r="C29" s="480">
        <f>'Tabelle 3.3'!J26</f>
        <v>-44.444444444444443</v>
      </c>
      <c r="D29" s="481">
        <f t="shared" si="3"/>
        <v>-4.6610169491525424</v>
      </c>
      <c r="E29" s="481">
        <f t="shared" si="3"/>
        <v>-44.444444444444443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1.4963880288957689</v>
      </c>
      <c r="C30" s="480">
        <f>'Tabelle 3.3'!J27</f>
        <v>-10.75268817204301</v>
      </c>
      <c r="D30" s="481">
        <f t="shared" si="3"/>
        <v>1.4963880288957689</v>
      </c>
      <c r="E30" s="481">
        <f t="shared" si="3"/>
        <v>-10.75268817204301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0.6472491909385113</v>
      </c>
      <c r="C31" s="480">
        <f>'Tabelle 3.3'!J28</f>
        <v>0</v>
      </c>
      <c r="D31" s="481">
        <f t="shared" si="3"/>
        <v>0.6472491909385113</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4.5920641997325014</v>
      </c>
      <c r="C32" s="480">
        <f>'Tabelle 3.3'!J29</f>
        <v>-0.97560975609756095</v>
      </c>
      <c r="D32" s="481">
        <f t="shared" si="3"/>
        <v>4.5920641997325014</v>
      </c>
      <c r="E32" s="481">
        <f t="shared" si="3"/>
        <v>-0.97560975609756095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2.3839397741530739</v>
      </c>
      <c r="C33" s="480">
        <f>'Tabelle 3.3'!J30</f>
        <v>-0.72992700729927007</v>
      </c>
      <c r="D33" s="481">
        <f t="shared" si="3"/>
        <v>2.3839397741530739</v>
      </c>
      <c r="E33" s="481">
        <f t="shared" si="3"/>
        <v>-0.72992700729927007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3.1203566121842496</v>
      </c>
      <c r="C34" s="480">
        <f>'Tabelle 3.3'!J31</f>
        <v>-10.263157894736842</v>
      </c>
      <c r="D34" s="481">
        <f t="shared" si="3"/>
        <v>3.1203566121842496</v>
      </c>
      <c r="E34" s="481">
        <f t="shared" si="3"/>
        <v>-10.263157894736842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-3.4795763993948561</v>
      </c>
      <c r="C37" s="480">
        <f>'Tabelle 3.3'!J34</f>
        <v>16.438356164383563</v>
      </c>
      <c r="D37" s="481">
        <f t="shared" si="3"/>
        <v>-3.4795763993948561</v>
      </c>
      <c r="E37" s="481">
        <f t="shared" si="3"/>
        <v>16.438356164383563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-3.4578659497543338</v>
      </c>
      <c r="C38" s="480">
        <f>'Tabelle 3.3'!J35</f>
        <v>-7.096774193548387</v>
      </c>
      <c r="D38" s="481">
        <f t="shared" si="3"/>
        <v>-3.4578659497543338</v>
      </c>
      <c r="E38" s="481">
        <f t="shared" si="3"/>
        <v>-7.096774193548387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1.5638362858888211</v>
      </c>
      <c r="C39" s="480">
        <f>'Tabelle 3.3'!J36</f>
        <v>-8.9350180505415171</v>
      </c>
      <c r="D39" s="481">
        <f t="shared" si="3"/>
        <v>1.5638362858888211</v>
      </c>
      <c r="E39" s="481">
        <f t="shared" si="3"/>
        <v>-8.9350180505415171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1.5638362858888211</v>
      </c>
      <c r="C45" s="480">
        <f>'Tabelle 3.3'!J36</f>
        <v>-8.9350180505415171</v>
      </c>
      <c r="D45" s="481">
        <f t="shared" si="3"/>
        <v>1.5638362858888211</v>
      </c>
      <c r="E45" s="481">
        <f t="shared" si="3"/>
        <v>-8.9350180505415171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27501</v>
      </c>
      <c r="C51" s="487">
        <v>3346</v>
      </c>
      <c r="D51" s="487">
        <v>876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27653</v>
      </c>
      <c r="C52" s="487">
        <v>3427</v>
      </c>
      <c r="D52" s="487">
        <v>974</v>
      </c>
      <c r="E52" s="488">
        <f t="shared" ref="E52:G70" si="11">IF($A$51=37802,IF(COUNTBLANK(B$51:B$70)&gt;0,#N/A,B52/B$51*100),IF(COUNTBLANK(B$51:B$75)&gt;0,#N/A,B52/B$51*100))</f>
        <v>100.55270717428458</v>
      </c>
      <c r="F52" s="488">
        <f t="shared" si="11"/>
        <v>102.42080095636581</v>
      </c>
      <c r="G52" s="488">
        <f t="shared" si="11"/>
        <v>111.18721461187215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27716</v>
      </c>
      <c r="C53" s="487">
        <v>3422</v>
      </c>
      <c r="D53" s="487">
        <v>972</v>
      </c>
      <c r="E53" s="488">
        <f t="shared" si="11"/>
        <v>100.78178975309989</v>
      </c>
      <c r="F53" s="488">
        <f t="shared" si="11"/>
        <v>102.27136879856545</v>
      </c>
      <c r="G53" s="488">
        <f t="shared" si="11"/>
        <v>110.95890410958904</v>
      </c>
      <c r="H53" s="489">
        <f>IF(ISERROR(L53)=TRUE,IF(MONTH(A53)=MONTH(MAX(A$51:A$75)),A53,""),"")</f>
        <v>41883</v>
      </c>
      <c r="I53" s="488">
        <f t="shared" si="12"/>
        <v>100.78178975309989</v>
      </c>
      <c r="J53" s="488">
        <f t="shared" si="10"/>
        <v>102.27136879856545</v>
      </c>
      <c r="K53" s="488">
        <f t="shared" si="10"/>
        <v>110.95890410958904</v>
      </c>
      <c r="L53" s="488" t="e">
        <f t="shared" si="13"/>
        <v>#N/A</v>
      </c>
    </row>
    <row r="54" spans="1:14" ht="15" customHeight="1" x14ac:dyDescent="0.2">
      <c r="A54" s="490" t="s">
        <v>462</v>
      </c>
      <c r="B54" s="487">
        <v>27126</v>
      </c>
      <c r="C54" s="487">
        <v>3273</v>
      </c>
      <c r="D54" s="487">
        <v>916</v>
      </c>
      <c r="E54" s="488">
        <f t="shared" si="11"/>
        <v>98.636413221337406</v>
      </c>
      <c r="F54" s="488">
        <f t="shared" si="11"/>
        <v>97.81829049611477</v>
      </c>
      <c r="G54" s="488">
        <f t="shared" si="11"/>
        <v>104.56621004566212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26908</v>
      </c>
      <c r="C55" s="487">
        <v>3009</v>
      </c>
      <c r="D55" s="487">
        <v>888</v>
      </c>
      <c r="E55" s="488">
        <f t="shared" si="11"/>
        <v>97.84371477400822</v>
      </c>
      <c r="F55" s="488">
        <f t="shared" si="11"/>
        <v>89.928272564255835</v>
      </c>
      <c r="G55" s="488">
        <f t="shared" si="11"/>
        <v>101.36986301369863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27179</v>
      </c>
      <c r="C56" s="487">
        <v>3241</v>
      </c>
      <c r="D56" s="487">
        <v>993</v>
      </c>
      <c r="E56" s="488">
        <f t="shared" si="11"/>
        <v>98.829133486055056</v>
      </c>
      <c r="F56" s="488">
        <f t="shared" si="11"/>
        <v>96.861924686192467</v>
      </c>
      <c r="G56" s="488">
        <f t="shared" si="11"/>
        <v>113.35616438356165</v>
      </c>
      <c r="H56" s="489" t="str">
        <f t="shared" si="14"/>
        <v/>
      </c>
      <c r="I56" s="488" t="str">
        <f t="shared" si="12"/>
        <v/>
      </c>
      <c r="J56" s="488" t="str">
        <f t="shared" si="10"/>
        <v/>
      </c>
      <c r="K56" s="488" t="str">
        <f t="shared" si="10"/>
        <v/>
      </c>
      <c r="L56" s="488" t="e">
        <f t="shared" si="13"/>
        <v>#N/A</v>
      </c>
    </row>
    <row r="57" spans="1:14" ht="15" customHeight="1" x14ac:dyDescent="0.2">
      <c r="A57" s="490">
        <v>42248</v>
      </c>
      <c r="B57" s="487">
        <v>27427</v>
      </c>
      <c r="C57" s="487">
        <v>3128</v>
      </c>
      <c r="D57" s="487">
        <v>1063</v>
      </c>
      <c r="E57" s="488">
        <f t="shared" si="11"/>
        <v>99.730918875677247</v>
      </c>
      <c r="F57" s="488">
        <f t="shared" si="11"/>
        <v>93.484757919904354</v>
      </c>
      <c r="G57" s="488">
        <f t="shared" si="11"/>
        <v>121.34703196347031</v>
      </c>
      <c r="H57" s="489">
        <f t="shared" si="14"/>
        <v>42248</v>
      </c>
      <c r="I57" s="488">
        <f t="shared" si="12"/>
        <v>99.730918875677247</v>
      </c>
      <c r="J57" s="488">
        <f t="shared" si="10"/>
        <v>93.484757919904354</v>
      </c>
      <c r="K57" s="488">
        <f t="shared" si="10"/>
        <v>121.34703196347031</v>
      </c>
      <c r="L57" s="488" t="e">
        <f t="shared" si="13"/>
        <v>#N/A</v>
      </c>
    </row>
    <row r="58" spans="1:14" ht="15" customHeight="1" x14ac:dyDescent="0.2">
      <c r="A58" s="490" t="s">
        <v>465</v>
      </c>
      <c r="B58" s="487">
        <v>27154</v>
      </c>
      <c r="C58" s="487">
        <v>3058</v>
      </c>
      <c r="D58" s="487">
        <v>1032</v>
      </c>
      <c r="E58" s="488">
        <f t="shared" si="11"/>
        <v>98.738227700810882</v>
      </c>
      <c r="F58" s="488">
        <f t="shared" si="11"/>
        <v>91.392707710699341</v>
      </c>
      <c r="G58" s="488">
        <f t="shared" si="11"/>
        <v>117.8082191780822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27129</v>
      </c>
      <c r="C59" s="487">
        <v>3015</v>
      </c>
      <c r="D59" s="487">
        <v>1022</v>
      </c>
      <c r="E59" s="488">
        <f t="shared" si="11"/>
        <v>98.647321915566707</v>
      </c>
      <c r="F59" s="488">
        <f t="shared" si="11"/>
        <v>90.107591153616255</v>
      </c>
      <c r="G59" s="488">
        <f t="shared" si="11"/>
        <v>116.66666666666667</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27442</v>
      </c>
      <c r="C60" s="487">
        <v>3138</v>
      </c>
      <c r="D60" s="487">
        <v>1081</v>
      </c>
      <c r="E60" s="488">
        <f t="shared" si="11"/>
        <v>99.785462346823749</v>
      </c>
      <c r="F60" s="488">
        <f t="shared" si="11"/>
        <v>93.783622235505078</v>
      </c>
      <c r="G60" s="488">
        <f t="shared" si="11"/>
        <v>123.40182648401827</v>
      </c>
      <c r="H60" s="489" t="str">
        <f t="shared" si="14"/>
        <v/>
      </c>
      <c r="I60" s="488" t="str">
        <f t="shared" si="12"/>
        <v/>
      </c>
      <c r="J60" s="488" t="str">
        <f t="shared" si="10"/>
        <v/>
      </c>
      <c r="K60" s="488" t="str">
        <f t="shared" si="10"/>
        <v/>
      </c>
      <c r="L60" s="488" t="e">
        <f t="shared" si="13"/>
        <v>#N/A</v>
      </c>
    </row>
    <row r="61" spans="1:14" ht="15" customHeight="1" x14ac:dyDescent="0.2">
      <c r="A61" s="490">
        <v>42614</v>
      </c>
      <c r="B61" s="487">
        <v>27730</v>
      </c>
      <c r="C61" s="487">
        <v>3047</v>
      </c>
      <c r="D61" s="487">
        <v>1126</v>
      </c>
      <c r="E61" s="488">
        <f t="shared" si="11"/>
        <v>100.83269699283663</v>
      </c>
      <c r="F61" s="488">
        <f t="shared" si="11"/>
        <v>91.063956963538544</v>
      </c>
      <c r="G61" s="488">
        <f t="shared" si="11"/>
        <v>128.53881278538813</v>
      </c>
      <c r="H61" s="489">
        <f t="shared" si="14"/>
        <v>42614</v>
      </c>
      <c r="I61" s="488">
        <f t="shared" si="12"/>
        <v>100.83269699283663</v>
      </c>
      <c r="J61" s="488">
        <f t="shared" si="10"/>
        <v>91.063956963538544</v>
      </c>
      <c r="K61" s="488">
        <f t="shared" si="10"/>
        <v>128.53881278538813</v>
      </c>
      <c r="L61" s="488" t="e">
        <f t="shared" si="13"/>
        <v>#N/A</v>
      </c>
    </row>
    <row r="62" spans="1:14" ht="15" customHeight="1" x14ac:dyDescent="0.2">
      <c r="A62" s="490" t="s">
        <v>468</v>
      </c>
      <c r="B62" s="487">
        <v>27266</v>
      </c>
      <c r="C62" s="487">
        <v>3010</v>
      </c>
      <c r="D62" s="487">
        <v>1074</v>
      </c>
      <c r="E62" s="488">
        <f t="shared" si="11"/>
        <v>99.145485618704782</v>
      </c>
      <c r="F62" s="488">
        <f t="shared" si="11"/>
        <v>89.958158995815893</v>
      </c>
      <c r="G62" s="488">
        <f t="shared" si="11"/>
        <v>122.60273972602739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27361</v>
      </c>
      <c r="C63" s="487">
        <v>2956</v>
      </c>
      <c r="D63" s="487">
        <v>1075</v>
      </c>
      <c r="E63" s="488">
        <f t="shared" si="11"/>
        <v>99.490927602632624</v>
      </c>
      <c r="F63" s="488">
        <f t="shared" si="11"/>
        <v>88.344291691572025</v>
      </c>
      <c r="G63" s="488">
        <f t="shared" si="11"/>
        <v>122.71689497716895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27497</v>
      </c>
      <c r="C64" s="487">
        <v>3102</v>
      </c>
      <c r="D64" s="487">
        <v>1172</v>
      </c>
      <c r="E64" s="488">
        <f t="shared" si="11"/>
        <v>99.985455074360928</v>
      </c>
      <c r="F64" s="488">
        <f t="shared" si="11"/>
        <v>92.707710699342499</v>
      </c>
      <c r="G64" s="488">
        <f t="shared" si="11"/>
        <v>133.78995433789956</v>
      </c>
      <c r="H64" s="489" t="str">
        <f t="shared" si="14"/>
        <v/>
      </c>
      <c r="I64" s="488" t="str">
        <f t="shared" si="12"/>
        <v/>
      </c>
      <c r="J64" s="488" t="str">
        <f t="shared" si="10"/>
        <v/>
      </c>
      <c r="K64" s="488" t="str">
        <f t="shared" si="10"/>
        <v/>
      </c>
      <c r="L64" s="488" t="e">
        <f t="shared" si="13"/>
        <v>#N/A</v>
      </c>
    </row>
    <row r="65" spans="1:12" ht="15" customHeight="1" x14ac:dyDescent="0.2">
      <c r="A65" s="490">
        <v>42979</v>
      </c>
      <c r="B65" s="487">
        <v>27683</v>
      </c>
      <c r="C65" s="487">
        <v>3039</v>
      </c>
      <c r="D65" s="487">
        <v>1206</v>
      </c>
      <c r="E65" s="488">
        <f t="shared" si="11"/>
        <v>100.66179411657758</v>
      </c>
      <c r="F65" s="488">
        <f t="shared" si="11"/>
        <v>90.824865511057979</v>
      </c>
      <c r="G65" s="488">
        <f t="shared" si="11"/>
        <v>137.67123287671234</v>
      </c>
      <c r="H65" s="489">
        <f t="shared" si="14"/>
        <v>42979</v>
      </c>
      <c r="I65" s="488">
        <f t="shared" si="12"/>
        <v>100.66179411657758</v>
      </c>
      <c r="J65" s="488">
        <f t="shared" si="10"/>
        <v>90.824865511057979</v>
      </c>
      <c r="K65" s="488">
        <f t="shared" si="10"/>
        <v>137.67123287671234</v>
      </c>
      <c r="L65" s="488" t="e">
        <f t="shared" si="13"/>
        <v>#N/A</v>
      </c>
    </row>
    <row r="66" spans="1:12" ht="15" customHeight="1" x14ac:dyDescent="0.2">
      <c r="A66" s="490" t="s">
        <v>471</v>
      </c>
      <c r="B66" s="487">
        <v>27318</v>
      </c>
      <c r="C66" s="487">
        <v>2922</v>
      </c>
      <c r="D66" s="487">
        <v>1161</v>
      </c>
      <c r="E66" s="488">
        <f t="shared" si="11"/>
        <v>99.334569652012647</v>
      </c>
      <c r="F66" s="488">
        <f t="shared" si="11"/>
        <v>87.328153018529591</v>
      </c>
      <c r="G66" s="488">
        <f t="shared" si="11"/>
        <v>132.53424657534248</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27472</v>
      </c>
      <c r="C67" s="487">
        <v>2896</v>
      </c>
      <c r="D67" s="487">
        <v>1137</v>
      </c>
      <c r="E67" s="488">
        <f t="shared" si="11"/>
        <v>99.894549289116767</v>
      </c>
      <c r="F67" s="488">
        <f t="shared" si="11"/>
        <v>86.551105797967722</v>
      </c>
      <c r="G67" s="488">
        <f t="shared" si="11"/>
        <v>129.79452054794521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27806</v>
      </c>
      <c r="C68" s="487">
        <v>2993</v>
      </c>
      <c r="D68" s="487">
        <v>1193</v>
      </c>
      <c r="E68" s="488">
        <f t="shared" si="11"/>
        <v>101.10905057997893</v>
      </c>
      <c r="F68" s="488">
        <f t="shared" si="11"/>
        <v>89.45008965929469</v>
      </c>
      <c r="G68" s="488">
        <f t="shared" si="11"/>
        <v>136.18721461187215</v>
      </c>
      <c r="H68" s="489" t="str">
        <f t="shared" si="14"/>
        <v/>
      </c>
      <c r="I68" s="488" t="str">
        <f t="shared" si="12"/>
        <v/>
      </c>
      <c r="J68" s="488" t="str">
        <f t="shared" si="12"/>
        <v/>
      </c>
      <c r="K68" s="488" t="str">
        <f t="shared" si="12"/>
        <v/>
      </c>
      <c r="L68" s="488" t="e">
        <f t="shared" si="13"/>
        <v>#N/A</v>
      </c>
    </row>
    <row r="69" spans="1:12" ht="15" customHeight="1" x14ac:dyDescent="0.2">
      <c r="A69" s="490">
        <v>43344</v>
      </c>
      <c r="B69" s="487">
        <v>28196</v>
      </c>
      <c r="C69" s="487">
        <v>2984</v>
      </c>
      <c r="D69" s="487">
        <v>1251</v>
      </c>
      <c r="E69" s="488">
        <f t="shared" si="11"/>
        <v>102.52718082978799</v>
      </c>
      <c r="F69" s="488">
        <f t="shared" si="11"/>
        <v>89.181111775254024</v>
      </c>
      <c r="G69" s="488">
        <f t="shared" si="11"/>
        <v>142.8082191780822</v>
      </c>
      <c r="H69" s="489">
        <f t="shared" si="14"/>
        <v>43344</v>
      </c>
      <c r="I69" s="488">
        <f t="shared" si="12"/>
        <v>102.52718082978799</v>
      </c>
      <c r="J69" s="488">
        <f t="shared" si="12"/>
        <v>89.181111775254024</v>
      </c>
      <c r="K69" s="488">
        <f t="shared" si="12"/>
        <v>142.8082191780822</v>
      </c>
      <c r="L69" s="488" t="e">
        <f t="shared" si="13"/>
        <v>#N/A</v>
      </c>
    </row>
    <row r="70" spans="1:12" ht="15" customHeight="1" x14ac:dyDescent="0.2">
      <c r="A70" s="490" t="s">
        <v>474</v>
      </c>
      <c r="B70" s="487">
        <v>27806</v>
      </c>
      <c r="C70" s="487">
        <v>2904</v>
      </c>
      <c r="D70" s="487">
        <v>1201</v>
      </c>
      <c r="E70" s="488">
        <f t="shared" si="11"/>
        <v>101.10905057997893</v>
      </c>
      <c r="F70" s="488">
        <f t="shared" si="11"/>
        <v>86.790197250448301</v>
      </c>
      <c r="G70" s="488">
        <f t="shared" si="11"/>
        <v>137.10045662100455</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27818</v>
      </c>
      <c r="C71" s="487">
        <v>2815</v>
      </c>
      <c r="D71" s="487">
        <v>1202</v>
      </c>
      <c r="E71" s="491">
        <f t="shared" ref="E71:G75" si="15">IF($A$51=37802,IF(COUNTBLANK(B$51:B$70)&gt;0,#N/A,IF(ISBLANK(B71)=FALSE,B71/B$51*100,#N/A)),IF(COUNTBLANK(B$51:B$75)&gt;0,#N/A,B71/B$51*100))</f>
        <v>101.15268535689611</v>
      </c>
      <c r="F71" s="491">
        <f t="shared" si="15"/>
        <v>84.130304841601912</v>
      </c>
      <c r="G71" s="491">
        <f t="shared" si="15"/>
        <v>137.21461187214612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27912</v>
      </c>
      <c r="C72" s="487">
        <v>2896</v>
      </c>
      <c r="D72" s="487">
        <v>1303</v>
      </c>
      <c r="E72" s="491">
        <f t="shared" si="15"/>
        <v>101.4944911094142</v>
      </c>
      <c r="F72" s="491">
        <f t="shared" si="15"/>
        <v>86.551105797967722</v>
      </c>
      <c r="G72" s="491">
        <f t="shared" si="15"/>
        <v>148.74429223744292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28228</v>
      </c>
      <c r="C73" s="487">
        <v>2826</v>
      </c>
      <c r="D73" s="487">
        <v>1262</v>
      </c>
      <c r="E73" s="491">
        <f t="shared" si="15"/>
        <v>102.64354023490054</v>
      </c>
      <c r="F73" s="491">
        <f t="shared" si="15"/>
        <v>84.459055588762695</v>
      </c>
      <c r="G73" s="491">
        <f t="shared" si="15"/>
        <v>144.06392694063928</v>
      </c>
      <c r="H73" s="492">
        <f>IF(A$51=37802,IF(ISERROR(L73)=TRUE,IF(ISBLANK(A73)=FALSE,IF(MONTH(A73)=MONTH(MAX(A$51:A$75)),A73,""),""),""),IF(ISERROR(L73)=TRUE,IF(MONTH(A73)=MONTH(MAX(A$51:A$75)),A73,""),""))</f>
        <v>43709</v>
      </c>
      <c r="I73" s="488">
        <f t="shared" si="12"/>
        <v>102.64354023490054</v>
      </c>
      <c r="J73" s="488">
        <f t="shared" si="12"/>
        <v>84.459055588762695</v>
      </c>
      <c r="K73" s="488">
        <f t="shared" si="12"/>
        <v>144.06392694063928</v>
      </c>
      <c r="L73" s="488" t="e">
        <f t="shared" si="13"/>
        <v>#N/A</v>
      </c>
    </row>
    <row r="74" spans="1:12" ht="15" customHeight="1" x14ac:dyDescent="0.2">
      <c r="A74" s="490" t="s">
        <v>477</v>
      </c>
      <c r="B74" s="487">
        <v>27827</v>
      </c>
      <c r="C74" s="487">
        <v>2737</v>
      </c>
      <c r="D74" s="487">
        <v>1219</v>
      </c>
      <c r="E74" s="491">
        <f t="shared" si="15"/>
        <v>101.18541143958402</v>
      </c>
      <c r="F74" s="491">
        <f t="shared" si="15"/>
        <v>81.79916317991632</v>
      </c>
      <c r="G74" s="491">
        <f t="shared" si="15"/>
        <v>139.15525114155253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27678</v>
      </c>
      <c r="C75" s="493">
        <v>2551</v>
      </c>
      <c r="D75" s="493">
        <v>1137</v>
      </c>
      <c r="E75" s="491">
        <f t="shared" si="15"/>
        <v>100.64361295952875</v>
      </c>
      <c r="F75" s="491">
        <f t="shared" si="15"/>
        <v>76.240286909742977</v>
      </c>
      <c r="G75" s="491">
        <f t="shared" si="15"/>
        <v>129.79452054794521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102.64354023490054</v>
      </c>
      <c r="J77" s="488">
        <f>IF(J75&lt;&gt;"",J75,IF(J74&lt;&gt;"",J74,IF(J73&lt;&gt;"",J73,IF(J72&lt;&gt;"",J72,IF(J71&lt;&gt;"",J71,IF(J70&lt;&gt;"",J70,""))))))</f>
        <v>84.459055588762695</v>
      </c>
      <c r="K77" s="488">
        <f>IF(K75&lt;&gt;"",K75,IF(K74&lt;&gt;"",K74,IF(K73&lt;&gt;"",K73,IF(K72&lt;&gt;"",K72,IF(K71&lt;&gt;"",K71,IF(K70&lt;&gt;"",K70,""))))))</f>
        <v>144.06392694063928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+2,6%</v>
      </c>
      <c r="J79" s="488" t="str">
        <f>"GeB - ausschließlich: "&amp;IF(J77&gt;100,"+","")&amp;TEXT(J77-100,"0,0")&amp;"%"</f>
        <v>GeB - ausschließlich: -15,5%</v>
      </c>
      <c r="K79" s="488" t="str">
        <f>"GeB - im Nebenjob: "&amp;IF(K77&gt;100,"+","")&amp;TEXT(K77-100,"0,0")&amp;"%"</f>
        <v>GeB - im Nebenjob: +44,1%</v>
      </c>
    </row>
    <row r="81" spans="9:9" ht="15" customHeight="1" x14ac:dyDescent="0.2">
      <c r="I81" s="488" t="str">
        <f>IF(ISERROR(HLOOKUP(1,I$78:K$79,2,FALSE)),"",HLOOKUP(1,I$78:K$79,2,FALSE))</f>
        <v>GeB - im Nebenjob: +44,1%</v>
      </c>
    </row>
    <row r="82" spans="9:9" ht="15" customHeight="1" x14ac:dyDescent="0.2">
      <c r="I82" s="488" t="str">
        <f>IF(ISERROR(HLOOKUP(2,I$78:K$79,2,FALSE)),"",HLOOKUP(2,I$78:K$79,2,FALSE))</f>
        <v>SvB: +2,6%</v>
      </c>
    </row>
    <row r="83" spans="9:9" ht="15" customHeight="1" x14ac:dyDescent="0.2">
      <c r="I83" s="488" t="str">
        <f>IF(ISERROR(HLOOKUP(3,I$78:K$79,2,FALSE)),"",HLOOKUP(3,I$78:K$79,2,FALSE))</f>
        <v>GeB - ausschließlich: -15,5%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27678</v>
      </c>
      <c r="E12" s="114">
        <v>27827</v>
      </c>
      <c r="F12" s="114">
        <v>28228</v>
      </c>
      <c r="G12" s="114">
        <v>27912</v>
      </c>
      <c r="H12" s="114">
        <v>27818</v>
      </c>
      <c r="I12" s="115">
        <v>-140</v>
      </c>
      <c r="J12" s="116">
        <v>-0.50327126321087068</v>
      </c>
      <c r="N12" s="117"/>
    </row>
    <row r="13" spans="1:15" s="110" customFormat="1" ht="13.5" customHeight="1" x14ac:dyDescent="0.2">
      <c r="A13" s="118" t="s">
        <v>105</v>
      </c>
      <c r="B13" s="119" t="s">
        <v>106</v>
      </c>
      <c r="C13" s="113">
        <v>51.885974420117059</v>
      </c>
      <c r="D13" s="114">
        <v>14361</v>
      </c>
      <c r="E13" s="114">
        <v>14457</v>
      </c>
      <c r="F13" s="114">
        <v>14745</v>
      </c>
      <c r="G13" s="114">
        <v>14547</v>
      </c>
      <c r="H13" s="114">
        <v>14504</v>
      </c>
      <c r="I13" s="115">
        <v>-143</v>
      </c>
      <c r="J13" s="116">
        <v>-0.98593491450634307</v>
      </c>
    </row>
    <row r="14" spans="1:15" s="110" customFormat="1" ht="13.5" customHeight="1" x14ac:dyDescent="0.2">
      <c r="A14" s="120"/>
      <c r="B14" s="119" t="s">
        <v>107</v>
      </c>
      <c r="C14" s="113">
        <v>48.114025579882941</v>
      </c>
      <c r="D14" s="114">
        <v>13317</v>
      </c>
      <c r="E14" s="114">
        <v>13370</v>
      </c>
      <c r="F14" s="114">
        <v>13483</v>
      </c>
      <c r="G14" s="114">
        <v>13365</v>
      </c>
      <c r="H14" s="114">
        <v>13314</v>
      </c>
      <c r="I14" s="115">
        <v>3</v>
      </c>
      <c r="J14" s="116">
        <v>2.253267237494367E-2</v>
      </c>
    </row>
    <row r="15" spans="1:15" s="110" customFormat="1" ht="13.5" customHeight="1" x14ac:dyDescent="0.2">
      <c r="A15" s="118" t="s">
        <v>105</v>
      </c>
      <c r="B15" s="121" t="s">
        <v>108</v>
      </c>
      <c r="C15" s="113">
        <v>7.7317725269166848</v>
      </c>
      <c r="D15" s="114">
        <v>2140</v>
      </c>
      <c r="E15" s="114">
        <v>2196</v>
      </c>
      <c r="F15" s="114">
        <v>2272</v>
      </c>
      <c r="G15" s="114">
        <v>1991</v>
      </c>
      <c r="H15" s="114">
        <v>2007</v>
      </c>
      <c r="I15" s="115">
        <v>133</v>
      </c>
      <c r="J15" s="116">
        <v>6.6268061783756851</v>
      </c>
    </row>
    <row r="16" spans="1:15" s="110" customFormat="1" ht="13.5" customHeight="1" x14ac:dyDescent="0.2">
      <c r="A16" s="118"/>
      <c r="B16" s="121" t="s">
        <v>109</v>
      </c>
      <c r="C16" s="113">
        <v>66.337885685381892</v>
      </c>
      <c r="D16" s="114">
        <v>18361</v>
      </c>
      <c r="E16" s="114">
        <v>18451</v>
      </c>
      <c r="F16" s="114">
        <v>18752</v>
      </c>
      <c r="G16" s="114">
        <v>18826</v>
      </c>
      <c r="H16" s="114">
        <v>18812</v>
      </c>
      <c r="I16" s="115">
        <v>-451</v>
      </c>
      <c r="J16" s="116">
        <v>-2.3974059111205612</v>
      </c>
    </row>
    <row r="17" spans="1:10" s="110" customFormat="1" ht="13.5" customHeight="1" x14ac:dyDescent="0.2">
      <c r="A17" s="118"/>
      <c r="B17" s="121" t="s">
        <v>110</v>
      </c>
      <c r="C17" s="113">
        <v>25.124647734662908</v>
      </c>
      <c r="D17" s="114">
        <v>6954</v>
      </c>
      <c r="E17" s="114">
        <v>6947</v>
      </c>
      <c r="F17" s="114">
        <v>6983</v>
      </c>
      <c r="G17" s="114">
        <v>6877</v>
      </c>
      <c r="H17" s="114">
        <v>6807</v>
      </c>
      <c r="I17" s="115">
        <v>147</v>
      </c>
      <c r="J17" s="116">
        <v>2.1595416483032173</v>
      </c>
    </row>
    <row r="18" spans="1:10" s="110" customFormat="1" ht="13.5" customHeight="1" x14ac:dyDescent="0.2">
      <c r="A18" s="120"/>
      <c r="B18" s="121" t="s">
        <v>111</v>
      </c>
      <c r="C18" s="113">
        <v>0.80569405303851438</v>
      </c>
      <c r="D18" s="114">
        <v>223</v>
      </c>
      <c r="E18" s="114">
        <v>233</v>
      </c>
      <c r="F18" s="114">
        <v>221</v>
      </c>
      <c r="G18" s="114">
        <v>218</v>
      </c>
      <c r="H18" s="114">
        <v>192</v>
      </c>
      <c r="I18" s="115">
        <v>31</v>
      </c>
      <c r="J18" s="116">
        <v>16.145833333333332</v>
      </c>
    </row>
    <row r="19" spans="1:10" s="110" customFormat="1" ht="13.5" customHeight="1" x14ac:dyDescent="0.2">
      <c r="A19" s="120"/>
      <c r="B19" s="121" t="s">
        <v>112</v>
      </c>
      <c r="C19" s="113">
        <v>0.29626418093792906</v>
      </c>
      <c r="D19" s="114">
        <v>82</v>
      </c>
      <c r="E19" s="114">
        <v>84</v>
      </c>
      <c r="F19" s="114">
        <v>76</v>
      </c>
      <c r="G19" s="114">
        <v>68</v>
      </c>
      <c r="H19" s="114">
        <v>49</v>
      </c>
      <c r="I19" s="115">
        <v>33</v>
      </c>
      <c r="J19" s="116">
        <v>67.34693877551021</v>
      </c>
    </row>
    <row r="20" spans="1:10" s="110" customFormat="1" ht="13.5" customHeight="1" x14ac:dyDescent="0.2">
      <c r="A20" s="118" t="s">
        <v>113</v>
      </c>
      <c r="B20" s="122" t="s">
        <v>114</v>
      </c>
      <c r="C20" s="113">
        <v>69.889442878820731</v>
      </c>
      <c r="D20" s="114">
        <v>19344</v>
      </c>
      <c r="E20" s="114">
        <v>19472</v>
      </c>
      <c r="F20" s="114">
        <v>19822</v>
      </c>
      <c r="G20" s="114">
        <v>19651</v>
      </c>
      <c r="H20" s="114">
        <v>19641</v>
      </c>
      <c r="I20" s="115">
        <v>-297</v>
      </c>
      <c r="J20" s="116">
        <v>-1.5121429662440813</v>
      </c>
    </row>
    <row r="21" spans="1:10" s="110" customFormat="1" ht="13.5" customHeight="1" x14ac:dyDescent="0.2">
      <c r="A21" s="120"/>
      <c r="B21" s="122" t="s">
        <v>115</v>
      </c>
      <c r="C21" s="113">
        <v>30.110557121179276</v>
      </c>
      <c r="D21" s="114">
        <v>8334</v>
      </c>
      <c r="E21" s="114">
        <v>8355</v>
      </c>
      <c r="F21" s="114">
        <v>8406</v>
      </c>
      <c r="G21" s="114">
        <v>8261</v>
      </c>
      <c r="H21" s="114">
        <v>8177</v>
      </c>
      <c r="I21" s="115">
        <v>157</v>
      </c>
      <c r="J21" s="116">
        <v>1.9200195670783906</v>
      </c>
    </row>
    <row r="22" spans="1:10" s="110" customFormat="1" ht="13.5" customHeight="1" x14ac:dyDescent="0.2">
      <c r="A22" s="118" t="s">
        <v>113</v>
      </c>
      <c r="B22" s="122" t="s">
        <v>116</v>
      </c>
      <c r="C22" s="113">
        <v>96.600187874846455</v>
      </c>
      <c r="D22" s="114">
        <v>26737</v>
      </c>
      <c r="E22" s="114">
        <v>26894</v>
      </c>
      <c r="F22" s="114">
        <v>27229</v>
      </c>
      <c r="G22" s="114">
        <v>26972</v>
      </c>
      <c r="H22" s="114">
        <v>26918</v>
      </c>
      <c r="I22" s="115">
        <v>-181</v>
      </c>
      <c r="J22" s="116">
        <v>-0.67241251207370534</v>
      </c>
    </row>
    <row r="23" spans="1:10" s="110" customFormat="1" ht="13.5" customHeight="1" x14ac:dyDescent="0.2">
      <c r="A23" s="123"/>
      <c r="B23" s="124" t="s">
        <v>117</v>
      </c>
      <c r="C23" s="125">
        <v>3.3853602138882866</v>
      </c>
      <c r="D23" s="114">
        <v>937</v>
      </c>
      <c r="E23" s="114">
        <v>930</v>
      </c>
      <c r="F23" s="114">
        <v>996</v>
      </c>
      <c r="G23" s="114">
        <v>938</v>
      </c>
      <c r="H23" s="114">
        <v>899</v>
      </c>
      <c r="I23" s="115">
        <v>38</v>
      </c>
      <c r="J23" s="116">
        <v>4.2269187986651833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3688</v>
      </c>
      <c r="E26" s="114">
        <v>3956</v>
      </c>
      <c r="F26" s="114">
        <v>4088</v>
      </c>
      <c r="G26" s="114">
        <v>4199</v>
      </c>
      <c r="H26" s="140">
        <v>4017</v>
      </c>
      <c r="I26" s="115">
        <v>-329</v>
      </c>
      <c r="J26" s="116">
        <v>-8.1901916853373162</v>
      </c>
    </row>
    <row r="27" spans="1:10" s="110" customFormat="1" ht="13.5" customHeight="1" x14ac:dyDescent="0.2">
      <c r="A27" s="118" t="s">
        <v>105</v>
      </c>
      <c r="B27" s="119" t="s">
        <v>106</v>
      </c>
      <c r="C27" s="113">
        <v>43.465292841648591</v>
      </c>
      <c r="D27" s="115">
        <v>1603</v>
      </c>
      <c r="E27" s="114">
        <v>1710</v>
      </c>
      <c r="F27" s="114">
        <v>1791</v>
      </c>
      <c r="G27" s="114">
        <v>1815</v>
      </c>
      <c r="H27" s="140">
        <v>1737</v>
      </c>
      <c r="I27" s="115">
        <v>-134</v>
      </c>
      <c r="J27" s="116">
        <v>-7.7144502014968337</v>
      </c>
    </row>
    <row r="28" spans="1:10" s="110" customFormat="1" ht="13.5" customHeight="1" x14ac:dyDescent="0.2">
      <c r="A28" s="120"/>
      <c r="B28" s="119" t="s">
        <v>107</v>
      </c>
      <c r="C28" s="113">
        <v>56.534707158351409</v>
      </c>
      <c r="D28" s="115">
        <v>2085</v>
      </c>
      <c r="E28" s="114">
        <v>2246</v>
      </c>
      <c r="F28" s="114">
        <v>2297</v>
      </c>
      <c r="G28" s="114">
        <v>2384</v>
      </c>
      <c r="H28" s="140">
        <v>2280</v>
      </c>
      <c r="I28" s="115">
        <v>-195</v>
      </c>
      <c r="J28" s="116">
        <v>-8.5526315789473681</v>
      </c>
    </row>
    <row r="29" spans="1:10" s="110" customFormat="1" ht="13.5" customHeight="1" x14ac:dyDescent="0.2">
      <c r="A29" s="118" t="s">
        <v>105</v>
      </c>
      <c r="B29" s="121" t="s">
        <v>108</v>
      </c>
      <c r="C29" s="113">
        <v>11.93058568329718</v>
      </c>
      <c r="D29" s="115">
        <v>440</v>
      </c>
      <c r="E29" s="114">
        <v>492</v>
      </c>
      <c r="F29" s="114">
        <v>590</v>
      </c>
      <c r="G29" s="114">
        <v>632</v>
      </c>
      <c r="H29" s="140">
        <v>525</v>
      </c>
      <c r="I29" s="115">
        <v>-85</v>
      </c>
      <c r="J29" s="116">
        <v>-16.19047619047619</v>
      </c>
    </row>
    <row r="30" spans="1:10" s="110" customFormat="1" ht="13.5" customHeight="1" x14ac:dyDescent="0.2">
      <c r="A30" s="118"/>
      <c r="B30" s="121" t="s">
        <v>109</v>
      </c>
      <c r="C30" s="113">
        <v>38.096529284164859</v>
      </c>
      <c r="D30" s="115">
        <v>1405</v>
      </c>
      <c r="E30" s="114">
        <v>1537</v>
      </c>
      <c r="F30" s="114">
        <v>1562</v>
      </c>
      <c r="G30" s="114">
        <v>1610</v>
      </c>
      <c r="H30" s="140">
        <v>1566</v>
      </c>
      <c r="I30" s="115">
        <v>-161</v>
      </c>
      <c r="J30" s="116">
        <v>-10.280970625798211</v>
      </c>
    </row>
    <row r="31" spans="1:10" s="110" customFormat="1" ht="13.5" customHeight="1" x14ac:dyDescent="0.2">
      <c r="A31" s="118"/>
      <c r="B31" s="121" t="s">
        <v>110</v>
      </c>
      <c r="C31" s="113">
        <v>25.623644251626899</v>
      </c>
      <c r="D31" s="115">
        <v>945</v>
      </c>
      <c r="E31" s="114">
        <v>986</v>
      </c>
      <c r="F31" s="114">
        <v>1003</v>
      </c>
      <c r="G31" s="114">
        <v>1029</v>
      </c>
      <c r="H31" s="140">
        <v>1036</v>
      </c>
      <c r="I31" s="115">
        <v>-91</v>
      </c>
      <c r="J31" s="116">
        <v>-8.7837837837837842</v>
      </c>
    </row>
    <row r="32" spans="1:10" s="110" customFormat="1" ht="13.5" customHeight="1" x14ac:dyDescent="0.2">
      <c r="A32" s="120"/>
      <c r="B32" s="121" t="s">
        <v>111</v>
      </c>
      <c r="C32" s="113">
        <v>24.349240780911064</v>
      </c>
      <c r="D32" s="115">
        <v>898</v>
      </c>
      <c r="E32" s="114">
        <v>941</v>
      </c>
      <c r="F32" s="114">
        <v>933</v>
      </c>
      <c r="G32" s="114">
        <v>928</v>
      </c>
      <c r="H32" s="140">
        <v>890</v>
      </c>
      <c r="I32" s="115">
        <v>8</v>
      </c>
      <c r="J32" s="116">
        <v>0.898876404494382</v>
      </c>
    </row>
    <row r="33" spans="1:10" s="110" customFormat="1" ht="13.5" customHeight="1" x14ac:dyDescent="0.2">
      <c r="A33" s="120"/>
      <c r="B33" s="121" t="s">
        <v>112</v>
      </c>
      <c r="C33" s="113">
        <v>2.9826464208242949</v>
      </c>
      <c r="D33" s="115">
        <v>110</v>
      </c>
      <c r="E33" s="114">
        <v>120</v>
      </c>
      <c r="F33" s="114">
        <v>117</v>
      </c>
      <c r="G33" s="114">
        <v>93</v>
      </c>
      <c r="H33" s="140">
        <v>93</v>
      </c>
      <c r="I33" s="115">
        <v>17</v>
      </c>
      <c r="J33" s="116">
        <v>18.27956989247312</v>
      </c>
    </row>
    <row r="34" spans="1:10" s="110" customFormat="1" ht="13.5" customHeight="1" x14ac:dyDescent="0.2">
      <c r="A34" s="118" t="s">
        <v>113</v>
      </c>
      <c r="B34" s="122" t="s">
        <v>116</v>
      </c>
      <c r="C34" s="113">
        <v>96.908893709327543</v>
      </c>
      <c r="D34" s="115">
        <v>3574</v>
      </c>
      <c r="E34" s="114">
        <v>3847</v>
      </c>
      <c r="F34" s="114">
        <v>3960</v>
      </c>
      <c r="G34" s="114">
        <v>4079</v>
      </c>
      <c r="H34" s="140">
        <v>3910</v>
      </c>
      <c r="I34" s="115">
        <v>-336</v>
      </c>
      <c r="J34" s="116">
        <v>-8.593350383631714</v>
      </c>
    </row>
    <row r="35" spans="1:10" s="110" customFormat="1" ht="13.5" customHeight="1" x14ac:dyDescent="0.2">
      <c r="A35" s="118"/>
      <c r="B35" s="119" t="s">
        <v>117</v>
      </c>
      <c r="C35" s="113">
        <v>2.9013015184381779</v>
      </c>
      <c r="D35" s="115">
        <v>107</v>
      </c>
      <c r="E35" s="114">
        <v>102</v>
      </c>
      <c r="F35" s="114">
        <v>121</v>
      </c>
      <c r="G35" s="114">
        <v>112</v>
      </c>
      <c r="H35" s="140">
        <v>101</v>
      </c>
      <c r="I35" s="115">
        <v>6</v>
      </c>
      <c r="J35" s="116">
        <v>5.9405940594059405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2551</v>
      </c>
      <c r="E37" s="114">
        <v>2737</v>
      </c>
      <c r="F37" s="114">
        <v>2826</v>
      </c>
      <c r="G37" s="114">
        <v>2896</v>
      </c>
      <c r="H37" s="140">
        <v>2815</v>
      </c>
      <c r="I37" s="115">
        <v>-264</v>
      </c>
      <c r="J37" s="116">
        <v>-9.3783303730017771</v>
      </c>
    </row>
    <row r="38" spans="1:10" s="110" customFormat="1" ht="13.5" customHeight="1" x14ac:dyDescent="0.2">
      <c r="A38" s="118" t="s">
        <v>105</v>
      </c>
      <c r="B38" s="119" t="s">
        <v>106</v>
      </c>
      <c r="C38" s="113">
        <v>44.139553116424935</v>
      </c>
      <c r="D38" s="115">
        <v>1126</v>
      </c>
      <c r="E38" s="114">
        <v>1202</v>
      </c>
      <c r="F38" s="114">
        <v>1250</v>
      </c>
      <c r="G38" s="114">
        <v>1266</v>
      </c>
      <c r="H38" s="140">
        <v>1248</v>
      </c>
      <c r="I38" s="115">
        <v>-122</v>
      </c>
      <c r="J38" s="116">
        <v>-9.7756410256410255</v>
      </c>
    </row>
    <row r="39" spans="1:10" s="110" customFormat="1" ht="13.5" customHeight="1" x14ac:dyDescent="0.2">
      <c r="A39" s="120"/>
      <c r="B39" s="119" t="s">
        <v>107</v>
      </c>
      <c r="C39" s="113">
        <v>55.860446883575065</v>
      </c>
      <c r="D39" s="115">
        <v>1425</v>
      </c>
      <c r="E39" s="114">
        <v>1535</v>
      </c>
      <c r="F39" s="114">
        <v>1576</v>
      </c>
      <c r="G39" s="114">
        <v>1630</v>
      </c>
      <c r="H39" s="140">
        <v>1567</v>
      </c>
      <c r="I39" s="115">
        <v>-142</v>
      </c>
      <c r="J39" s="116">
        <v>-9.0619017230376517</v>
      </c>
    </row>
    <row r="40" spans="1:10" s="110" customFormat="1" ht="13.5" customHeight="1" x14ac:dyDescent="0.2">
      <c r="A40" s="118" t="s">
        <v>105</v>
      </c>
      <c r="B40" s="121" t="s">
        <v>108</v>
      </c>
      <c r="C40" s="113">
        <v>13.484907879263034</v>
      </c>
      <c r="D40" s="115">
        <v>344</v>
      </c>
      <c r="E40" s="114">
        <v>374</v>
      </c>
      <c r="F40" s="114">
        <v>445</v>
      </c>
      <c r="G40" s="114">
        <v>486</v>
      </c>
      <c r="H40" s="140">
        <v>411</v>
      </c>
      <c r="I40" s="115">
        <v>-67</v>
      </c>
      <c r="J40" s="116">
        <v>-16.301703163017031</v>
      </c>
    </row>
    <row r="41" spans="1:10" s="110" customFormat="1" ht="13.5" customHeight="1" x14ac:dyDescent="0.2">
      <c r="A41" s="118"/>
      <c r="B41" s="121" t="s">
        <v>109</v>
      </c>
      <c r="C41" s="113">
        <v>23.87299098392787</v>
      </c>
      <c r="D41" s="115">
        <v>609</v>
      </c>
      <c r="E41" s="114">
        <v>696</v>
      </c>
      <c r="F41" s="114">
        <v>709</v>
      </c>
      <c r="G41" s="114">
        <v>717</v>
      </c>
      <c r="H41" s="140">
        <v>731</v>
      </c>
      <c r="I41" s="115">
        <v>-122</v>
      </c>
      <c r="J41" s="116">
        <v>-16.689466484268127</v>
      </c>
    </row>
    <row r="42" spans="1:10" s="110" customFormat="1" ht="13.5" customHeight="1" x14ac:dyDescent="0.2">
      <c r="A42" s="118"/>
      <c r="B42" s="121" t="s">
        <v>110</v>
      </c>
      <c r="C42" s="113">
        <v>28.106624852998824</v>
      </c>
      <c r="D42" s="115">
        <v>717</v>
      </c>
      <c r="E42" s="114">
        <v>744</v>
      </c>
      <c r="F42" s="114">
        <v>755</v>
      </c>
      <c r="G42" s="114">
        <v>780</v>
      </c>
      <c r="H42" s="140">
        <v>794</v>
      </c>
      <c r="I42" s="115">
        <v>-77</v>
      </c>
      <c r="J42" s="116">
        <v>-9.6977329974811077</v>
      </c>
    </row>
    <row r="43" spans="1:10" s="110" customFormat="1" ht="13.5" customHeight="1" x14ac:dyDescent="0.2">
      <c r="A43" s="120"/>
      <c r="B43" s="121" t="s">
        <v>111</v>
      </c>
      <c r="C43" s="113">
        <v>34.535476283810269</v>
      </c>
      <c r="D43" s="115">
        <v>881</v>
      </c>
      <c r="E43" s="114">
        <v>923</v>
      </c>
      <c r="F43" s="114">
        <v>917</v>
      </c>
      <c r="G43" s="114">
        <v>913</v>
      </c>
      <c r="H43" s="140">
        <v>879</v>
      </c>
      <c r="I43" s="115">
        <v>2</v>
      </c>
      <c r="J43" s="116">
        <v>0.22753128555176336</v>
      </c>
    </row>
    <row r="44" spans="1:10" s="110" customFormat="1" ht="13.5" customHeight="1" x14ac:dyDescent="0.2">
      <c r="A44" s="120"/>
      <c r="B44" s="121" t="s">
        <v>112</v>
      </c>
      <c r="C44" s="113">
        <v>4.0768326146609173</v>
      </c>
      <c r="D44" s="115">
        <v>104</v>
      </c>
      <c r="E44" s="114">
        <v>114</v>
      </c>
      <c r="F44" s="114">
        <v>113</v>
      </c>
      <c r="G44" s="114" t="s">
        <v>513</v>
      </c>
      <c r="H44" s="140" t="s">
        <v>513</v>
      </c>
      <c r="I44" s="115" t="s">
        <v>513</v>
      </c>
      <c r="J44" s="116" t="s">
        <v>513</v>
      </c>
    </row>
    <row r="45" spans="1:10" s="110" customFormat="1" ht="13.5" customHeight="1" x14ac:dyDescent="0.2">
      <c r="A45" s="118" t="s">
        <v>113</v>
      </c>
      <c r="B45" s="122" t="s">
        <v>116</v>
      </c>
      <c r="C45" s="113">
        <v>97.138377107016851</v>
      </c>
      <c r="D45" s="115">
        <v>2478</v>
      </c>
      <c r="E45" s="114">
        <v>2667</v>
      </c>
      <c r="F45" s="114">
        <v>2740</v>
      </c>
      <c r="G45" s="114">
        <v>2818</v>
      </c>
      <c r="H45" s="140">
        <v>2750</v>
      </c>
      <c r="I45" s="115">
        <v>-272</v>
      </c>
      <c r="J45" s="116">
        <v>-9.8909090909090907</v>
      </c>
    </row>
    <row r="46" spans="1:10" s="110" customFormat="1" ht="13.5" customHeight="1" x14ac:dyDescent="0.2">
      <c r="A46" s="118"/>
      <c r="B46" s="119" t="s">
        <v>117</v>
      </c>
      <c r="C46" s="113">
        <v>2.5872206977655821</v>
      </c>
      <c r="D46" s="115">
        <v>66</v>
      </c>
      <c r="E46" s="114">
        <v>63</v>
      </c>
      <c r="F46" s="114">
        <v>79</v>
      </c>
      <c r="G46" s="114">
        <v>70</v>
      </c>
      <c r="H46" s="140">
        <v>59</v>
      </c>
      <c r="I46" s="115">
        <v>7</v>
      </c>
      <c r="J46" s="116">
        <v>11.864406779661017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1137</v>
      </c>
      <c r="E48" s="114">
        <v>1219</v>
      </c>
      <c r="F48" s="114">
        <v>1262</v>
      </c>
      <c r="G48" s="114">
        <v>1303</v>
      </c>
      <c r="H48" s="140">
        <v>1202</v>
      </c>
      <c r="I48" s="115">
        <v>-65</v>
      </c>
      <c r="J48" s="116">
        <v>-5.4076539101497501</v>
      </c>
    </row>
    <row r="49" spans="1:12" s="110" customFormat="1" ht="13.5" customHeight="1" x14ac:dyDescent="0.2">
      <c r="A49" s="118" t="s">
        <v>105</v>
      </c>
      <c r="B49" s="119" t="s">
        <v>106</v>
      </c>
      <c r="C49" s="113">
        <v>41.952506596306065</v>
      </c>
      <c r="D49" s="115">
        <v>477</v>
      </c>
      <c r="E49" s="114">
        <v>508</v>
      </c>
      <c r="F49" s="114">
        <v>541</v>
      </c>
      <c r="G49" s="114">
        <v>549</v>
      </c>
      <c r="H49" s="140">
        <v>489</v>
      </c>
      <c r="I49" s="115">
        <v>-12</v>
      </c>
      <c r="J49" s="116">
        <v>-2.4539877300613497</v>
      </c>
    </row>
    <row r="50" spans="1:12" s="110" customFormat="1" ht="13.5" customHeight="1" x14ac:dyDescent="0.2">
      <c r="A50" s="120"/>
      <c r="B50" s="119" t="s">
        <v>107</v>
      </c>
      <c r="C50" s="113">
        <v>58.047493403693935</v>
      </c>
      <c r="D50" s="115">
        <v>660</v>
      </c>
      <c r="E50" s="114">
        <v>711</v>
      </c>
      <c r="F50" s="114">
        <v>721</v>
      </c>
      <c r="G50" s="114">
        <v>754</v>
      </c>
      <c r="H50" s="140">
        <v>713</v>
      </c>
      <c r="I50" s="115">
        <v>-53</v>
      </c>
      <c r="J50" s="116">
        <v>-7.433380084151473</v>
      </c>
    </row>
    <row r="51" spans="1:12" s="110" customFormat="1" ht="13.5" customHeight="1" x14ac:dyDescent="0.2">
      <c r="A51" s="118" t="s">
        <v>105</v>
      </c>
      <c r="B51" s="121" t="s">
        <v>108</v>
      </c>
      <c r="C51" s="113">
        <v>8.4432717678100264</v>
      </c>
      <c r="D51" s="115">
        <v>96</v>
      </c>
      <c r="E51" s="114">
        <v>118</v>
      </c>
      <c r="F51" s="114">
        <v>145</v>
      </c>
      <c r="G51" s="114">
        <v>146</v>
      </c>
      <c r="H51" s="140">
        <v>114</v>
      </c>
      <c r="I51" s="115">
        <v>-18</v>
      </c>
      <c r="J51" s="116">
        <v>-15.789473684210526</v>
      </c>
    </row>
    <row r="52" spans="1:12" s="110" customFormat="1" ht="13.5" customHeight="1" x14ac:dyDescent="0.2">
      <c r="A52" s="118"/>
      <c r="B52" s="121" t="s">
        <v>109</v>
      </c>
      <c r="C52" s="113">
        <v>70.00879507475814</v>
      </c>
      <c r="D52" s="115">
        <v>796</v>
      </c>
      <c r="E52" s="114">
        <v>841</v>
      </c>
      <c r="F52" s="114">
        <v>853</v>
      </c>
      <c r="G52" s="114">
        <v>893</v>
      </c>
      <c r="H52" s="140">
        <v>835</v>
      </c>
      <c r="I52" s="115">
        <v>-39</v>
      </c>
      <c r="J52" s="116">
        <v>-4.6706586826347305</v>
      </c>
    </row>
    <row r="53" spans="1:12" s="110" customFormat="1" ht="13.5" customHeight="1" x14ac:dyDescent="0.2">
      <c r="A53" s="118"/>
      <c r="B53" s="121" t="s">
        <v>110</v>
      </c>
      <c r="C53" s="113">
        <v>20.052770448548813</v>
      </c>
      <c r="D53" s="115">
        <v>228</v>
      </c>
      <c r="E53" s="114">
        <v>242</v>
      </c>
      <c r="F53" s="114">
        <v>248</v>
      </c>
      <c r="G53" s="114">
        <v>249</v>
      </c>
      <c r="H53" s="140">
        <v>242</v>
      </c>
      <c r="I53" s="115">
        <v>-14</v>
      </c>
      <c r="J53" s="116">
        <v>-5.785123966942149</v>
      </c>
    </row>
    <row r="54" spans="1:12" s="110" customFormat="1" ht="13.5" customHeight="1" x14ac:dyDescent="0.2">
      <c r="A54" s="120"/>
      <c r="B54" s="121" t="s">
        <v>111</v>
      </c>
      <c r="C54" s="113">
        <v>1.4951627088830255</v>
      </c>
      <c r="D54" s="115">
        <v>17</v>
      </c>
      <c r="E54" s="114">
        <v>18</v>
      </c>
      <c r="F54" s="114">
        <v>16</v>
      </c>
      <c r="G54" s="114">
        <v>15</v>
      </c>
      <c r="H54" s="140">
        <v>11</v>
      </c>
      <c r="I54" s="115">
        <v>6</v>
      </c>
      <c r="J54" s="116">
        <v>54.545454545454547</v>
      </c>
    </row>
    <row r="55" spans="1:12" s="110" customFormat="1" ht="13.5" customHeight="1" x14ac:dyDescent="0.2">
      <c r="A55" s="120"/>
      <c r="B55" s="121" t="s">
        <v>112</v>
      </c>
      <c r="C55" s="113">
        <v>0.52770448548812665</v>
      </c>
      <c r="D55" s="115">
        <v>6</v>
      </c>
      <c r="E55" s="114">
        <v>6</v>
      </c>
      <c r="F55" s="114">
        <v>4</v>
      </c>
      <c r="G55" s="114" t="s">
        <v>513</v>
      </c>
      <c r="H55" s="140" t="s">
        <v>513</v>
      </c>
      <c r="I55" s="115" t="s">
        <v>513</v>
      </c>
      <c r="J55" s="116" t="s">
        <v>513</v>
      </c>
    </row>
    <row r="56" spans="1:12" s="110" customFormat="1" ht="13.5" customHeight="1" x14ac:dyDescent="0.2">
      <c r="A56" s="118" t="s">
        <v>113</v>
      </c>
      <c r="B56" s="122" t="s">
        <v>116</v>
      </c>
      <c r="C56" s="113">
        <v>96.394019349164466</v>
      </c>
      <c r="D56" s="115">
        <v>1096</v>
      </c>
      <c r="E56" s="114">
        <v>1180</v>
      </c>
      <c r="F56" s="114">
        <v>1220</v>
      </c>
      <c r="G56" s="114">
        <v>1261</v>
      </c>
      <c r="H56" s="140">
        <v>1160</v>
      </c>
      <c r="I56" s="115">
        <v>-64</v>
      </c>
      <c r="J56" s="116">
        <v>-5.5172413793103452</v>
      </c>
    </row>
    <row r="57" spans="1:12" s="110" customFormat="1" ht="13.5" customHeight="1" x14ac:dyDescent="0.2">
      <c r="A57" s="142"/>
      <c r="B57" s="124" t="s">
        <v>117</v>
      </c>
      <c r="C57" s="125">
        <v>3.6059806508355323</v>
      </c>
      <c r="D57" s="143">
        <v>41</v>
      </c>
      <c r="E57" s="144">
        <v>39</v>
      </c>
      <c r="F57" s="144">
        <v>42</v>
      </c>
      <c r="G57" s="144">
        <v>42</v>
      </c>
      <c r="H57" s="145">
        <v>42</v>
      </c>
      <c r="I57" s="143">
        <v>-1</v>
      </c>
      <c r="J57" s="146">
        <v>-2.3809523809523809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27678</v>
      </c>
      <c r="E12" s="236">
        <v>27827</v>
      </c>
      <c r="F12" s="114">
        <v>28228</v>
      </c>
      <c r="G12" s="114">
        <v>27912</v>
      </c>
      <c r="H12" s="140">
        <v>27818</v>
      </c>
      <c r="I12" s="115">
        <v>-140</v>
      </c>
      <c r="J12" s="116">
        <v>-0.50327126321087068</v>
      </c>
    </row>
    <row r="13" spans="1:15" s="110" customFormat="1" ht="12" customHeight="1" x14ac:dyDescent="0.2">
      <c r="A13" s="118" t="s">
        <v>105</v>
      </c>
      <c r="B13" s="119" t="s">
        <v>106</v>
      </c>
      <c r="C13" s="113">
        <v>51.885974420117059</v>
      </c>
      <c r="D13" s="115">
        <v>14361</v>
      </c>
      <c r="E13" s="114">
        <v>14457</v>
      </c>
      <c r="F13" s="114">
        <v>14745</v>
      </c>
      <c r="G13" s="114">
        <v>14547</v>
      </c>
      <c r="H13" s="140">
        <v>14504</v>
      </c>
      <c r="I13" s="115">
        <v>-143</v>
      </c>
      <c r="J13" s="116">
        <v>-0.98593491450634307</v>
      </c>
    </row>
    <row r="14" spans="1:15" s="110" customFormat="1" ht="12" customHeight="1" x14ac:dyDescent="0.2">
      <c r="A14" s="118"/>
      <c r="B14" s="119" t="s">
        <v>107</v>
      </c>
      <c r="C14" s="113">
        <v>48.114025579882941</v>
      </c>
      <c r="D14" s="115">
        <v>13317</v>
      </c>
      <c r="E14" s="114">
        <v>13370</v>
      </c>
      <c r="F14" s="114">
        <v>13483</v>
      </c>
      <c r="G14" s="114">
        <v>13365</v>
      </c>
      <c r="H14" s="140">
        <v>13314</v>
      </c>
      <c r="I14" s="115">
        <v>3</v>
      </c>
      <c r="J14" s="116">
        <v>2.253267237494367E-2</v>
      </c>
    </row>
    <row r="15" spans="1:15" s="110" customFormat="1" ht="12" customHeight="1" x14ac:dyDescent="0.2">
      <c r="A15" s="118" t="s">
        <v>105</v>
      </c>
      <c r="B15" s="121" t="s">
        <v>108</v>
      </c>
      <c r="C15" s="113">
        <v>7.7317725269166848</v>
      </c>
      <c r="D15" s="115">
        <v>2140</v>
      </c>
      <c r="E15" s="114">
        <v>2196</v>
      </c>
      <c r="F15" s="114">
        <v>2272</v>
      </c>
      <c r="G15" s="114">
        <v>1991</v>
      </c>
      <c r="H15" s="140">
        <v>2007</v>
      </c>
      <c r="I15" s="115">
        <v>133</v>
      </c>
      <c r="J15" s="116">
        <v>6.6268061783756851</v>
      </c>
    </row>
    <row r="16" spans="1:15" s="110" customFormat="1" ht="12" customHeight="1" x14ac:dyDescent="0.2">
      <c r="A16" s="118"/>
      <c r="B16" s="121" t="s">
        <v>109</v>
      </c>
      <c r="C16" s="113">
        <v>66.337885685381892</v>
      </c>
      <c r="D16" s="115">
        <v>18361</v>
      </c>
      <c r="E16" s="114">
        <v>18451</v>
      </c>
      <c r="F16" s="114">
        <v>18752</v>
      </c>
      <c r="G16" s="114">
        <v>18826</v>
      </c>
      <c r="H16" s="140">
        <v>18812</v>
      </c>
      <c r="I16" s="115">
        <v>-451</v>
      </c>
      <c r="J16" s="116">
        <v>-2.3974059111205612</v>
      </c>
    </row>
    <row r="17" spans="1:10" s="110" customFormat="1" ht="12" customHeight="1" x14ac:dyDescent="0.2">
      <c r="A17" s="118"/>
      <c r="B17" s="121" t="s">
        <v>110</v>
      </c>
      <c r="C17" s="113">
        <v>25.124647734662908</v>
      </c>
      <c r="D17" s="115">
        <v>6954</v>
      </c>
      <c r="E17" s="114">
        <v>6947</v>
      </c>
      <c r="F17" s="114">
        <v>6983</v>
      </c>
      <c r="G17" s="114">
        <v>6877</v>
      </c>
      <c r="H17" s="140">
        <v>6807</v>
      </c>
      <c r="I17" s="115">
        <v>147</v>
      </c>
      <c r="J17" s="116">
        <v>2.1595416483032173</v>
      </c>
    </row>
    <row r="18" spans="1:10" s="110" customFormat="1" ht="12" customHeight="1" x14ac:dyDescent="0.2">
      <c r="A18" s="120"/>
      <c r="B18" s="121" t="s">
        <v>111</v>
      </c>
      <c r="C18" s="113">
        <v>0.80569405303851438</v>
      </c>
      <c r="D18" s="115">
        <v>223</v>
      </c>
      <c r="E18" s="114">
        <v>233</v>
      </c>
      <c r="F18" s="114">
        <v>221</v>
      </c>
      <c r="G18" s="114">
        <v>218</v>
      </c>
      <c r="H18" s="140">
        <v>192</v>
      </c>
      <c r="I18" s="115">
        <v>31</v>
      </c>
      <c r="J18" s="116">
        <v>16.145833333333332</v>
      </c>
    </row>
    <row r="19" spans="1:10" s="110" customFormat="1" ht="12" customHeight="1" x14ac:dyDescent="0.2">
      <c r="A19" s="120"/>
      <c r="B19" s="121" t="s">
        <v>112</v>
      </c>
      <c r="C19" s="113">
        <v>0.29626418093792906</v>
      </c>
      <c r="D19" s="115">
        <v>82</v>
      </c>
      <c r="E19" s="114">
        <v>84</v>
      </c>
      <c r="F19" s="114">
        <v>76</v>
      </c>
      <c r="G19" s="114">
        <v>68</v>
      </c>
      <c r="H19" s="140">
        <v>49</v>
      </c>
      <c r="I19" s="115">
        <v>33</v>
      </c>
      <c r="J19" s="116">
        <v>67.34693877551021</v>
      </c>
    </row>
    <row r="20" spans="1:10" s="110" customFormat="1" ht="12" customHeight="1" x14ac:dyDescent="0.2">
      <c r="A20" s="118" t="s">
        <v>113</v>
      </c>
      <c r="B20" s="119" t="s">
        <v>181</v>
      </c>
      <c r="C20" s="113">
        <v>69.889442878820731</v>
      </c>
      <c r="D20" s="115">
        <v>19344</v>
      </c>
      <c r="E20" s="114">
        <v>19472</v>
      </c>
      <c r="F20" s="114">
        <v>19822</v>
      </c>
      <c r="G20" s="114">
        <v>19651</v>
      </c>
      <c r="H20" s="140">
        <v>19641</v>
      </c>
      <c r="I20" s="115">
        <v>-297</v>
      </c>
      <c r="J20" s="116">
        <v>-1.5121429662440813</v>
      </c>
    </row>
    <row r="21" spans="1:10" s="110" customFormat="1" ht="12" customHeight="1" x14ac:dyDescent="0.2">
      <c r="A21" s="118"/>
      <c r="B21" s="119" t="s">
        <v>182</v>
      </c>
      <c r="C21" s="113">
        <v>30.110557121179276</v>
      </c>
      <c r="D21" s="115">
        <v>8334</v>
      </c>
      <c r="E21" s="114">
        <v>8355</v>
      </c>
      <c r="F21" s="114">
        <v>8406</v>
      </c>
      <c r="G21" s="114">
        <v>8261</v>
      </c>
      <c r="H21" s="140">
        <v>8177</v>
      </c>
      <c r="I21" s="115">
        <v>157</v>
      </c>
      <c r="J21" s="116">
        <v>1.9200195670783906</v>
      </c>
    </row>
    <row r="22" spans="1:10" s="110" customFormat="1" ht="12" customHeight="1" x14ac:dyDescent="0.2">
      <c r="A22" s="118" t="s">
        <v>113</v>
      </c>
      <c r="B22" s="119" t="s">
        <v>116</v>
      </c>
      <c r="C22" s="113">
        <v>96.600187874846455</v>
      </c>
      <c r="D22" s="115">
        <v>26737</v>
      </c>
      <c r="E22" s="114">
        <v>26894</v>
      </c>
      <c r="F22" s="114">
        <v>27229</v>
      </c>
      <c r="G22" s="114">
        <v>26972</v>
      </c>
      <c r="H22" s="140">
        <v>26918</v>
      </c>
      <c r="I22" s="115">
        <v>-181</v>
      </c>
      <c r="J22" s="116">
        <v>-0.67241251207370534</v>
      </c>
    </row>
    <row r="23" spans="1:10" s="110" customFormat="1" ht="12" customHeight="1" x14ac:dyDescent="0.2">
      <c r="A23" s="118"/>
      <c r="B23" s="119" t="s">
        <v>117</v>
      </c>
      <c r="C23" s="113">
        <v>3.3853602138882866</v>
      </c>
      <c r="D23" s="115">
        <v>937</v>
      </c>
      <c r="E23" s="114">
        <v>930</v>
      </c>
      <c r="F23" s="114">
        <v>996</v>
      </c>
      <c r="G23" s="114">
        <v>938</v>
      </c>
      <c r="H23" s="140">
        <v>899</v>
      </c>
      <c r="I23" s="115">
        <v>38</v>
      </c>
      <c r="J23" s="116">
        <v>4.2269187986651833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33595</v>
      </c>
      <c r="E64" s="236">
        <v>33827</v>
      </c>
      <c r="F64" s="236">
        <v>34292</v>
      </c>
      <c r="G64" s="236">
        <v>33883</v>
      </c>
      <c r="H64" s="140">
        <v>33784</v>
      </c>
      <c r="I64" s="115">
        <v>-189</v>
      </c>
      <c r="J64" s="116">
        <v>-0.55943641960691448</v>
      </c>
    </row>
    <row r="65" spans="1:12" s="110" customFormat="1" ht="12" customHeight="1" x14ac:dyDescent="0.2">
      <c r="A65" s="118" t="s">
        <v>105</v>
      </c>
      <c r="B65" s="119" t="s">
        <v>106</v>
      </c>
      <c r="C65" s="113">
        <v>53.177556183955943</v>
      </c>
      <c r="D65" s="235">
        <v>17865</v>
      </c>
      <c r="E65" s="236">
        <v>18000</v>
      </c>
      <c r="F65" s="236">
        <v>18332</v>
      </c>
      <c r="G65" s="236">
        <v>18086</v>
      </c>
      <c r="H65" s="140">
        <v>17985</v>
      </c>
      <c r="I65" s="115">
        <v>-120</v>
      </c>
      <c r="J65" s="116">
        <v>-0.66722268557130937</v>
      </c>
    </row>
    <row r="66" spans="1:12" s="110" customFormat="1" ht="12" customHeight="1" x14ac:dyDescent="0.2">
      <c r="A66" s="118"/>
      <c r="B66" s="119" t="s">
        <v>107</v>
      </c>
      <c r="C66" s="113">
        <v>46.822443816044057</v>
      </c>
      <c r="D66" s="235">
        <v>15730</v>
      </c>
      <c r="E66" s="236">
        <v>15827</v>
      </c>
      <c r="F66" s="236">
        <v>15960</v>
      </c>
      <c r="G66" s="236">
        <v>15797</v>
      </c>
      <c r="H66" s="140">
        <v>15799</v>
      </c>
      <c r="I66" s="115">
        <v>-69</v>
      </c>
      <c r="J66" s="116">
        <v>-0.43673650231027278</v>
      </c>
    </row>
    <row r="67" spans="1:12" s="110" customFormat="1" ht="12" customHeight="1" x14ac:dyDescent="0.2">
      <c r="A67" s="118" t="s">
        <v>105</v>
      </c>
      <c r="B67" s="121" t="s">
        <v>108</v>
      </c>
      <c r="C67" s="113">
        <v>7.4475368358386662</v>
      </c>
      <c r="D67" s="235">
        <v>2502</v>
      </c>
      <c r="E67" s="236">
        <v>2556</v>
      </c>
      <c r="F67" s="236">
        <v>2673</v>
      </c>
      <c r="G67" s="236">
        <v>2364</v>
      </c>
      <c r="H67" s="140">
        <v>2395</v>
      </c>
      <c r="I67" s="115">
        <v>107</v>
      </c>
      <c r="J67" s="116">
        <v>4.4676409185803756</v>
      </c>
    </row>
    <row r="68" spans="1:12" s="110" customFormat="1" ht="12" customHeight="1" x14ac:dyDescent="0.2">
      <c r="A68" s="118"/>
      <c r="B68" s="121" t="s">
        <v>109</v>
      </c>
      <c r="C68" s="113">
        <v>65.646673612144667</v>
      </c>
      <c r="D68" s="235">
        <v>22054</v>
      </c>
      <c r="E68" s="236">
        <v>22232</v>
      </c>
      <c r="F68" s="236">
        <v>22589</v>
      </c>
      <c r="G68" s="236">
        <v>22592</v>
      </c>
      <c r="H68" s="140">
        <v>22639</v>
      </c>
      <c r="I68" s="115">
        <v>-585</v>
      </c>
      <c r="J68" s="116">
        <v>-2.5840363973673748</v>
      </c>
    </row>
    <row r="69" spans="1:12" s="110" customFormat="1" ht="12" customHeight="1" x14ac:dyDescent="0.2">
      <c r="A69" s="118"/>
      <c r="B69" s="121" t="s">
        <v>110</v>
      </c>
      <c r="C69" s="113">
        <v>26.060425658580147</v>
      </c>
      <c r="D69" s="235">
        <v>8755</v>
      </c>
      <c r="E69" s="236">
        <v>8758</v>
      </c>
      <c r="F69" s="236">
        <v>8757</v>
      </c>
      <c r="G69" s="236">
        <v>8657</v>
      </c>
      <c r="H69" s="140">
        <v>8516</v>
      </c>
      <c r="I69" s="115">
        <v>239</v>
      </c>
      <c r="J69" s="116">
        <v>2.8064819163926726</v>
      </c>
    </row>
    <row r="70" spans="1:12" s="110" customFormat="1" ht="12" customHeight="1" x14ac:dyDescent="0.2">
      <c r="A70" s="120"/>
      <c r="B70" s="121" t="s">
        <v>111</v>
      </c>
      <c r="C70" s="113">
        <v>0.84536389343652329</v>
      </c>
      <c r="D70" s="235">
        <v>284</v>
      </c>
      <c r="E70" s="236">
        <v>281</v>
      </c>
      <c r="F70" s="236">
        <v>273</v>
      </c>
      <c r="G70" s="236">
        <v>270</v>
      </c>
      <c r="H70" s="140">
        <v>234</v>
      </c>
      <c r="I70" s="115">
        <v>50</v>
      </c>
      <c r="J70" s="116">
        <v>21.367521367521366</v>
      </c>
    </row>
    <row r="71" spans="1:12" s="110" customFormat="1" ht="12" customHeight="1" x14ac:dyDescent="0.2">
      <c r="A71" s="120"/>
      <c r="B71" s="121" t="s">
        <v>112</v>
      </c>
      <c r="C71" s="113">
        <v>0.29171007590415238</v>
      </c>
      <c r="D71" s="235">
        <v>98</v>
      </c>
      <c r="E71" s="236">
        <v>94</v>
      </c>
      <c r="F71" s="236">
        <v>86</v>
      </c>
      <c r="G71" s="236">
        <v>77</v>
      </c>
      <c r="H71" s="140">
        <v>59</v>
      </c>
      <c r="I71" s="115">
        <v>39</v>
      </c>
      <c r="J71" s="116">
        <v>66.101694915254242</v>
      </c>
    </row>
    <row r="72" spans="1:12" s="110" customFormat="1" ht="12" customHeight="1" x14ac:dyDescent="0.2">
      <c r="A72" s="118" t="s">
        <v>113</v>
      </c>
      <c r="B72" s="119" t="s">
        <v>181</v>
      </c>
      <c r="C72" s="113">
        <v>70.959964280398864</v>
      </c>
      <c r="D72" s="235">
        <v>23839</v>
      </c>
      <c r="E72" s="236">
        <v>24022</v>
      </c>
      <c r="F72" s="236">
        <v>24456</v>
      </c>
      <c r="G72" s="236">
        <v>24201</v>
      </c>
      <c r="H72" s="140">
        <v>24219</v>
      </c>
      <c r="I72" s="115">
        <v>-380</v>
      </c>
      <c r="J72" s="116">
        <v>-1.5690160617696849</v>
      </c>
    </row>
    <row r="73" spans="1:12" s="110" customFormat="1" ht="12" customHeight="1" x14ac:dyDescent="0.2">
      <c r="A73" s="118"/>
      <c r="B73" s="119" t="s">
        <v>182</v>
      </c>
      <c r="C73" s="113">
        <v>29.040035719601132</v>
      </c>
      <c r="D73" s="115">
        <v>9756</v>
      </c>
      <c r="E73" s="114">
        <v>9805</v>
      </c>
      <c r="F73" s="114">
        <v>9836</v>
      </c>
      <c r="G73" s="114">
        <v>9682</v>
      </c>
      <c r="H73" s="140">
        <v>9565</v>
      </c>
      <c r="I73" s="115">
        <v>191</v>
      </c>
      <c r="J73" s="116">
        <v>1.9968635650810245</v>
      </c>
    </row>
    <row r="74" spans="1:12" s="110" customFormat="1" ht="12" customHeight="1" x14ac:dyDescent="0.2">
      <c r="A74" s="118" t="s">
        <v>113</v>
      </c>
      <c r="B74" s="119" t="s">
        <v>116</v>
      </c>
      <c r="C74" s="113">
        <v>97.273403780324458</v>
      </c>
      <c r="D74" s="115">
        <v>32679</v>
      </c>
      <c r="E74" s="114">
        <v>32896</v>
      </c>
      <c r="F74" s="114">
        <v>33287</v>
      </c>
      <c r="G74" s="114">
        <v>32918</v>
      </c>
      <c r="H74" s="140">
        <v>32857</v>
      </c>
      <c r="I74" s="115">
        <v>-178</v>
      </c>
      <c r="J74" s="116">
        <v>-0.54174148583254711</v>
      </c>
    </row>
    <row r="75" spans="1:12" s="110" customFormat="1" ht="12" customHeight="1" x14ac:dyDescent="0.2">
      <c r="A75" s="142"/>
      <c r="B75" s="124" t="s">
        <v>117</v>
      </c>
      <c r="C75" s="125">
        <v>2.7206429528203602</v>
      </c>
      <c r="D75" s="143">
        <v>914</v>
      </c>
      <c r="E75" s="144">
        <v>929</v>
      </c>
      <c r="F75" s="144">
        <v>1002</v>
      </c>
      <c r="G75" s="144">
        <v>963</v>
      </c>
      <c r="H75" s="145">
        <v>925</v>
      </c>
      <c r="I75" s="143">
        <v>-11</v>
      </c>
      <c r="J75" s="146">
        <v>-1.1891891891891893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27678</v>
      </c>
      <c r="G11" s="114">
        <v>27827</v>
      </c>
      <c r="H11" s="114">
        <v>28228</v>
      </c>
      <c r="I11" s="114">
        <v>27912</v>
      </c>
      <c r="J11" s="140">
        <v>27818</v>
      </c>
      <c r="K11" s="114">
        <v>-140</v>
      </c>
      <c r="L11" s="116">
        <v>-0.50327126321087068</v>
      </c>
    </row>
    <row r="12" spans="1:17" s="110" customFormat="1" ht="24.95" customHeight="1" x14ac:dyDescent="0.2">
      <c r="A12" s="604" t="s">
        <v>185</v>
      </c>
      <c r="B12" s="605"/>
      <c r="C12" s="605"/>
      <c r="D12" s="606"/>
      <c r="E12" s="113">
        <v>51.885974420117059</v>
      </c>
      <c r="F12" s="115">
        <v>14361</v>
      </c>
      <c r="G12" s="114">
        <v>14457</v>
      </c>
      <c r="H12" s="114">
        <v>14745</v>
      </c>
      <c r="I12" s="114">
        <v>14547</v>
      </c>
      <c r="J12" s="140">
        <v>14504</v>
      </c>
      <c r="K12" s="114">
        <v>-143</v>
      </c>
      <c r="L12" s="116">
        <v>-0.98593491450634307</v>
      </c>
    </row>
    <row r="13" spans="1:17" s="110" customFormat="1" ht="15" customHeight="1" x14ac:dyDescent="0.2">
      <c r="A13" s="120"/>
      <c r="B13" s="612" t="s">
        <v>107</v>
      </c>
      <c r="C13" s="612"/>
      <c r="E13" s="113">
        <v>48.114025579882941</v>
      </c>
      <c r="F13" s="115">
        <v>13317</v>
      </c>
      <c r="G13" s="114">
        <v>13370</v>
      </c>
      <c r="H13" s="114">
        <v>13483</v>
      </c>
      <c r="I13" s="114">
        <v>13365</v>
      </c>
      <c r="J13" s="140">
        <v>13314</v>
      </c>
      <c r="K13" s="114">
        <v>3</v>
      </c>
      <c r="L13" s="116">
        <v>2.253267237494367E-2</v>
      </c>
    </row>
    <row r="14" spans="1:17" s="110" customFormat="1" ht="24.95" customHeight="1" x14ac:dyDescent="0.2">
      <c r="A14" s="604" t="s">
        <v>186</v>
      </c>
      <c r="B14" s="605"/>
      <c r="C14" s="605"/>
      <c r="D14" s="606"/>
      <c r="E14" s="113">
        <v>7.7317725269166848</v>
      </c>
      <c r="F14" s="115">
        <v>2140</v>
      </c>
      <c r="G14" s="114">
        <v>2196</v>
      </c>
      <c r="H14" s="114">
        <v>2272</v>
      </c>
      <c r="I14" s="114">
        <v>1991</v>
      </c>
      <c r="J14" s="140">
        <v>2007</v>
      </c>
      <c r="K14" s="114">
        <v>133</v>
      </c>
      <c r="L14" s="116">
        <v>6.6268061783756851</v>
      </c>
    </row>
    <row r="15" spans="1:17" s="110" customFormat="1" ht="15" customHeight="1" x14ac:dyDescent="0.2">
      <c r="A15" s="120"/>
      <c r="B15" s="119"/>
      <c r="C15" s="258" t="s">
        <v>106</v>
      </c>
      <c r="E15" s="113">
        <v>61.542056074766357</v>
      </c>
      <c r="F15" s="115">
        <v>1317</v>
      </c>
      <c r="G15" s="114">
        <v>1358</v>
      </c>
      <c r="H15" s="114">
        <v>1409</v>
      </c>
      <c r="I15" s="114">
        <v>1231</v>
      </c>
      <c r="J15" s="140">
        <v>1243</v>
      </c>
      <c r="K15" s="114">
        <v>74</v>
      </c>
      <c r="L15" s="116">
        <v>5.9533386967015289</v>
      </c>
    </row>
    <row r="16" spans="1:17" s="110" customFormat="1" ht="15" customHeight="1" x14ac:dyDescent="0.2">
      <c r="A16" s="120"/>
      <c r="B16" s="119"/>
      <c r="C16" s="258" t="s">
        <v>107</v>
      </c>
      <c r="E16" s="113">
        <v>38.457943925233643</v>
      </c>
      <c r="F16" s="115">
        <v>823</v>
      </c>
      <c r="G16" s="114">
        <v>838</v>
      </c>
      <c r="H16" s="114">
        <v>863</v>
      </c>
      <c r="I16" s="114">
        <v>760</v>
      </c>
      <c r="J16" s="140">
        <v>764</v>
      </c>
      <c r="K16" s="114">
        <v>59</v>
      </c>
      <c r="L16" s="116">
        <v>7.7225130890052354</v>
      </c>
    </row>
    <row r="17" spans="1:12" s="110" customFormat="1" ht="15" customHeight="1" x14ac:dyDescent="0.2">
      <c r="A17" s="120"/>
      <c r="B17" s="121" t="s">
        <v>109</v>
      </c>
      <c r="C17" s="258"/>
      <c r="E17" s="113">
        <v>66.337885685381892</v>
      </c>
      <c r="F17" s="115">
        <v>18361</v>
      </c>
      <c r="G17" s="114">
        <v>18451</v>
      </c>
      <c r="H17" s="114">
        <v>18752</v>
      </c>
      <c r="I17" s="114">
        <v>18826</v>
      </c>
      <c r="J17" s="140">
        <v>18812</v>
      </c>
      <c r="K17" s="114">
        <v>-451</v>
      </c>
      <c r="L17" s="116">
        <v>-2.3974059111205612</v>
      </c>
    </row>
    <row r="18" spans="1:12" s="110" customFormat="1" ht="15" customHeight="1" x14ac:dyDescent="0.2">
      <c r="A18" s="120"/>
      <c r="B18" s="119"/>
      <c r="C18" s="258" t="s">
        <v>106</v>
      </c>
      <c r="E18" s="113">
        <v>52.055988235934862</v>
      </c>
      <c r="F18" s="115">
        <v>9558</v>
      </c>
      <c r="G18" s="114">
        <v>9603</v>
      </c>
      <c r="H18" s="114">
        <v>9793</v>
      </c>
      <c r="I18" s="114">
        <v>9841</v>
      </c>
      <c r="J18" s="140">
        <v>9829</v>
      </c>
      <c r="K18" s="114">
        <v>-271</v>
      </c>
      <c r="L18" s="116">
        <v>-2.7571472174178453</v>
      </c>
    </row>
    <row r="19" spans="1:12" s="110" customFormat="1" ht="15" customHeight="1" x14ac:dyDescent="0.2">
      <c r="A19" s="120"/>
      <c r="B19" s="119"/>
      <c r="C19" s="258" t="s">
        <v>107</v>
      </c>
      <c r="E19" s="113">
        <v>47.944011764065138</v>
      </c>
      <c r="F19" s="115">
        <v>8803</v>
      </c>
      <c r="G19" s="114">
        <v>8848</v>
      </c>
      <c r="H19" s="114">
        <v>8959</v>
      </c>
      <c r="I19" s="114">
        <v>8985</v>
      </c>
      <c r="J19" s="140">
        <v>8983</v>
      </c>
      <c r="K19" s="114">
        <v>-180</v>
      </c>
      <c r="L19" s="116">
        <v>-2.0037849270844927</v>
      </c>
    </row>
    <row r="20" spans="1:12" s="110" customFormat="1" ht="15" customHeight="1" x14ac:dyDescent="0.2">
      <c r="A20" s="120"/>
      <c r="B20" s="121" t="s">
        <v>110</v>
      </c>
      <c r="C20" s="258"/>
      <c r="E20" s="113">
        <v>25.124647734662908</v>
      </c>
      <c r="F20" s="115">
        <v>6954</v>
      </c>
      <c r="G20" s="114">
        <v>6947</v>
      </c>
      <c r="H20" s="114">
        <v>6983</v>
      </c>
      <c r="I20" s="114">
        <v>6877</v>
      </c>
      <c r="J20" s="140">
        <v>6807</v>
      </c>
      <c r="K20" s="114">
        <v>147</v>
      </c>
      <c r="L20" s="116">
        <v>2.1595416483032173</v>
      </c>
    </row>
    <row r="21" spans="1:12" s="110" customFormat="1" ht="15" customHeight="1" x14ac:dyDescent="0.2">
      <c r="A21" s="120"/>
      <c r="B21" s="119"/>
      <c r="C21" s="258" t="s">
        <v>106</v>
      </c>
      <c r="E21" s="113">
        <v>48.159332758124819</v>
      </c>
      <c r="F21" s="115">
        <v>3349</v>
      </c>
      <c r="G21" s="114">
        <v>3353</v>
      </c>
      <c r="H21" s="114">
        <v>3405</v>
      </c>
      <c r="I21" s="114">
        <v>3335</v>
      </c>
      <c r="J21" s="140">
        <v>3302</v>
      </c>
      <c r="K21" s="114">
        <v>47</v>
      </c>
      <c r="L21" s="116">
        <v>1.4233797698364627</v>
      </c>
    </row>
    <row r="22" spans="1:12" s="110" customFormat="1" ht="15" customHeight="1" x14ac:dyDescent="0.2">
      <c r="A22" s="120"/>
      <c r="B22" s="119"/>
      <c r="C22" s="258" t="s">
        <v>107</v>
      </c>
      <c r="E22" s="113">
        <v>51.840667241875181</v>
      </c>
      <c r="F22" s="115">
        <v>3605</v>
      </c>
      <c r="G22" s="114">
        <v>3594</v>
      </c>
      <c r="H22" s="114">
        <v>3578</v>
      </c>
      <c r="I22" s="114">
        <v>3542</v>
      </c>
      <c r="J22" s="140">
        <v>3505</v>
      </c>
      <c r="K22" s="114">
        <v>100</v>
      </c>
      <c r="L22" s="116">
        <v>2.8530670470756063</v>
      </c>
    </row>
    <row r="23" spans="1:12" s="110" customFormat="1" ht="15" customHeight="1" x14ac:dyDescent="0.2">
      <c r="A23" s="120"/>
      <c r="B23" s="121" t="s">
        <v>111</v>
      </c>
      <c r="C23" s="258"/>
      <c r="E23" s="113">
        <v>0.80569405303851438</v>
      </c>
      <c r="F23" s="115">
        <v>223</v>
      </c>
      <c r="G23" s="114">
        <v>233</v>
      </c>
      <c r="H23" s="114">
        <v>221</v>
      </c>
      <c r="I23" s="114">
        <v>218</v>
      </c>
      <c r="J23" s="140">
        <v>192</v>
      </c>
      <c r="K23" s="114">
        <v>31</v>
      </c>
      <c r="L23" s="116">
        <v>16.145833333333332</v>
      </c>
    </row>
    <row r="24" spans="1:12" s="110" customFormat="1" ht="15" customHeight="1" x14ac:dyDescent="0.2">
      <c r="A24" s="120"/>
      <c r="B24" s="119"/>
      <c r="C24" s="258" t="s">
        <v>106</v>
      </c>
      <c r="E24" s="113">
        <v>61.434977578475333</v>
      </c>
      <c r="F24" s="115">
        <v>137</v>
      </c>
      <c r="G24" s="114">
        <v>143</v>
      </c>
      <c r="H24" s="114">
        <v>138</v>
      </c>
      <c r="I24" s="114">
        <v>140</v>
      </c>
      <c r="J24" s="140">
        <v>130</v>
      </c>
      <c r="K24" s="114">
        <v>7</v>
      </c>
      <c r="L24" s="116">
        <v>5.384615384615385</v>
      </c>
    </row>
    <row r="25" spans="1:12" s="110" customFormat="1" ht="15" customHeight="1" x14ac:dyDescent="0.2">
      <c r="A25" s="120"/>
      <c r="B25" s="119"/>
      <c r="C25" s="258" t="s">
        <v>107</v>
      </c>
      <c r="E25" s="113">
        <v>38.565022421524667</v>
      </c>
      <c r="F25" s="115">
        <v>86</v>
      </c>
      <c r="G25" s="114">
        <v>90</v>
      </c>
      <c r="H25" s="114">
        <v>83</v>
      </c>
      <c r="I25" s="114">
        <v>78</v>
      </c>
      <c r="J25" s="140">
        <v>62</v>
      </c>
      <c r="K25" s="114">
        <v>24</v>
      </c>
      <c r="L25" s="116">
        <v>38.70967741935484</v>
      </c>
    </row>
    <row r="26" spans="1:12" s="110" customFormat="1" ht="15" customHeight="1" x14ac:dyDescent="0.2">
      <c r="A26" s="120"/>
      <c r="C26" s="121" t="s">
        <v>187</v>
      </c>
      <c r="D26" s="110" t="s">
        <v>188</v>
      </c>
      <c r="E26" s="113">
        <v>0.29626418093792906</v>
      </c>
      <c r="F26" s="115">
        <v>82</v>
      </c>
      <c r="G26" s="114">
        <v>84</v>
      </c>
      <c r="H26" s="114">
        <v>76</v>
      </c>
      <c r="I26" s="114">
        <v>68</v>
      </c>
      <c r="J26" s="140">
        <v>49</v>
      </c>
      <c r="K26" s="114">
        <v>33</v>
      </c>
      <c r="L26" s="116">
        <v>67.34693877551021</v>
      </c>
    </row>
    <row r="27" spans="1:12" s="110" customFormat="1" ht="15" customHeight="1" x14ac:dyDescent="0.2">
      <c r="A27" s="120"/>
      <c r="B27" s="119"/>
      <c r="D27" s="259" t="s">
        <v>106</v>
      </c>
      <c r="E27" s="113">
        <v>52.439024390243901</v>
      </c>
      <c r="F27" s="115">
        <v>43</v>
      </c>
      <c r="G27" s="114">
        <v>42</v>
      </c>
      <c r="H27" s="114">
        <v>37</v>
      </c>
      <c r="I27" s="114">
        <v>38</v>
      </c>
      <c r="J27" s="140">
        <v>31</v>
      </c>
      <c r="K27" s="114">
        <v>12</v>
      </c>
      <c r="L27" s="116">
        <v>38.70967741935484</v>
      </c>
    </row>
    <row r="28" spans="1:12" s="110" customFormat="1" ht="15" customHeight="1" x14ac:dyDescent="0.2">
      <c r="A28" s="120"/>
      <c r="B28" s="119"/>
      <c r="D28" s="259" t="s">
        <v>107</v>
      </c>
      <c r="E28" s="113">
        <v>47.560975609756099</v>
      </c>
      <c r="F28" s="115">
        <v>39</v>
      </c>
      <c r="G28" s="114">
        <v>42</v>
      </c>
      <c r="H28" s="114">
        <v>39</v>
      </c>
      <c r="I28" s="114">
        <v>30</v>
      </c>
      <c r="J28" s="140">
        <v>18</v>
      </c>
      <c r="K28" s="114">
        <v>21</v>
      </c>
      <c r="L28" s="116">
        <v>116.66666666666667</v>
      </c>
    </row>
    <row r="29" spans="1:12" s="110" customFormat="1" ht="24.95" customHeight="1" x14ac:dyDescent="0.2">
      <c r="A29" s="604" t="s">
        <v>189</v>
      </c>
      <c r="B29" s="605"/>
      <c r="C29" s="605"/>
      <c r="D29" s="606"/>
      <c r="E29" s="113">
        <v>96.600187874846455</v>
      </c>
      <c r="F29" s="115">
        <v>26737</v>
      </c>
      <c r="G29" s="114">
        <v>26894</v>
      </c>
      <c r="H29" s="114">
        <v>27229</v>
      </c>
      <c r="I29" s="114">
        <v>26972</v>
      </c>
      <c r="J29" s="140">
        <v>26918</v>
      </c>
      <c r="K29" s="114">
        <v>-181</v>
      </c>
      <c r="L29" s="116">
        <v>-0.67241251207370534</v>
      </c>
    </row>
    <row r="30" spans="1:12" s="110" customFormat="1" ht="15" customHeight="1" x14ac:dyDescent="0.2">
      <c r="A30" s="120"/>
      <c r="B30" s="119"/>
      <c r="C30" s="258" t="s">
        <v>106</v>
      </c>
      <c r="E30" s="113">
        <v>51.022927029958481</v>
      </c>
      <c r="F30" s="115">
        <v>13642</v>
      </c>
      <c r="G30" s="114">
        <v>13731</v>
      </c>
      <c r="H30" s="114">
        <v>13964</v>
      </c>
      <c r="I30" s="114">
        <v>13810</v>
      </c>
      <c r="J30" s="140">
        <v>13793</v>
      </c>
      <c r="K30" s="114">
        <v>-151</v>
      </c>
      <c r="L30" s="116">
        <v>-1.0947582106865801</v>
      </c>
    </row>
    <row r="31" spans="1:12" s="110" customFormat="1" ht="15" customHeight="1" x14ac:dyDescent="0.2">
      <c r="A31" s="120"/>
      <c r="B31" s="119"/>
      <c r="C31" s="258" t="s">
        <v>107</v>
      </c>
      <c r="E31" s="113">
        <v>48.977072970041519</v>
      </c>
      <c r="F31" s="115">
        <v>13095</v>
      </c>
      <c r="G31" s="114">
        <v>13163</v>
      </c>
      <c r="H31" s="114">
        <v>13265</v>
      </c>
      <c r="I31" s="114">
        <v>13162</v>
      </c>
      <c r="J31" s="140">
        <v>13125</v>
      </c>
      <c r="K31" s="114">
        <v>-30</v>
      </c>
      <c r="L31" s="116">
        <v>-0.22857142857142856</v>
      </c>
    </row>
    <row r="32" spans="1:12" s="110" customFormat="1" ht="15" customHeight="1" x14ac:dyDescent="0.2">
      <c r="A32" s="120"/>
      <c r="B32" s="119" t="s">
        <v>117</v>
      </c>
      <c r="C32" s="258"/>
      <c r="E32" s="113">
        <v>3.3853602138882866</v>
      </c>
      <c r="F32" s="115">
        <v>937</v>
      </c>
      <c r="G32" s="114">
        <v>930</v>
      </c>
      <c r="H32" s="114">
        <v>996</v>
      </c>
      <c r="I32" s="114">
        <v>938</v>
      </c>
      <c r="J32" s="140">
        <v>899</v>
      </c>
      <c r="K32" s="114">
        <v>38</v>
      </c>
      <c r="L32" s="116">
        <v>4.2269187986651833</v>
      </c>
    </row>
    <row r="33" spans="1:12" s="110" customFormat="1" ht="15" customHeight="1" x14ac:dyDescent="0.2">
      <c r="A33" s="120"/>
      <c r="B33" s="119"/>
      <c r="C33" s="258" t="s">
        <v>106</v>
      </c>
      <c r="E33" s="113">
        <v>76.414087513340448</v>
      </c>
      <c r="F33" s="115">
        <v>716</v>
      </c>
      <c r="G33" s="114">
        <v>724</v>
      </c>
      <c r="H33" s="114">
        <v>779</v>
      </c>
      <c r="I33" s="114">
        <v>736</v>
      </c>
      <c r="J33" s="140">
        <v>711</v>
      </c>
      <c r="K33" s="114">
        <v>5</v>
      </c>
      <c r="L33" s="116">
        <v>0.70323488045007032</v>
      </c>
    </row>
    <row r="34" spans="1:12" s="110" customFormat="1" ht="15" customHeight="1" x14ac:dyDescent="0.2">
      <c r="A34" s="120"/>
      <c r="B34" s="119"/>
      <c r="C34" s="258" t="s">
        <v>107</v>
      </c>
      <c r="E34" s="113">
        <v>23.585912486659552</v>
      </c>
      <c r="F34" s="115">
        <v>221</v>
      </c>
      <c r="G34" s="114">
        <v>206</v>
      </c>
      <c r="H34" s="114">
        <v>217</v>
      </c>
      <c r="I34" s="114">
        <v>202</v>
      </c>
      <c r="J34" s="140">
        <v>188</v>
      </c>
      <c r="K34" s="114">
        <v>33</v>
      </c>
      <c r="L34" s="116">
        <v>17.553191489361701</v>
      </c>
    </row>
    <row r="35" spans="1:12" s="110" customFormat="1" ht="24.95" customHeight="1" x14ac:dyDescent="0.2">
      <c r="A35" s="604" t="s">
        <v>190</v>
      </c>
      <c r="B35" s="605"/>
      <c r="C35" s="605"/>
      <c r="D35" s="606"/>
      <c r="E35" s="113">
        <v>69.889442878820731</v>
      </c>
      <c r="F35" s="115">
        <v>19344</v>
      </c>
      <c r="G35" s="114">
        <v>19472</v>
      </c>
      <c r="H35" s="114">
        <v>19822</v>
      </c>
      <c r="I35" s="114">
        <v>19651</v>
      </c>
      <c r="J35" s="140">
        <v>19641</v>
      </c>
      <c r="K35" s="114">
        <v>-297</v>
      </c>
      <c r="L35" s="116">
        <v>-1.5121429662440813</v>
      </c>
    </row>
    <row r="36" spans="1:12" s="110" customFormat="1" ht="15" customHeight="1" x14ac:dyDescent="0.2">
      <c r="A36" s="120"/>
      <c r="B36" s="119"/>
      <c r="C36" s="258" t="s">
        <v>106</v>
      </c>
      <c r="E36" s="113">
        <v>66.816583953680734</v>
      </c>
      <c r="F36" s="115">
        <v>12925</v>
      </c>
      <c r="G36" s="114">
        <v>12994</v>
      </c>
      <c r="H36" s="114">
        <v>13288</v>
      </c>
      <c r="I36" s="114">
        <v>13166</v>
      </c>
      <c r="J36" s="140">
        <v>13165</v>
      </c>
      <c r="K36" s="114">
        <v>-240</v>
      </c>
      <c r="L36" s="116">
        <v>-1.8230155715913408</v>
      </c>
    </row>
    <row r="37" spans="1:12" s="110" customFormat="1" ht="15" customHeight="1" x14ac:dyDescent="0.2">
      <c r="A37" s="120"/>
      <c r="B37" s="119"/>
      <c r="C37" s="258" t="s">
        <v>107</v>
      </c>
      <c r="E37" s="113">
        <v>33.183416046319273</v>
      </c>
      <c r="F37" s="115">
        <v>6419</v>
      </c>
      <c r="G37" s="114">
        <v>6478</v>
      </c>
      <c r="H37" s="114">
        <v>6534</v>
      </c>
      <c r="I37" s="114">
        <v>6485</v>
      </c>
      <c r="J37" s="140">
        <v>6476</v>
      </c>
      <c r="K37" s="114">
        <v>-57</v>
      </c>
      <c r="L37" s="116">
        <v>-0.88017294626312537</v>
      </c>
    </row>
    <row r="38" spans="1:12" s="110" customFormat="1" ht="15" customHeight="1" x14ac:dyDescent="0.2">
      <c r="A38" s="120"/>
      <c r="B38" s="119" t="s">
        <v>182</v>
      </c>
      <c r="C38" s="258"/>
      <c r="E38" s="113">
        <v>30.110557121179276</v>
      </c>
      <c r="F38" s="115">
        <v>8334</v>
      </c>
      <c r="G38" s="114">
        <v>8355</v>
      </c>
      <c r="H38" s="114">
        <v>8406</v>
      </c>
      <c r="I38" s="114">
        <v>8261</v>
      </c>
      <c r="J38" s="140">
        <v>8177</v>
      </c>
      <c r="K38" s="114">
        <v>157</v>
      </c>
      <c r="L38" s="116">
        <v>1.9200195670783906</v>
      </c>
    </row>
    <row r="39" spans="1:12" s="110" customFormat="1" ht="15" customHeight="1" x14ac:dyDescent="0.2">
      <c r="A39" s="120"/>
      <c r="B39" s="119"/>
      <c r="C39" s="258" t="s">
        <v>106</v>
      </c>
      <c r="E39" s="113">
        <v>17.230621550275977</v>
      </c>
      <c r="F39" s="115">
        <v>1436</v>
      </c>
      <c r="G39" s="114">
        <v>1463</v>
      </c>
      <c r="H39" s="114">
        <v>1457</v>
      </c>
      <c r="I39" s="114">
        <v>1381</v>
      </c>
      <c r="J39" s="140">
        <v>1339</v>
      </c>
      <c r="K39" s="114">
        <v>97</v>
      </c>
      <c r="L39" s="116">
        <v>7.2442120985810305</v>
      </c>
    </row>
    <row r="40" spans="1:12" s="110" customFormat="1" ht="15" customHeight="1" x14ac:dyDescent="0.2">
      <c r="A40" s="120"/>
      <c r="B40" s="119"/>
      <c r="C40" s="258" t="s">
        <v>107</v>
      </c>
      <c r="E40" s="113">
        <v>82.769378449724016</v>
      </c>
      <c r="F40" s="115">
        <v>6898</v>
      </c>
      <c r="G40" s="114">
        <v>6892</v>
      </c>
      <c r="H40" s="114">
        <v>6949</v>
      </c>
      <c r="I40" s="114">
        <v>6880</v>
      </c>
      <c r="J40" s="140">
        <v>6838</v>
      </c>
      <c r="K40" s="114">
        <v>60</v>
      </c>
      <c r="L40" s="116">
        <v>0.87744954665106756</v>
      </c>
    </row>
    <row r="41" spans="1:12" s="110" customFormat="1" ht="24.75" customHeight="1" x14ac:dyDescent="0.2">
      <c r="A41" s="604" t="s">
        <v>518</v>
      </c>
      <c r="B41" s="605"/>
      <c r="C41" s="605"/>
      <c r="D41" s="606"/>
      <c r="E41" s="113">
        <v>3.3600693691740733</v>
      </c>
      <c r="F41" s="115">
        <v>930</v>
      </c>
      <c r="G41" s="114">
        <v>1054</v>
      </c>
      <c r="H41" s="114">
        <v>1062</v>
      </c>
      <c r="I41" s="114">
        <v>893</v>
      </c>
      <c r="J41" s="140">
        <v>933</v>
      </c>
      <c r="K41" s="114">
        <v>-3</v>
      </c>
      <c r="L41" s="116">
        <v>-0.32154340836012862</v>
      </c>
    </row>
    <row r="42" spans="1:12" s="110" customFormat="1" ht="15" customHeight="1" x14ac:dyDescent="0.2">
      <c r="A42" s="120"/>
      <c r="B42" s="119"/>
      <c r="C42" s="258" t="s">
        <v>106</v>
      </c>
      <c r="E42" s="113">
        <v>62.043010752688176</v>
      </c>
      <c r="F42" s="115">
        <v>577</v>
      </c>
      <c r="G42" s="114">
        <v>674</v>
      </c>
      <c r="H42" s="114">
        <v>678</v>
      </c>
      <c r="I42" s="114">
        <v>558</v>
      </c>
      <c r="J42" s="140">
        <v>585</v>
      </c>
      <c r="K42" s="114">
        <v>-8</v>
      </c>
      <c r="L42" s="116">
        <v>-1.3675213675213675</v>
      </c>
    </row>
    <row r="43" spans="1:12" s="110" customFormat="1" ht="15" customHeight="1" x14ac:dyDescent="0.2">
      <c r="A43" s="123"/>
      <c r="B43" s="124"/>
      <c r="C43" s="260" t="s">
        <v>107</v>
      </c>
      <c r="D43" s="261"/>
      <c r="E43" s="125">
        <v>37.956989247311824</v>
      </c>
      <c r="F43" s="143">
        <v>353</v>
      </c>
      <c r="G43" s="144">
        <v>380</v>
      </c>
      <c r="H43" s="144">
        <v>384</v>
      </c>
      <c r="I43" s="144">
        <v>335</v>
      </c>
      <c r="J43" s="145">
        <v>348</v>
      </c>
      <c r="K43" s="144">
        <v>5</v>
      </c>
      <c r="L43" s="146">
        <v>1.4367816091954022</v>
      </c>
    </row>
    <row r="44" spans="1:12" s="110" customFormat="1" ht="45.75" customHeight="1" x14ac:dyDescent="0.2">
      <c r="A44" s="604" t="s">
        <v>191</v>
      </c>
      <c r="B44" s="605"/>
      <c r="C44" s="605"/>
      <c r="D44" s="606"/>
      <c r="E44" s="113">
        <v>1.199508635016981</v>
      </c>
      <c r="F44" s="115">
        <v>332</v>
      </c>
      <c r="G44" s="114">
        <v>335</v>
      </c>
      <c r="H44" s="114">
        <v>334</v>
      </c>
      <c r="I44" s="114">
        <v>331</v>
      </c>
      <c r="J44" s="140">
        <v>334</v>
      </c>
      <c r="K44" s="114">
        <v>-2</v>
      </c>
      <c r="L44" s="116">
        <v>-0.59880239520958078</v>
      </c>
    </row>
    <row r="45" spans="1:12" s="110" customFormat="1" ht="15" customHeight="1" x14ac:dyDescent="0.2">
      <c r="A45" s="120"/>
      <c r="B45" s="119"/>
      <c r="C45" s="258" t="s">
        <v>106</v>
      </c>
      <c r="E45" s="113">
        <v>61.445783132530117</v>
      </c>
      <c r="F45" s="115">
        <v>204</v>
      </c>
      <c r="G45" s="114">
        <v>207</v>
      </c>
      <c r="H45" s="114">
        <v>205</v>
      </c>
      <c r="I45" s="114">
        <v>205</v>
      </c>
      <c r="J45" s="140">
        <v>205</v>
      </c>
      <c r="K45" s="114">
        <v>-1</v>
      </c>
      <c r="L45" s="116">
        <v>-0.48780487804878048</v>
      </c>
    </row>
    <row r="46" spans="1:12" s="110" customFormat="1" ht="15" customHeight="1" x14ac:dyDescent="0.2">
      <c r="A46" s="123"/>
      <c r="B46" s="124"/>
      <c r="C46" s="260" t="s">
        <v>107</v>
      </c>
      <c r="D46" s="261"/>
      <c r="E46" s="125">
        <v>38.554216867469883</v>
      </c>
      <c r="F46" s="143">
        <v>128</v>
      </c>
      <c r="G46" s="144">
        <v>128</v>
      </c>
      <c r="H46" s="144">
        <v>129</v>
      </c>
      <c r="I46" s="144">
        <v>126</v>
      </c>
      <c r="J46" s="145">
        <v>129</v>
      </c>
      <c r="K46" s="144">
        <v>-1</v>
      </c>
      <c r="L46" s="146">
        <v>-0.77519379844961245</v>
      </c>
    </row>
    <row r="47" spans="1:12" s="110" customFormat="1" ht="39" customHeight="1" x14ac:dyDescent="0.2">
      <c r="A47" s="604" t="s">
        <v>519</v>
      </c>
      <c r="B47" s="607"/>
      <c r="C47" s="607"/>
      <c r="D47" s="608"/>
      <c r="E47" s="113">
        <v>0.53110773899848251</v>
      </c>
      <c r="F47" s="115">
        <v>147</v>
      </c>
      <c r="G47" s="114">
        <v>165</v>
      </c>
      <c r="H47" s="114">
        <v>142</v>
      </c>
      <c r="I47" s="114">
        <v>149</v>
      </c>
      <c r="J47" s="140">
        <v>166</v>
      </c>
      <c r="K47" s="114">
        <v>-19</v>
      </c>
      <c r="L47" s="116">
        <v>-11.445783132530121</v>
      </c>
    </row>
    <row r="48" spans="1:12" s="110" customFormat="1" ht="15" customHeight="1" x14ac:dyDescent="0.2">
      <c r="A48" s="120"/>
      <c r="B48" s="119"/>
      <c r="C48" s="258" t="s">
        <v>106</v>
      </c>
      <c r="E48" s="113">
        <v>40.136054421768705</v>
      </c>
      <c r="F48" s="115">
        <v>59</v>
      </c>
      <c r="G48" s="114">
        <v>58</v>
      </c>
      <c r="H48" s="114">
        <v>53</v>
      </c>
      <c r="I48" s="114">
        <v>57</v>
      </c>
      <c r="J48" s="140">
        <v>62</v>
      </c>
      <c r="K48" s="114">
        <v>-3</v>
      </c>
      <c r="L48" s="116">
        <v>-4.838709677419355</v>
      </c>
    </row>
    <row r="49" spans="1:12" s="110" customFormat="1" ht="15" customHeight="1" x14ac:dyDescent="0.2">
      <c r="A49" s="123"/>
      <c r="B49" s="124"/>
      <c r="C49" s="260" t="s">
        <v>107</v>
      </c>
      <c r="D49" s="261"/>
      <c r="E49" s="125">
        <v>59.863945578231295</v>
      </c>
      <c r="F49" s="143">
        <v>88</v>
      </c>
      <c r="G49" s="144">
        <v>107</v>
      </c>
      <c r="H49" s="144">
        <v>89</v>
      </c>
      <c r="I49" s="144">
        <v>92</v>
      </c>
      <c r="J49" s="145">
        <v>104</v>
      </c>
      <c r="K49" s="144">
        <v>-16</v>
      </c>
      <c r="L49" s="146">
        <v>-15.384615384615385</v>
      </c>
    </row>
    <row r="50" spans="1:12" s="110" customFormat="1" ht="24.95" customHeight="1" x14ac:dyDescent="0.2">
      <c r="A50" s="609" t="s">
        <v>192</v>
      </c>
      <c r="B50" s="610"/>
      <c r="C50" s="610"/>
      <c r="D50" s="611"/>
      <c r="E50" s="262">
        <v>6.803237228123419</v>
      </c>
      <c r="F50" s="263">
        <v>1883</v>
      </c>
      <c r="G50" s="264">
        <v>1977</v>
      </c>
      <c r="H50" s="264">
        <v>2024</v>
      </c>
      <c r="I50" s="264">
        <v>1779</v>
      </c>
      <c r="J50" s="265">
        <v>1787</v>
      </c>
      <c r="K50" s="263">
        <v>96</v>
      </c>
      <c r="L50" s="266">
        <v>5.3721320649132629</v>
      </c>
    </row>
    <row r="51" spans="1:12" s="110" customFormat="1" ht="15" customHeight="1" x14ac:dyDescent="0.2">
      <c r="A51" s="120"/>
      <c r="B51" s="119"/>
      <c r="C51" s="258" t="s">
        <v>106</v>
      </c>
      <c r="E51" s="113">
        <v>67.233138608603298</v>
      </c>
      <c r="F51" s="115">
        <v>1266</v>
      </c>
      <c r="G51" s="114">
        <v>1325</v>
      </c>
      <c r="H51" s="114">
        <v>1373</v>
      </c>
      <c r="I51" s="114">
        <v>1216</v>
      </c>
      <c r="J51" s="140">
        <v>1226</v>
      </c>
      <c r="K51" s="114">
        <v>40</v>
      </c>
      <c r="L51" s="116">
        <v>3.2626427406199023</v>
      </c>
    </row>
    <row r="52" spans="1:12" s="110" customFormat="1" ht="15" customHeight="1" x14ac:dyDescent="0.2">
      <c r="A52" s="120"/>
      <c r="B52" s="119"/>
      <c r="C52" s="258" t="s">
        <v>107</v>
      </c>
      <c r="E52" s="113">
        <v>32.766861391396709</v>
      </c>
      <c r="F52" s="115">
        <v>617</v>
      </c>
      <c r="G52" s="114">
        <v>652</v>
      </c>
      <c r="H52" s="114">
        <v>651</v>
      </c>
      <c r="I52" s="114">
        <v>563</v>
      </c>
      <c r="J52" s="140">
        <v>561</v>
      </c>
      <c r="K52" s="114">
        <v>56</v>
      </c>
      <c r="L52" s="116">
        <v>9.9821746880570412</v>
      </c>
    </row>
    <row r="53" spans="1:12" s="110" customFormat="1" ht="15" customHeight="1" x14ac:dyDescent="0.2">
      <c r="A53" s="120"/>
      <c r="B53" s="119"/>
      <c r="C53" s="258" t="s">
        <v>187</v>
      </c>
      <c r="D53" s="110" t="s">
        <v>193</v>
      </c>
      <c r="E53" s="113">
        <v>37.387148167817315</v>
      </c>
      <c r="F53" s="115">
        <v>704</v>
      </c>
      <c r="G53" s="114">
        <v>835</v>
      </c>
      <c r="H53" s="114">
        <v>859</v>
      </c>
      <c r="I53" s="114">
        <v>638</v>
      </c>
      <c r="J53" s="140">
        <v>704</v>
      </c>
      <c r="K53" s="114">
        <v>0</v>
      </c>
      <c r="L53" s="116">
        <v>0</v>
      </c>
    </row>
    <row r="54" spans="1:12" s="110" customFormat="1" ht="15" customHeight="1" x14ac:dyDescent="0.2">
      <c r="A54" s="120"/>
      <c r="B54" s="119"/>
      <c r="D54" s="267" t="s">
        <v>194</v>
      </c>
      <c r="E54" s="113">
        <v>65.340909090909093</v>
      </c>
      <c r="F54" s="115">
        <v>460</v>
      </c>
      <c r="G54" s="114">
        <v>541</v>
      </c>
      <c r="H54" s="114">
        <v>563</v>
      </c>
      <c r="I54" s="114">
        <v>428</v>
      </c>
      <c r="J54" s="140">
        <v>471</v>
      </c>
      <c r="K54" s="114">
        <v>-11</v>
      </c>
      <c r="L54" s="116">
        <v>-2.335456475583864</v>
      </c>
    </row>
    <row r="55" spans="1:12" s="110" customFormat="1" ht="15" customHeight="1" x14ac:dyDescent="0.2">
      <c r="A55" s="120"/>
      <c r="B55" s="119"/>
      <c r="D55" s="267" t="s">
        <v>195</v>
      </c>
      <c r="E55" s="113">
        <v>34.659090909090907</v>
      </c>
      <c r="F55" s="115">
        <v>244</v>
      </c>
      <c r="G55" s="114">
        <v>294</v>
      </c>
      <c r="H55" s="114">
        <v>296</v>
      </c>
      <c r="I55" s="114">
        <v>210</v>
      </c>
      <c r="J55" s="140">
        <v>233</v>
      </c>
      <c r="K55" s="114">
        <v>11</v>
      </c>
      <c r="L55" s="116">
        <v>4.7210300429184553</v>
      </c>
    </row>
    <row r="56" spans="1:12" s="110" customFormat="1" ht="15" customHeight="1" x14ac:dyDescent="0.2">
      <c r="A56" s="120"/>
      <c r="B56" s="119" t="s">
        <v>196</v>
      </c>
      <c r="C56" s="258"/>
      <c r="E56" s="113">
        <v>77.57785967194161</v>
      </c>
      <c r="F56" s="115">
        <v>21472</v>
      </c>
      <c r="G56" s="114">
        <v>21546</v>
      </c>
      <c r="H56" s="114">
        <v>21818</v>
      </c>
      <c r="I56" s="114">
        <v>21769</v>
      </c>
      <c r="J56" s="140">
        <v>21657</v>
      </c>
      <c r="K56" s="114">
        <v>-185</v>
      </c>
      <c r="L56" s="116">
        <v>-0.85422727062843418</v>
      </c>
    </row>
    <row r="57" spans="1:12" s="110" customFormat="1" ht="15" customHeight="1" x14ac:dyDescent="0.2">
      <c r="A57" s="120"/>
      <c r="B57" s="119"/>
      <c r="C57" s="258" t="s">
        <v>106</v>
      </c>
      <c r="E57" s="113">
        <v>51.178278688524593</v>
      </c>
      <c r="F57" s="115">
        <v>10989</v>
      </c>
      <c r="G57" s="114">
        <v>11037</v>
      </c>
      <c r="H57" s="114">
        <v>11229</v>
      </c>
      <c r="I57" s="114">
        <v>11208</v>
      </c>
      <c r="J57" s="140">
        <v>11141</v>
      </c>
      <c r="K57" s="114">
        <v>-152</v>
      </c>
      <c r="L57" s="116">
        <v>-1.3643299524279688</v>
      </c>
    </row>
    <row r="58" spans="1:12" s="110" customFormat="1" ht="15" customHeight="1" x14ac:dyDescent="0.2">
      <c r="A58" s="120"/>
      <c r="B58" s="119"/>
      <c r="C58" s="258" t="s">
        <v>107</v>
      </c>
      <c r="E58" s="113">
        <v>48.821721311475407</v>
      </c>
      <c r="F58" s="115">
        <v>10483</v>
      </c>
      <c r="G58" s="114">
        <v>10509</v>
      </c>
      <c r="H58" s="114">
        <v>10589</v>
      </c>
      <c r="I58" s="114">
        <v>10561</v>
      </c>
      <c r="J58" s="140">
        <v>10516</v>
      </c>
      <c r="K58" s="114">
        <v>-33</v>
      </c>
      <c r="L58" s="116">
        <v>-0.31380753138075312</v>
      </c>
    </row>
    <row r="59" spans="1:12" s="110" customFormat="1" ht="15" customHeight="1" x14ac:dyDescent="0.2">
      <c r="A59" s="120"/>
      <c r="B59" s="119"/>
      <c r="C59" s="258" t="s">
        <v>105</v>
      </c>
      <c r="D59" s="110" t="s">
        <v>197</v>
      </c>
      <c r="E59" s="113">
        <v>91.314269746646801</v>
      </c>
      <c r="F59" s="115">
        <v>19607</v>
      </c>
      <c r="G59" s="114">
        <v>19673</v>
      </c>
      <c r="H59" s="114">
        <v>19936</v>
      </c>
      <c r="I59" s="114">
        <v>19890</v>
      </c>
      <c r="J59" s="140">
        <v>19782</v>
      </c>
      <c r="K59" s="114">
        <v>-175</v>
      </c>
      <c r="L59" s="116">
        <v>-0.88464260438782727</v>
      </c>
    </row>
    <row r="60" spans="1:12" s="110" customFormat="1" ht="15" customHeight="1" x14ac:dyDescent="0.2">
      <c r="A60" s="120"/>
      <c r="B60" s="119"/>
      <c r="C60" s="258"/>
      <c r="D60" s="267" t="s">
        <v>198</v>
      </c>
      <c r="E60" s="113">
        <v>52.006936298260825</v>
      </c>
      <c r="F60" s="115">
        <v>10197</v>
      </c>
      <c r="G60" s="114">
        <v>10238</v>
      </c>
      <c r="H60" s="114">
        <v>10420</v>
      </c>
      <c r="I60" s="114">
        <v>10406</v>
      </c>
      <c r="J60" s="140">
        <v>10345</v>
      </c>
      <c r="K60" s="114">
        <v>-148</v>
      </c>
      <c r="L60" s="116">
        <v>-1.4306428226196231</v>
      </c>
    </row>
    <row r="61" spans="1:12" s="110" customFormat="1" ht="15" customHeight="1" x14ac:dyDescent="0.2">
      <c r="A61" s="120"/>
      <c r="B61" s="119"/>
      <c r="C61" s="258"/>
      <c r="D61" s="267" t="s">
        <v>199</v>
      </c>
      <c r="E61" s="113">
        <v>47.993063701739175</v>
      </c>
      <c r="F61" s="115">
        <v>9410</v>
      </c>
      <c r="G61" s="114">
        <v>9435</v>
      </c>
      <c r="H61" s="114">
        <v>9516</v>
      </c>
      <c r="I61" s="114">
        <v>9484</v>
      </c>
      <c r="J61" s="140">
        <v>9437</v>
      </c>
      <c r="K61" s="114">
        <v>-27</v>
      </c>
      <c r="L61" s="116">
        <v>-0.28610787326480874</v>
      </c>
    </row>
    <row r="62" spans="1:12" s="110" customFormat="1" ht="15" customHeight="1" x14ac:dyDescent="0.2">
      <c r="A62" s="120"/>
      <c r="B62" s="119"/>
      <c r="C62" s="258"/>
      <c r="D62" s="258" t="s">
        <v>200</v>
      </c>
      <c r="E62" s="113">
        <v>8.6857302533532046</v>
      </c>
      <c r="F62" s="115">
        <v>1865</v>
      </c>
      <c r="G62" s="114">
        <v>1873</v>
      </c>
      <c r="H62" s="114">
        <v>1882</v>
      </c>
      <c r="I62" s="114">
        <v>1879</v>
      </c>
      <c r="J62" s="140">
        <v>1875</v>
      </c>
      <c r="K62" s="114">
        <v>-10</v>
      </c>
      <c r="L62" s="116">
        <v>-0.53333333333333333</v>
      </c>
    </row>
    <row r="63" spans="1:12" s="110" customFormat="1" ht="15" customHeight="1" x14ac:dyDescent="0.2">
      <c r="A63" s="120"/>
      <c r="B63" s="119"/>
      <c r="C63" s="258"/>
      <c r="D63" s="267" t="s">
        <v>198</v>
      </c>
      <c r="E63" s="113">
        <v>42.466487935656836</v>
      </c>
      <c r="F63" s="115">
        <v>792</v>
      </c>
      <c r="G63" s="114">
        <v>799</v>
      </c>
      <c r="H63" s="114">
        <v>809</v>
      </c>
      <c r="I63" s="114">
        <v>802</v>
      </c>
      <c r="J63" s="140">
        <v>796</v>
      </c>
      <c r="K63" s="114">
        <v>-4</v>
      </c>
      <c r="L63" s="116">
        <v>-0.50251256281407031</v>
      </c>
    </row>
    <row r="64" spans="1:12" s="110" customFormat="1" ht="15" customHeight="1" x14ac:dyDescent="0.2">
      <c r="A64" s="120"/>
      <c r="B64" s="119"/>
      <c r="C64" s="258"/>
      <c r="D64" s="267" t="s">
        <v>199</v>
      </c>
      <c r="E64" s="113">
        <v>57.533512064343164</v>
      </c>
      <c r="F64" s="115">
        <v>1073</v>
      </c>
      <c r="G64" s="114">
        <v>1074</v>
      </c>
      <c r="H64" s="114">
        <v>1073</v>
      </c>
      <c r="I64" s="114">
        <v>1077</v>
      </c>
      <c r="J64" s="140">
        <v>1079</v>
      </c>
      <c r="K64" s="114">
        <v>-6</v>
      </c>
      <c r="L64" s="116">
        <v>-0.55607043558850788</v>
      </c>
    </row>
    <row r="65" spans="1:12" s="110" customFormat="1" ht="15" customHeight="1" x14ac:dyDescent="0.2">
      <c r="A65" s="120"/>
      <c r="B65" s="119" t="s">
        <v>201</v>
      </c>
      <c r="C65" s="258"/>
      <c r="E65" s="113">
        <v>9.4407110340342513</v>
      </c>
      <c r="F65" s="115">
        <v>2613</v>
      </c>
      <c r="G65" s="114">
        <v>2593</v>
      </c>
      <c r="H65" s="114">
        <v>2598</v>
      </c>
      <c r="I65" s="114">
        <v>2583</v>
      </c>
      <c r="J65" s="140">
        <v>2577</v>
      </c>
      <c r="K65" s="114">
        <v>36</v>
      </c>
      <c r="L65" s="116">
        <v>1.3969732246798603</v>
      </c>
    </row>
    <row r="66" spans="1:12" s="110" customFormat="1" ht="15" customHeight="1" x14ac:dyDescent="0.2">
      <c r="A66" s="120"/>
      <c r="B66" s="119"/>
      <c r="C66" s="258" t="s">
        <v>106</v>
      </c>
      <c r="E66" s="113">
        <v>45.082280903176425</v>
      </c>
      <c r="F66" s="115">
        <v>1178</v>
      </c>
      <c r="G66" s="114">
        <v>1177</v>
      </c>
      <c r="H66" s="114">
        <v>1180</v>
      </c>
      <c r="I66" s="114">
        <v>1164</v>
      </c>
      <c r="J66" s="140">
        <v>1166</v>
      </c>
      <c r="K66" s="114">
        <v>12</v>
      </c>
      <c r="L66" s="116">
        <v>1.0291595197255574</v>
      </c>
    </row>
    <row r="67" spans="1:12" s="110" customFormat="1" ht="15" customHeight="1" x14ac:dyDescent="0.2">
      <c r="A67" s="120"/>
      <c r="B67" s="119"/>
      <c r="C67" s="258" t="s">
        <v>107</v>
      </c>
      <c r="E67" s="113">
        <v>54.917719096823575</v>
      </c>
      <c r="F67" s="115">
        <v>1435</v>
      </c>
      <c r="G67" s="114">
        <v>1416</v>
      </c>
      <c r="H67" s="114">
        <v>1418</v>
      </c>
      <c r="I67" s="114">
        <v>1419</v>
      </c>
      <c r="J67" s="140">
        <v>1411</v>
      </c>
      <c r="K67" s="114">
        <v>24</v>
      </c>
      <c r="L67" s="116">
        <v>1.7009213323883769</v>
      </c>
    </row>
    <row r="68" spans="1:12" s="110" customFormat="1" ht="15" customHeight="1" x14ac:dyDescent="0.2">
      <c r="A68" s="120"/>
      <c r="B68" s="119"/>
      <c r="C68" s="258" t="s">
        <v>105</v>
      </c>
      <c r="D68" s="110" t="s">
        <v>202</v>
      </c>
      <c r="E68" s="113">
        <v>15.001913509376196</v>
      </c>
      <c r="F68" s="115">
        <v>392</v>
      </c>
      <c r="G68" s="114">
        <v>380</v>
      </c>
      <c r="H68" s="114">
        <v>388</v>
      </c>
      <c r="I68" s="114">
        <v>373</v>
      </c>
      <c r="J68" s="140">
        <v>360</v>
      </c>
      <c r="K68" s="114">
        <v>32</v>
      </c>
      <c r="L68" s="116">
        <v>8.8888888888888893</v>
      </c>
    </row>
    <row r="69" spans="1:12" s="110" customFormat="1" ht="15" customHeight="1" x14ac:dyDescent="0.2">
      <c r="A69" s="120"/>
      <c r="B69" s="119"/>
      <c r="C69" s="258"/>
      <c r="D69" s="267" t="s">
        <v>198</v>
      </c>
      <c r="E69" s="113">
        <v>45.153061224489797</v>
      </c>
      <c r="F69" s="115">
        <v>177</v>
      </c>
      <c r="G69" s="114">
        <v>168</v>
      </c>
      <c r="H69" s="114">
        <v>175</v>
      </c>
      <c r="I69" s="114">
        <v>164</v>
      </c>
      <c r="J69" s="140">
        <v>162</v>
      </c>
      <c r="K69" s="114">
        <v>15</v>
      </c>
      <c r="L69" s="116">
        <v>9.2592592592592595</v>
      </c>
    </row>
    <row r="70" spans="1:12" s="110" customFormat="1" ht="15" customHeight="1" x14ac:dyDescent="0.2">
      <c r="A70" s="120"/>
      <c r="B70" s="119"/>
      <c r="C70" s="258"/>
      <c r="D70" s="267" t="s">
        <v>199</v>
      </c>
      <c r="E70" s="113">
        <v>54.846938775510203</v>
      </c>
      <c r="F70" s="115">
        <v>215</v>
      </c>
      <c r="G70" s="114">
        <v>212</v>
      </c>
      <c r="H70" s="114">
        <v>213</v>
      </c>
      <c r="I70" s="114">
        <v>209</v>
      </c>
      <c r="J70" s="140">
        <v>198</v>
      </c>
      <c r="K70" s="114">
        <v>17</v>
      </c>
      <c r="L70" s="116">
        <v>8.5858585858585865</v>
      </c>
    </row>
    <row r="71" spans="1:12" s="110" customFormat="1" ht="15" customHeight="1" x14ac:dyDescent="0.2">
      <c r="A71" s="120"/>
      <c r="B71" s="119"/>
      <c r="C71" s="258"/>
      <c r="D71" s="110" t="s">
        <v>203</v>
      </c>
      <c r="E71" s="113">
        <v>79.066207424416376</v>
      </c>
      <c r="F71" s="115">
        <v>2066</v>
      </c>
      <c r="G71" s="114">
        <v>2058</v>
      </c>
      <c r="H71" s="114">
        <v>2060</v>
      </c>
      <c r="I71" s="114">
        <v>2059</v>
      </c>
      <c r="J71" s="140">
        <v>2067</v>
      </c>
      <c r="K71" s="114">
        <v>-1</v>
      </c>
      <c r="L71" s="116">
        <v>-4.8379293662312528E-2</v>
      </c>
    </row>
    <row r="72" spans="1:12" s="110" customFormat="1" ht="15" customHeight="1" x14ac:dyDescent="0.2">
      <c r="A72" s="120"/>
      <c r="B72" s="119"/>
      <c r="C72" s="258"/>
      <c r="D72" s="267" t="s">
        <v>198</v>
      </c>
      <c r="E72" s="113">
        <v>44.288480154888674</v>
      </c>
      <c r="F72" s="115">
        <v>915</v>
      </c>
      <c r="G72" s="114">
        <v>923</v>
      </c>
      <c r="H72" s="114">
        <v>921</v>
      </c>
      <c r="I72" s="114">
        <v>916</v>
      </c>
      <c r="J72" s="140">
        <v>922</v>
      </c>
      <c r="K72" s="114">
        <v>-7</v>
      </c>
      <c r="L72" s="116">
        <v>-0.75921908893709322</v>
      </c>
    </row>
    <row r="73" spans="1:12" s="110" customFormat="1" ht="15" customHeight="1" x14ac:dyDescent="0.2">
      <c r="A73" s="120"/>
      <c r="B73" s="119"/>
      <c r="C73" s="258"/>
      <c r="D73" s="267" t="s">
        <v>199</v>
      </c>
      <c r="E73" s="113">
        <v>55.711519845111326</v>
      </c>
      <c r="F73" s="115">
        <v>1151</v>
      </c>
      <c r="G73" s="114">
        <v>1135</v>
      </c>
      <c r="H73" s="114">
        <v>1139</v>
      </c>
      <c r="I73" s="114">
        <v>1143</v>
      </c>
      <c r="J73" s="140">
        <v>1145</v>
      </c>
      <c r="K73" s="114">
        <v>6</v>
      </c>
      <c r="L73" s="116">
        <v>0.5240174672489083</v>
      </c>
    </row>
    <row r="74" spans="1:12" s="110" customFormat="1" ht="15" customHeight="1" x14ac:dyDescent="0.2">
      <c r="A74" s="120"/>
      <c r="B74" s="119"/>
      <c r="C74" s="258"/>
      <c r="D74" s="110" t="s">
        <v>204</v>
      </c>
      <c r="E74" s="113">
        <v>5.9318790662074248</v>
      </c>
      <c r="F74" s="115">
        <v>155</v>
      </c>
      <c r="G74" s="114">
        <v>155</v>
      </c>
      <c r="H74" s="114">
        <v>150</v>
      </c>
      <c r="I74" s="114">
        <v>151</v>
      </c>
      <c r="J74" s="140">
        <v>150</v>
      </c>
      <c r="K74" s="114">
        <v>5</v>
      </c>
      <c r="L74" s="116">
        <v>3.3333333333333335</v>
      </c>
    </row>
    <row r="75" spans="1:12" s="110" customFormat="1" ht="15" customHeight="1" x14ac:dyDescent="0.2">
      <c r="A75" s="120"/>
      <c r="B75" s="119"/>
      <c r="C75" s="258"/>
      <c r="D75" s="267" t="s">
        <v>198</v>
      </c>
      <c r="E75" s="113">
        <v>55.483870967741936</v>
      </c>
      <c r="F75" s="115">
        <v>86</v>
      </c>
      <c r="G75" s="114">
        <v>86</v>
      </c>
      <c r="H75" s="114">
        <v>84</v>
      </c>
      <c r="I75" s="114">
        <v>84</v>
      </c>
      <c r="J75" s="140">
        <v>82</v>
      </c>
      <c r="K75" s="114">
        <v>4</v>
      </c>
      <c r="L75" s="116">
        <v>4.8780487804878048</v>
      </c>
    </row>
    <row r="76" spans="1:12" s="110" customFormat="1" ht="15" customHeight="1" x14ac:dyDescent="0.2">
      <c r="A76" s="120"/>
      <c r="B76" s="119"/>
      <c r="C76" s="258"/>
      <c r="D76" s="267" t="s">
        <v>199</v>
      </c>
      <c r="E76" s="113">
        <v>44.516129032258064</v>
      </c>
      <c r="F76" s="115">
        <v>69</v>
      </c>
      <c r="G76" s="114">
        <v>69</v>
      </c>
      <c r="H76" s="114">
        <v>66</v>
      </c>
      <c r="I76" s="114">
        <v>67</v>
      </c>
      <c r="J76" s="140">
        <v>68</v>
      </c>
      <c r="K76" s="114">
        <v>1</v>
      </c>
      <c r="L76" s="116">
        <v>1.4705882352941178</v>
      </c>
    </row>
    <row r="77" spans="1:12" s="110" customFormat="1" ht="15" customHeight="1" x14ac:dyDescent="0.2">
      <c r="A77" s="534"/>
      <c r="B77" s="119" t="s">
        <v>205</v>
      </c>
      <c r="C77" s="268"/>
      <c r="D77" s="182"/>
      <c r="E77" s="113">
        <v>6.1781920659007152</v>
      </c>
      <c r="F77" s="115">
        <v>1710</v>
      </c>
      <c r="G77" s="114">
        <v>1711</v>
      </c>
      <c r="H77" s="114">
        <v>1788</v>
      </c>
      <c r="I77" s="114">
        <v>1781</v>
      </c>
      <c r="J77" s="140">
        <v>1797</v>
      </c>
      <c r="K77" s="114">
        <v>-87</v>
      </c>
      <c r="L77" s="116">
        <v>-4.8414023372287147</v>
      </c>
    </row>
    <row r="78" spans="1:12" s="110" customFormat="1" ht="15" customHeight="1" x14ac:dyDescent="0.2">
      <c r="A78" s="120"/>
      <c r="B78" s="119"/>
      <c r="C78" s="268" t="s">
        <v>106</v>
      </c>
      <c r="D78" s="182"/>
      <c r="E78" s="113">
        <v>54.269005847953217</v>
      </c>
      <c r="F78" s="115">
        <v>928</v>
      </c>
      <c r="G78" s="114">
        <v>918</v>
      </c>
      <c r="H78" s="114">
        <v>963</v>
      </c>
      <c r="I78" s="114">
        <v>959</v>
      </c>
      <c r="J78" s="140">
        <v>971</v>
      </c>
      <c r="K78" s="114">
        <v>-43</v>
      </c>
      <c r="L78" s="116">
        <v>-4.4284243048403704</v>
      </c>
    </row>
    <row r="79" spans="1:12" s="110" customFormat="1" ht="15" customHeight="1" x14ac:dyDescent="0.2">
      <c r="A79" s="123"/>
      <c r="B79" s="124"/>
      <c r="C79" s="260" t="s">
        <v>107</v>
      </c>
      <c r="D79" s="261"/>
      <c r="E79" s="125">
        <v>45.730994152046783</v>
      </c>
      <c r="F79" s="143">
        <v>782</v>
      </c>
      <c r="G79" s="144">
        <v>793</v>
      </c>
      <c r="H79" s="144">
        <v>825</v>
      </c>
      <c r="I79" s="144">
        <v>822</v>
      </c>
      <c r="J79" s="145">
        <v>826</v>
      </c>
      <c r="K79" s="144">
        <v>-44</v>
      </c>
      <c r="L79" s="146">
        <v>-5.3268765133171909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27678</v>
      </c>
      <c r="E11" s="114">
        <v>27827</v>
      </c>
      <c r="F11" s="114">
        <v>28228</v>
      </c>
      <c r="G11" s="114">
        <v>27912</v>
      </c>
      <c r="H11" s="140">
        <v>27818</v>
      </c>
      <c r="I11" s="115">
        <v>-140</v>
      </c>
      <c r="J11" s="116">
        <v>-0.50327126321087068</v>
      </c>
    </row>
    <row r="12" spans="1:15" s="110" customFormat="1" ht="24.95" customHeight="1" x14ac:dyDescent="0.2">
      <c r="A12" s="193" t="s">
        <v>132</v>
      </c>
      <c r="B12" s="194" t="s">
        <v>133</v>
      </c>
      <c r="C12" s="113">
        <v>2.3050798468097407</v>
      </c>
      <c r="D12" s="115">
        <v>638</v>
      </c>
      <c r="E12" s="114">
        <v>620</v>
      </c>
      <c r="F12" s="114">
        <v>694</v>
      </c>
      <c r="G12" s="114">
        <v>686</v>
      </c>
      <c r="H12" s="140">
        <v>661</v>
      </c>
      <c r="I12" s="115">
        <v>-23</v>
      </c>
      <c r="J12" s="116">
        <v>-3.4795763993948561</v>
      </c>
    </row>
    <row r="13" spans="1:15" s="110" customFormat="1" ht="24.95" customHeight="1" x14ac:dyDescent="0.2">
      <c r="A13" s="193" t="s">
        <v>134</v>
      </c>
      <c r="B13" s="199" t="s">
        <v>214</v>
      </c>
      <c r="C13" s="113">
        <v>2.1497218007081438</v>
      </c>
      <c r="D13" s="115">
        <v>595</v>
      </c>
      <c r="E13" s="114">
        <v>593</v>
      </c>
      <c r="F13" s="114">
        <v>614</v>
      </c>
      <c r="G13" s="114">
        <v>617</v>
      </c>
      <c r="H13" s="140">
        <v>620</v>
      </c>
      <c r="I13" s="115">
        <v>-25</v>
      </c>
      <c r="J13" s="116">
        <v>-4.032258064516129</v>
      </c>
    </row>
    <row r="14" spans="1:15" s="287" customFormat="1" ht="24" customHeight="1" x14ac:dyDescent="0.2">
      <c r="A14" s="193" t="s">
        <v>215</v>
      </c>
      <c r="B14" s="199" t="s">
        <v>137</v>
      </c>
      <c r="C14" s="113">
        <v>28.202904834164318</v>
      </c>
      <c r="D14" s="115">
        <v>7806</v>
      </c>
      <c r="E14" s="114">
        <v>8000</v>
      </c>
      <c r="F14" s="114">
        <v>8080</v>
      </c>
      <c r="G14" s="114">
        <v>8000</v>
      </c>
      <c r="H14" s="140">
        <v>8019</v>
      </c>
      <c r="I14" s="115">
        <v>-213</v>
      </c>
      <c r="J14" s="116">
        <v>-2.6561915450804339</v>
      </c>
      <c r="K14" s="110"/>
      <c r="L14" s="110"/>
      <c r="M14" s="110"/>
      <c r="N14" s="110"/>
      <c r="O14" s="110"/>
    </row>
    <row r="15" spans="1:15" s="110" customFormat="1" ht="24.75" customHeight="1" x14ac:dyDescent="0.2">
      <c r="A15" s="193" t="s">
        <v>216</v>
      </c>
      <c r="B15" s="199" t="s">
        <v>217</v>
      </c>
      <c r="C15" s="113">
        <v>4.8558421851289832</v>
      </c>
      <c r="D15" s="115">
        <v>1344</v>
      </c>
      <c r="E15" s="114">
        <v>1478</v>
      </c>
      <c r="F15" s="114">
        <v>1476</v>
      </c>
      <c r="G15" s="114">
        <v>1474</v>
      </c>
      <c r="H15" s="140">
        <v>1470</v>
      </c>
      <c r="I15" s="115">
        <v>-126</v>
      </c>
      <c r="J15" s="116">
        <v>-8.5714285714285712</v>
      </c>
    </row>
    <row r="16" spans="1:15" s="287" customFormat="1" ht="24.95" customHeight="1" x14ac:dyDescent="0.2">
      <c r="A16" s="193" t="s">
        <v>218</v>
      </c>
      <c r="B16" s="199" t="s">
        <v>141</v>
      </c>
      <c r="C16" s="113">
        <v>18.567092998048992</v>
      </c>
      <c r="D16" s="115">
        <v>5139</v>
      </c>
      <c r="E16" s="114">
        <v>5182</v>
      </c>
      <c r="F16" s="114">
        <v>5193</v>
      </c>
      <c r="G16" s="114">
        <v>5121</v>
      </c>
      <c r="H16" s="140">
        <v>5126</v>
      </c>
      <c r="I16" s="115">
        <v>13</v>
      </c>
      <c r="J16" s="116">
        <v>0.2536090518923137</v>
      </c>
      <c r="K16" s="110"/>
      <c r="L16" s="110"/>
      <c r="M16" s="110"/>
      <c r="N16" s="110"/>
      <c r="O16" s="110"/>
    </row>
    <row r="17" spans="1:15" s="110" customFormat="1" ht="24.95" customHeight="1" x14ac:dyDescent="0.2">
      <c r="A17" s="193" t="s">
        <v>219</v>
      </c>
      <c r="B17" s="199" t="s">
        <v>220</v>
      </c>
      <c r="C17" s="113">
        <v>4.7799696509863425</v>
      </c>
      <c r="D17" s="115">
        <v>1323</v>
      </c>
      <c r="E17" s="114">
        <v>1340</v>
      </c>
      <c r="F17" s="114">
        <v>1411</v>
      </c>
      <c r="G17" s="114">
        <v>1405</v>
      </c>
      <c r="H17" s="140">
        <v>1423</v>
      </c>
      <c r="I17" s="115">
        <v>-100</v>
      </c>
      <c r="J17" s="116">
        <v>-7.0274068868587491</v>
      </c>
    </row>
    <row r="18" spans="1:15" s="287" customFormat="1" ht="24.95" customHeight="1" x14ac:dyDescent="0.2">
      <c r="A18" s="201" t="s">
        <v>144</v>
      </c>
      <c r="B18" s="202" t="s">
        <v>145</v>
      </c>
      <c r="C18" s="113">
        <v>7.2729243442445259</v>
      </c>
      <c r="D18" s="115">
        <v>2013</v>
      </c>
      <c r="E18" s="114">
        <v>1983</v>
      </c>
      <c r="F18" s="114">
        <v>2057</v>
      </c>
      <c r="G18" s="114">
        <v>2109</v>
      </c>
      <c r="H18" s="140">
        <v>2148</v>
      </c>
      <c r="I18" s="115">
        <v>-135</v>
      </c>
      <c r="J18" s="116">
        <v>-6.2849162011173183</v>
      </c>
      <c r="K18" s="110"/>
      <c r="L18" s="110"/>
      <c r="M18" s="110"/>
      <c r="N18" s="110"/>
      <c r="O18" s="110"/>
    </row>
    <row r="19" spans="1:15" s="110" customFormat="1" ht="24.95" customHeight="1" x14ac:dyDescent="0.2">
      <c r="A19" s="193" t="s">
        <v>146</v>
      </c>
      <c r="B19" s="199" t="s">
        <v>147</v>
      </c>
      <c r="C19" s="113">
        <v>11.760242792109256</v>
      </c>
      <c r="D19" s="115">
        <v>3255</v>
      </c>
      <c r="E19" s="114">
        <v>3266</v>
      </c>
      <c r="F19" s="114">
        <v>3348</v>
      </c>
      <c r="G19" s="114">
        <v>3281</v>
      </c>
      <c r="H19" s="140">
        <v>3254</v>
      </c>
      <c r="I19" s="115">
        <v>1</v>
      </c>
      <c r="J19" s="116">
        <v>3.0731407498463429E-2</v>
      </c>
    </row>
    <row r="20" spans="1:15" s="287" customFormat="1" ht="24.95" customHeight="1" x14ac:dyDescent="0.2">
      <c r="A20" s="193" t="s">
        <v>148</v>
      </c>
      <c r="B20" s="199" t="s">
        <v>149</v>
      </c>
      <c r="C20" s="113">
        <v>7.2548594551629453</v>
      </c>
      <c r="D20" s="115">
        <v>2008</v>
      </c>
      <c r="E20" s="114">
        <v>1986</v>
      </c>
      <c r="F20" s="114">
        <v>2013</v>
      </c>
      <c r="G20" s="114">
        <v>1969</v>
      </c>
      <c r="H20" s="140">
        <v>1956</v>
      </c>
      <c r="I20" s="115">
        <v>52</v>
      </c>
      <c r="J20" s="116">
        <v>2.6584867075664622</v>
      </c>
      <c r="K20" s="110"/>
      <c r="L20" s="110"/>
      <c r="M20" s="110"/>
      <c r="N20" s="110"/>
      <c r="O20" s="110"/>
    </row>
    <row r="21" spans="1:15" s="110" customFormat="1" ht="24.95" customHeight="1" x14ac:dyDescent="0.2">
      <c r="A21" s="201" t="s">
        <v>150</v>
      </c>
      <c r="B21" s="202" t="s">
        <v>151</v>
      </c>
      <c r="C21" s="113">
        <v>2.0883011778307683</v>
      </c>
      <c r="D21" s="115">
        <v>578</v>
      </c>
      <c r="E21" s="114">
        <v>585</v>
      </c>
      <c r="F21" s="114">
        <v>567</v>
      </c>
      <c r="G21" s="114">
        <v>625</v>
      </c>
      <c r="H21" s="140">
        <v>603</v>
      </c>
      <c r="I21" s="115">
        <v>-25</v>
      </c>
      <c r="J21" s="116">
        <v>-4.1459369817578775</v>
      </c>
    </row>
    <row r="22" spans="1:15" s="110" customFormat="1" ht="24.95" customHeight="1" x14ac:dyDescent="0.2">
      <c r="A22" s="201" t="s">
        <v>152</v>
      </c>
      <c r="B22" s="199" t="s">
        <v>153</v>
      </c>
      <c r="C22" s="113">
        <v>0.92853529879326546</v>
      </c>
      <c r="D22" s="115">
        <v>257</v>
      </c>
      <c r="E22" s="114">
        <v>260</v>
      </c>
      <c r="F22" s="114">
        <v>264</v>
      </c>
      <c r="G22" s="114">
        <v>258</v>
      </c>
      <c r="H22" s="140">
        <v>250</v>
      </c>
      <c r="I22" s="115">
        <v>7</v>
      </c>
      <c r="J22" s="116">
        <v>2.8</v>
      </c>
    </row>
    <row r="23" spans="1:15" s="110" customFormat="1" ht="24.95" customHeight="1" x14ac:dyDescent="0.2">
      <c r="A23" s="193" t="s">
        <v>154</v>
      </c>
      <c r="B23" s="199" t="s">
        <v>155</v>
      </c>
      <c r="C23" s="113">
        <v>1.3512537033022618</v>
      </c>
      <c r="D23" s="115">
        <v>374</v>
      </c>
      <c r="E23" s="114">
        <v>377</v>
      </c>
      <c r="F23" s="114">
        <v>377</v>
      </c>
      <c r="G23" s="114">
        <v>379</v>
      </c>
      <c r="H23" s="140">
        <v>378</v>
      </c>
      <c r="I23" s="115">
        <v>-4</v>
      </c>
      <c r="J23" s="116">
        <v>-1.0582010582010581</v>
      </c>
    </row>
    <row r="24" spans="1:15" s="110" customFormat="1" ht="24.95" customHeight="1" x14ac:dyDescent="0.2">
      <c r="A24" s="193" t="s">
        <v>156</v>
      </c>
      <c r="B24" s="199" t="s">
        <v>221</v>
      </c>
      <c r="C24" s="113">
        <v>2.6916684731555747</v>
      </c>
      <c r="D24" s="115">
        <v>745</v>
      </c>
      <c r="E24" s="114">
        <v>746</v>
      </c>
      <c r="F24" s="114">
        <v>760</v>
      </c>
      <c r="G24" s="114">
        <v>723</v>
      </c>
      <c r="H24" s="140">
        <v>726</v>
      </c>
      <c r="I24" s="115">
        <v>19</v>
      </c>
      <c r="J24" s="116">
        <v>2.6170798898071626</v>
      </c>
    </row>
    <row r="25" spans="1:15" s="110" customFormat="1" ht="24.95" customHeight="1" x14ac:dyDescent="0.2">
      <c r="A25" s="193" t="s">
        <v>222</v>
      </c>
      <c r="B25" s="204" t="s">
        <v>159</v>
      </c>
      <c r="C25" s="113">
        <v>2.3737264253197488</v>
      </c>
      <c r="D25" s="115">
        <v>657</v>
      </c>
      <c r="E25" s="114">
        <v>657</v>
      </c>
      <c r="F25" s="114">
        <v>670</v>
      </c>
      <c r="G25" s="114">
        <v>647</v>
      </c>
      <c r="H25" s="140">
        <v>632</v>
      </c>
      <c r="I25" s="115">
        <v>25</v>
      </c>
      <c r="J25" s="116">
        <v>3.9556962025316458</v>
      </c>
    </row>
    <row r="26" spans="1:15" s="110" customFormat="1" ht="24.95" customHeight="1" x14ac:dyDescent="0.2">
      <c r="A26" s="201">
        <v>782.78300000000002</v>
      </c>
      <c r="B26" s="203" t="s">
        <v>160</v>
      </c>
      <c r="C26" s="113">
        <v>2.4387600260134401</v>
      </c>
      <c r="D26" s="115">
        <v>675</v>
      </c>
      <c r="E26" s="114">
        <v>695</v>
      </c>
      <c r="F26" s="114">
        <v>738</v>
      </c>
      <c r="G26" s="114">
        <v>696</v>
      </c>
      <c r="H26" s="140">
        <v>708</v>
      </c>
      <c r="I26" s="115">
        <v>-33</v>
      </c>
      <c r="J26" s="116">
        <v>-4.6610169491525424</v>
      </c>
    </row>
    <row r="27" spans="1:15" s="110" customFormat="1" ht="24.95" customHeight="1" x14ac:dyDescent="0.2">
      <c r="A27" s="193" t="s">
        <v>161</v>
      </c>
      <c r="B27" s="199" t="s">
        <v>223</v>
      </c>
      <c r="C27" s="113">
        <v>7.106727364693981</v>
      </c>
      <c r="D27" s="115">
        <v>1967</v>
      </c>
      <c r="E27" s="114">
        <v>1949</v>
      </c>
      <c r="F27" s="114">
        <v>1946</v>
      </c>
      <c r="G27" s="114">
        <v>1945</v>
      </c>
      <c r="H27" s="140">
        <v>1938</v>
      </c>
      <c r="I27" s="115">
        <v>29</v>
      </c>
      <c r="J27" s="116">
        <v>1.4963880288957689</v>
      </c>
    </row>
    <row r="28" spans="1:15" s="110" customFormat="1" ht="24.95" customHeight="1" x14ac:dyDescent="0.2">
      <c r="A28" s="193" t="s">
        <v>163</v>
      </c>
      <c r="B28" s="199" t="s">
        <v>164</v>
      </c>
      <c r="C28" s="113">
        <v>2.2472722017486815</v>
      </c>
      <c r="D28" s="115">
        <v>622</v>
      </c>
      <c r="E28" s="114">
        <v>618</v>
      </c>
      <c r="F28" s="114">
        <v>606</v>
      </c>
      <c r="G28" s="114">
        <v>613</v>
      </c>
      <c r="H28" s="140">
        <v>618</v>
      </c>
      <c r="I28" s="115">
        <v>4</v>
      </c>
      <c r="J28" s="116">
        <v>0.6472491909385113</v>
      </c>
    </row>
    <row r="29" spans="1:15" s="110" customFormat="1" ht="24.95" customHeight="1" x14ac:dyDescent="0.2">
      <c r="A29" s="193">
        <v>86</v>
      </c>
      <c r="B29" s="199" t="s">
        <v>165</v>
      </c>
      <c r="C29" s="113">
        <v>8.4760459570778242</v>
      </c>
      <c r="D29" s="115">
        <v>2346</v>
      </c>
      <c r="E29" s="114">
        <v>2319</v>
      </c>
      <c r="F29" s="114">
        <v>2315</v>
      </c>
      <c r="G29" s="114">
        <v>2247</v>
      </c>
      <c r="H29" s="140">
        <v>2243</v>
      </c>
      <c r="I29" s="115">
        <v>103</v>
      </c>
      <c r="J29" s="116">
        <v>4.5920641997325014</v>
      </c>
    </row>
    <row r="30" spans="1:15" s="110" customFormat="1" ht="24.95" customHeight="1" x14ac:dyDescent="0.2">
      <c r="A30" s="193">
        <v>87.88</v>
      </c>
      <c r="B30" s="204" t="s">
        <v>166</v>
      </c>
      <c r="C30" s="113">
        <v>8.8445696943420771</v>
      </c>
      <c r="D30" s="115">
        <v>2448</v>
      </c>
      <c r="E30" s="114">
        <v>2436</v>
      </c>
      <c r="F30" s="114">
        <v>2460</v>
      </c>
      <c r="G30" s="114">
        <v>2411</v>
      </c>
      <c r="H30" s="140">
        <v>2391</v>
      </c>
      <c r="I30" s="115">
        <v>57</v>
      </c>
      <c r="J30" s="116">
        <v>2.3839397741530739</v>
      </c>
    </row>
    <row r="31" spans="1:15" s="110" customFormat="1" ht="24.95" customHeight="1" x14ac:dyDescent="0.2">
      <c r="A31" s="193" t="s">
        <v>167</v>
      </c>
      <c r="B31" s="199" t="s">
        <v>168</v>
      </c>
      <c r="C31" s="113">
        <v>2.5074066045234482</v>
      </c>
      <c r="D31" s="115">
        <v>694</v>
      </c>
      <c r="E31" s="114">
        <v>737</v>
      </c>
      <c r="F31" s="114">
        <v>719</v>
      </c>
      <c r="G31" s="114">
        <v>706</v>
      </c>
      <c r="H31" s="140">
        <v>673</v>
      </c>
      <c r="I31" s="115">
        <v>21</v>
      </c>
      <c r="J31" s="116">
        <v>3.1203566121842496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2.3050798468097407</v>
      </c>
      <c r="D34" s="115">
        <v>638</v>
      </c>
      <c r="E34" s="114">
        <v>620</v>
      </c>
      <c r="F34" s="114">
        <v>694</v>
      </c>
      <c r="G34" s="114">
        <v>686</v>
      </c>
      <c r="H34" s="140">
        <v>661</v>
      </c>
      <c r="I34" s="115">
        <v>-23</v>
      </c>
      <c r="J34" s="116">
        <v>-3.4795763993948561</v>
      </c>
    </row>
    <row r="35" spans="1:10" s="110" customFormat="1" ht="24.95" customHeight="1" x14ac:dyDescent="0.2">
      <c r="A35" s="292" t="s">
        <v>171</v>
      </c>
      <c r="B35" s="293" t="s">
        <v>172</v>
      </c>
      <c r="C35" s="113">
        <v>37.625550979116987</v>
      </c>
      <c r="D35" s="115">
        <v>10414</v>
      </c>
      <c r="E35" s="114">
        <v>10576</v>
      </c>
      <c r="F35" s="114">
        <v>10751</v>
      </c>
      <c r="G35" s="114">
        <v>10726</v>
      </c>
      <c r="H35" s="140">
        <v>10787</v>
      </c>
      <c r="I35" s="115">
        <v>-373</v>
      </c>
      <c r="J35" s="116">
        <v>-3.4578659497543338</v>
      </c>
    </row>
    <row r="36" spans="1:10" s="110" customFormat="1" ht="24.95" customHeight="1" x14ac:dyDescent="0.2">
      <c r="A36" s="294" t="s">
        <v>173</v>
      </c>
      <c r="B36" s="295" t="s">
        <v>174</v>
      </c>
      <c r="C36" s="125">
        <v>60.069369174073273</v>
      </c>
      <c r="D36" s="143">
        <v>16626</v>
      </c>
      <c r="E36" s="144">
        <v>16631</v>
      </c>
      <c r="F36" s="144">
        <v>16783</v>
      </c>
      <c r="G36" s="144">
        <v>16500</v>
      </c>
      <c r="H36" s="145">
        <v>16370</v>
      </c>
      <c r="I36" s="143">
        <v>256</v>
      </c>
      <c r="J36" s="146">
        <v>1.5638362858888211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2020-09-25T13:53:02Z</dcterms:created>
  <dcterms:modified xsi:type="dcterms:W3CDTF">2020-09-28T08:14:15Z</dcterms:modified>
</cp:coreProperties>
</file>