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I44" i="24"/>
  <c r="D44" i="24"/>
  <c r="C44" i="24"/>
  <c r="M44" i="24" s="1"/>
  <c r="B44" i="24"/>
  <c r="K44" i="24" s="1"/>
  <c r="M43" i="24"/>
  <c r="L43" i="24"/>
  <c r="H43" i="24"/>
  <c r="G43" i="24"/>
  <c r="F43" i="24"/>
  <c r="E43" i="24"/>
  <c r="D43" i="24"/>
  <c r="C43" i="24"/>
  <c r="I43" i="24" s="1"/>
  <c r="B43" i="24"/>
  <c r="K43" i="24" s="1"/>
  <c r="L42" i="24"/>
  <c r="I42" i="24"/>
  <c r="H42" i="24"/>
  <c r="D42" i="24"/>
  <c r="C42" i="24"/>
  <c r="M42" i="24" s="1"/>
  <c r="B42" i="24"/>
  <c r="K42" i="24" s="1"/>
  <c r="M41" i="24"/>
  <c r="L41" i="24"/>
  <c r="K41" i="24"/>
  <c r="H41" i="24"/>
  <c r="G41" i="24"/>
  <c r="F41" i="24"/>
  <c r="E41" i="24"/>
  <c r="D41" i="24"/>
  <c r="C41" i="24"/>
  <c r="I41" i="24" s="1"/>
  <c r="B41" i="24"/>
  <c r="J41" i="24" s="1"/>
  <c r="L40" i="24"/>
  <c r="I40" i="24"/>
  <c r="H40" i="24"/>
  <c r="D40" i="24"/>
  <c r="C40" i="24"/>
  <c r="M40" i="24" s="1"/>
  <c r="B40" i="24"/>
  <c r="K40" i="24" s="1"/>
  <c r="M36" i="24"/>
  <c r="L36" i="24"/>
  <c r="K36" i="24"/>
  <c r="J36" i="24"/>
  <c r="I36" i="24"/>
  <c r="H36" i="24"/>
  <c r="G36" i="24"/>
  <c r="F36" i="24"/>
  <c r="E36" i="24"/>
  <c r="D36" i="24"/>
  <c r="L57" i="15"/>
  <c r="K57" i="15"/>
  <c r="C38" i="24"/>
  <c r="C37" i="24"/>
  <c r="C35" i="24"/>
  <c r="C34" i="24"/>
  <c r="C33" i="24"/>
  <c r="C32" i="24"/>
  <c r="G32" i="24" s="1"/>
  <c r="C31" i="24"/>
  <c r="C30" i="24"/>
  <c r="C29" i="24"/>
  <c r="C28" i="24"/>
  <c r="C27" i="24"/>
  <c r="C26" i="24"/>
  <c r="C25" i="24"/>
  <c r="C24" i="24"/>
  <c r="G24" i="24" s="1"/>
  <c r="C23" i="24"/>
  <c r="C22" i="24"/>
  <c r="C21" i="24"/>
  <c r="C20" i="24"/>
  <c r="C19" i="24"/>
  <c r="C18" i="24"/>
  <c r="C17" i="24"/>
  <c r="C16" i="24"/>
  <c r="G16" i="24" s="1"/>
  <c r="C15" i="24"/>
  <c r="C9" i="24"/>
  <c r="C8" i="24"/>
  <c r="C7" i="24"/>
  <c r="B38" i="24"/>
  <c r="D38" i="24" s="1"/>
  <c r="B37" i="24"/>
  <c r="B35" i="24"/>
  <c r="B34" i="24"/>
  <c r="B33" i="24"/>
  <c r="K33" i="24" s="1"/>
  <c r="B32" i="24"/>
  <c r="B31" i="24"/>
  <c r="B30" i="24"/>
  <c r="B29" i="24"/>
  <c r="B28" i="24"/>
  <c r="B27" i="24"/>
  <c r="B26" i="24"/>
  <c r="B25" i="24"/>
  <c r="K25" i="24" s="1"/>
  <c r="B24" i="24"/>
  <c r="B23" i="24"/>
  <c r="B22" i="24"/>
  <c r="B21" i="24"/>
  <c r="B20" i="24"/>
  <c r="B19" i="24"/>
  <c r="B18" i="24"/>
  <c r="B17" i="24"/>
  <c r="K17" i="24" s="1"/>
  <c r="B16" i="24"/>
  <c r="B15" i="24"/>
  <c r="B9" i="24"/>
  <c r="B8" i="24"/>
  <c r="B7" i="24"/>
  <c r="D19" i="24" l="1"/>
  <c r="J19" i="24"/>
  <c r="H19" i="24"/>
  <c r="K19" i="24"/>
  <c r="F19" i="24"/>
  <c r="K16" i="24"/>
  <c r="H16" i="24"/>
  <c r="F16" i="24"/>
  <c r="D16" i="24"/>
  <c r="J16" i="24"/>
  <c r="D23" i="24"/>
  <c r="J23" i="24"/>
  <c r="H23" i="24"/>
  <c r="K23" i="24"/>
  <c r="F23" i="24"/>
  <c r="D35" i="24"/>
  <c r="J35" i="24"/>
  <c r="H35" i="24"/>
  <c r="K35" i="24"/>
  <c r="F35" i="24"/>
  <c r="K22" i="24"/>
  <c r="H22" i="24"/>
  <c r="F22" i="24"/>
  <c r="D22" i="24"/>
  <c r="J22" i="24"/>
  <c r="G9" i="24"/>
  <c r="M9" i="24"/>
  <c r="E9" i="24"/>
  <c r="L9" i="24"/>
  <c r="I9" i="24"/>
  <c r="G19" i="24"/>
  <c r="M19" i="24"/>
  <c r="E19" i="24"/>
  <c r="L19" i="24"/>
  <c r="I19" i="24"/>
  <c r="G25" i="24"/>
  <c r="M25" i="24"/>
  <c r="E25" i="24"/>
  <c r="L25" i="24"/>
  <c r="I25" i="24"/>
  <c r="K28" i="24"/>
  <c r="H28" i="24"/>
  <c r="F28" i="24"/>
  <c r="D28" i="24"/>
  <c r="J28" i="24"/>
  <c r="D31" i="24"/>
  <c r="J31" i="24"/>
  <c r="H31" i="24"/>
  <c r="K31" i="24"/>
  <c r="F31" i="24"/>
  <c r="K34" i="24"/>
  <c r="H34" i="24"/>
  <c r="F34" i="24"/>
  <c r="D34" i="24"/>
  <c r="J34" i="24"/>
  <c r="C45" i="24"/>
  <c r="C39" i="24"/>
  <c r="B6" i="24"/>
  <c r="B14" i="24"/>
  <c r="C14" i="24"/>
  <c r="C6" i="24"/>
  <c r="G23" i="24"/>
  <c r="M23" i="24"/>
  <c r="E23" i="24"/>
  <c r="L23" i="24"/>
  <c r="I23" i="24"/>
  <c r="I26" i="24"/>
  <c r="M26" i="24"/>
  <c r="E26" i="24"/>
  <c r="L26" i="24"/>
  <c r="G26" i="24"/>
  <c r="G29" i="24"/>
  <c r="M29" i="24"/>
  <c r="E29" i="24"/>
  <c r="L29" i="24"/>
  <c r="I29" i="24"/>
  <c r="G35" i="24"/>
  <c r="M35" i="24"/>
  <c r="E35" i="24"/>
  <c r="L35" i="24"/>
  <c r="I35" i="24"/>
  <c r="K20" i="24"/>
  <c r="H20" i="24"/>
  <c r="F20" i="24"/>
  <c r="D20" i="24"/>
  <c r="J20" i="24"/>
  <c r="K26" i="24"/>
  <c r="H26" i="24"/>
  <c r="F26" i="24"/>
  <c r="D26" i="24"/>
  <c r="J26" i="24"/>
  <c r="G7" i="24"/>
  <c r="M7" i="24"/>
  <c r="E7" i="24"/>
  <c r="L7" i="24"/>
  <c r="I7" i="24"/>
  <c r="G17" i="24"/>
  <c r="M17" i="24"/>
  <c r="E17" i="24"/>
  <c r="L17" i="24"/>
  <c r="I17" i="24"/>
  <c r="D29" i="24"/>
  <c r="J29" i="24"/>
  <c r="H29" i="24"/>
  <c r="F29" i="24"/>
  <c r="K29" i="24"/>
  <c r="K32" i="24"/>
  <c r="H32" i="24"/>
  <c r="F32" i="24"/>
  <c r="D32" i="24"/>
  <c r="J32" i="24"/>
  <c r="B45" i="24"/>
  <c r="B39" i="24"/>
  <c r="I30" i="24"/>
  <c r="M30" i="24"/>
  <c r="E30" i="24"/>
  <c r="L30" i="24"/>
  <c r="G30" i="24"/>
  <c r="D9" i="24"/>
  <c r="J9" i="24"/>
  <c r="H9" i="24"/>
  <c r="F9" i="24"/>
  <c r="K9" i="24"/>
  <c r="D15" i="24"/>
  <c r="J15" i="24"/>
  <c r="H15" i="24"/>
  <c r="K15" i="24"/>
  <c r="F15" i="24"/>
  <c r="K18" i="24"/>
  <c r="H18" i="24"/>
  <c r="F18" i="24"/>
  <c r="D18" i="24"/>
  <c r="J18" i="24"/>
  <c r="I8" i="24"/>
  <c r="M8" i="24"/>
  <c r="E8" i="24"/>
  <c r="L8" i="24"/>
  <c r="G8" i="24"/>
  <c r="G15" i="24"/>
  <c r="M15" i="24"/>
  <c r="E15" i="24"/>
  <c r="L15" i="24"/>
  <c r="I15" i="24"/>
  <c r="I18" i="24"/>
  <c r="M18" i="24"/>
  <c r="E18" i="24"/>
  <c r="L18" i="24"/>
  <c r="G18" i="24"/>
  <c r="G21" i="24"/>
  <c r="M21" i="24"/>
  <c r="E21" i="24"/>
  <c r="L21" i="24"/>
  <c r="I21" i="24"/>
  <c r="G27" i="24"/>
  <c r="M27" i="24"/>
  <c r="E27" i="24"/>
  <c r="L27" i="24"/>
  <c r="I27" i="24"/>
  <c r="G33" i="24"/>
  <c r="M33" i="24"/>
  <c r="E33" i="24"/>
  <c r="L33" i="24"/>
  <c r="I33" i="24"/>
  <c r="K8" i="24"/>
  <c r="H8" i="24"/>
  <c r="F8" i="24"/>
  <c r="D8" i="24"/>
  <c r="J8" i="24"/>
  <c r="D21" i="24"/>
  <c r="J21" i="24"/>
  <c r="H21" i="24"/>
  <c r="F21" i="24"/>
  <c r="K21" i="24"/>
  <c r="K24" i="24"/>
  <c r="H24" i="24"/>
  <c r="F24" i="24"/>
  <c r="D24" i="24"/>
  <c r="J24" i="24"/>
  <c r="D27" i="24"/>
  <c r="J27" i="24"/>
  <c r="H27" i="24"/>
  <c r="K27" i="24"/>
  <c r="F27" i="24"/>
  <c r="K30" i="24"/>
  <c r="H30" i="24"/>
  <c r="F30" i="24"/>
  <c r="D30" i="24"/>
  <c r="J30" i="24"/>
  <c r="D7" i="24"/>
  <c r="J7" i="24"/>
  <c r="H7" i="24"/>
  <c r="K7" i="24"/>
  <c r="F7" i="24"/>
  <c r="F37" i="24"/>
  <c r="D37" i="24"/>
  <c r="K37" i="24"/>
  <c r="J37" i="24"/>
  <c r="H37" i="24"/>
  <c r="I22" i="24"/>
  <c r="M22" i="24"/>
  <c r="E22" i="24"/>
  <c r="L22" i="24"/>
  <c r="G22" i="24"/>
  <c r="G31" i="24"/>
  <c r="M31" i="24"/>
  <c r="E31" i="24"/>
  <c r="L31" i="24"/>
  <c r="I31" i="24"/>
  <c r="I34" i="24"/>
  <c r="M34" i="24"/>
  <c r="E34" i="24"/>
  <c r="L34" i="24"/>
  <c r="G34" i="24"/>
  <c r="M38" i="24"/>
  <c r="E38" i="24"/>
  <c r="G38" i="24"/>
  <c r="L38" i="24"/>
  <c r="I38" i="24"/>
  <c r="K38" i="24"/>
  <c r="J38" i="24"/>
  <c r="H38" i="24"/>
  <c r="F38" i="24"/>
  <c r="I20" i="24"/>
  <c r="M20" i="24"/>
  <c r="E20" i="24"/>
  <c r="L20" i="24"/>
  <c r="I28" i="24"/>
  <c r="M28" i="24"/>
  <c r="E28" i="24"/>
  <c r="L28" i="24"/>
  <c r="I37" i="24"/>
  <c r="G37" i="24"/>
  <c r="L37" i="24"/>
  <c r="F17" i="24"/>
  <c r="F25" i="24"/>
  <c r="F33"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20" i="24"/>
  <c r="G28" i="24"/>
  <c r="D17" i="24"/>
  <c r="J17" i="24"/>
  <c r="H17" i="24"/>
  <c r="D25" i="24"/>
  <c r="J25" i="24"/>
  <c r="H25" i="24"/>
  <c r="D33" i="24"/>
  <c r="J33" i="24"/>
  <c r="H33" i="24"/>
  <c r="E37" i="24"/>
  <c r="I16" i="24"/>
  <c r="M16" i="24"/>
  <c r="E16" i="24"/>
  <c r="L16" i="24"/>
  <c r="I24" i="24"/>
  <c r="M24" i="24"/>
  <c r="E24" i="24"/>
  <c r="L24" i="24"/>
  <c r="I32" i="24"/>
  <c r="M32" i="24"/>
  <c r="E32" i="24"/>
  <c r="L32" i="24"/>
  <c r="M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F40" i="24"/>
  <c r="F42" i="24"/>
  <c r="J43" i="24"/>
  <c r="F44" i="24"/>
  <c r="G40" i="24"/>
  <c r="G42" i="24"/>
  <c r="G44" i="24"/>
  <c r="H44" i="24"/>
  <c r="J40" i="24"/>
  <c r="J42" i="24"/>
  <c r="J44" i="24"/>
  <c r="E40" i="24"/>
  <c r="E42" i="24"/>
  <c r="E44" i="24"/>
  <c r="I77" i="24" l="1"/>
  <c r="H45" i="24"/>
  <c r="F45" i="24"/>
  <c r="D45" i="24"/>
  <c r="K45" i="24"/>
  <c r="J45" i="24"/>
  <c r="I45" i="24"/>
  <c r="G45" i="24"/>
  <c r="L45" i="24"/>
  <c r="M45" i="24"/>
  <c r="E45" i="24"/>
  <c r="J79" i="24"/>
  <c r="J78" i="24"/>
  <c r="I6" i="24"/>
  <c r="M6" i="24"/>
  <c r="E6" i="24"/>
  <c r="L6" i="24"/>
  <c r="G6" i="24"/>
  <c r="K79" i="24"/>
  <c r="K78" i="24"/>
  <c r="I14" i="24"/>
  <c r="M14" i="24"/>
  <c r="E14" i="24"/>
  <c r="L14" i="24"/>
  <c r="G14" i="24"/>
  <c r="K14" i="24"/>
  <c r="H14" i="24"/>
  <c r="F14" i="24"/>
  <c r="D14" i="24"/>
  <c r="J14" i="24"/>
  <c r="K6" i="24"/>
  <c r="H6" i="24"/>
  <c r="F6" i="24"/>
  <c r="D6" i="24"/>
  <c r="J6" i="24"/>
  <c r="F39" i="24"/>
  <c r="D39" i="24"/>
  <c r="K39" i="24"/>
  <c r="J39" i="24"/>
  <c r="H39" i="24"/>
  <c r="I39" i="24"/>
  <c r="G39" i="24"/>
  <c r="L39" i="24"/>
  <c r="M39" i="24"/>
  <c r="E39" i="24"/>
  <c r="I78" i="24" l="1"/>
  <c r="I79" i="24"/>
  <c r="I83" i="24" l="1"/>
  <c r="I82" i="24"/>
  <c r="I81" i="24"/>
</calcChain>
</file>

<file path=xl/sharedStrings.xml><?xml version="1.0" encoding="utf-8"?>
<sst xmlns="http://schemas.openxmlformats.org/spreadsheetml/2006/main" count="1660" uniqueCount="522">
  <si>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</si>
  <si>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</si>
  <si>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</si>
  <si>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</si>
  <si>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</si>
  <si>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</si>
  <si>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</si>
  <si>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</si>
  <si>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</si>
  <si>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</si>
  <si>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</si>
  <si>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</si>
  <si>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</si>
  <si>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Braunschweig – Goslar (211)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</si>
  <si>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</si>
  <si>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</si>
  <si>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</si>
  <si>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</si>
  <si>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</si>
  <si>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</si>
  <si>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</si>
  <si>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</si>
  <si>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</si>
  <si>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</si>
  <si>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</si>
  <si>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</si>
  <si>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</si>
  <si>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</si>
  <si>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</si>
  <si>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</si>
  <si>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</si>
  <si>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</si>
  <si>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</si>
  <si>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</si>
  <si>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</si>
  <si>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</si>
  <si>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</si>
  <si>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</si>
  <si>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</si>
  <si>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</si>
  <si>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</si>
  <si>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</si>
  <si>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</si>
  <si>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</si>
  <si>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</si>
  <si>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</si>
  <si>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</si>
  <si>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</si>
  <si>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</si>
  <si>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</si>
  <si>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</si>
  <si>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</si>
  <si>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</si>
  <si>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</si>
  <si>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</si>
  <si>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</si>
  <si>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</si>
  <si>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</si>
  <si>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</si>
  <si>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</si>
  <si>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</si>
  <si>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</si>
  <si>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</si>
  <si>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</si>
  <si>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</si>
  <si>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</si>
  <si>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</si>
  <si>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</si>
  <si>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</si>
  <si>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</si>
  <si>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</si>
  <si>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</si>
  <si>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</si>
  <si>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</si>
  <si>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</si>
  <si>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</si>
  <si>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</si>
  <si>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</si>
  <si>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</si>
  <si>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</si>
  <si>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</si>
  <si>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</si>
  <si>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</si>
  <si>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</si>
  <si>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</si>
  <si>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</si>
  <si>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</si>
  <si>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</si>
  <si>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</si>
  <si>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</si>
  <si>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</si>
  <si>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</si>
  <si>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Braunschweig – Goslar (211);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</si>
  <si>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</si>
  <si>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</si>
  <si>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</si>
  <si>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</si>
  <si>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</si>
  <si>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</si>
  <si>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</si>
  <si>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</si>
  <si>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</si>
  <si>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</si>
  <si>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</si>
  <si>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</si>
  <si>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</si>
  <si>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</si>
  <si>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</si>
  <si>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</si>
  <si>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</si>
  <si>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</si>
  <si>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</si>
  <si>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</si>
  <si>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</si>
  <si>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</si>
  <si>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</si>
  <si>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</si>
  <si>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</si>
  <si>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</si>
  <si>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</si>
  <si>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</si>
  <si>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</si>
  <si>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</si>
  <si>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</si>
  <si>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</si>
  <si>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</si>
  <si>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</si>
  <si>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</si>
  <si>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</si>
  <si>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Niedersachsen-Bremen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</si>
  <si>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</si>
  <si>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</si>
  <si>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</si>
  <si>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</si>
  <si>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</si>
  <si>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</si>
  <si>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</si>
  <si>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</si>
  <si>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</si>
  <si>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</si>
  <si>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</si>
  <si>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</si>
  <si>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</si>
  <si>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</si>
  <si>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</si>
  <si>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</si>
  <si>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</si>
  <si>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</si>
  <si>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</si>
  <si>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</si>
  <si>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</si>
  <si>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</si>
  <si>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</si>
  <si>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</si>
  <si>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</si>
  <si>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</si>
  <si>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</si>
  <si>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</si>
  <si>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</si>
  <si>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</si>
  <si>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</si>
  <si>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</si>
  <si>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</si>
  <si>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</si>
  <si>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</si>
  <si>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</si>
  <si>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</si>
  <si>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</si>
  <si>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</si>
  <si>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</si>
  <si>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</si>
  <si>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</si>
  <si>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</si>
  <si>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</si>
  <si>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</si>
  <si>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</si>
  <si>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</si>
  <si>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</si>
  <si>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</si>
  <si>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</si>
  <si>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</si>
  <si>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</si>
  <si>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</si>
  <si>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Braunschweig – Goslar (211)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</si>
  <si>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</si>
  <si>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</si>
  <si>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</si>
  <si>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</si>
  <si>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</si>
  <si>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</si>
  <si>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</si>
  <si>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</si>
  <si>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</si>
  <si>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</si>
  <si>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</si>
  <si>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</si>
  <si>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</si>
  <si>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</si>
  <si>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</si>
  <si>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</si>
  <si>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</si>
  <si>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</si>
  <si>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</si>
  <si>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</si>
  <si>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</si>
  <si>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</si>
  <si>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</si>
  <si>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</si>
  <si>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</si>
  <si>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</si>
  <si>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</si>
  <si>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</si>
  <si>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</si>
  <si>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</si>
  <si>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</si>
  <si>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</si>
  <si>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</si>
  <si>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</si>
  <si>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</si>
  <si>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</si>
  <si>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</si>
  <si>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</si>
  <si>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</si>
  <si>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</si>
  <si>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</si>
  <si>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</si>
  <si>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</si>
  <si>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</si>
  <si>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</si>
  <si>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</si>
  <si>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</si>
  <si>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</si>
  <si>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</si>
  <si>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</si>
  <si>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</si>
  <si>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</si>
  <si>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</si>
  <si>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</si>
  <si>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</si>
  <si>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</si>
  <si>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</si>
  <si>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</si>
  <si>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</si>
  <si>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</si>
  <si>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</si>
  <si>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</si>
  <si>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</si>
  <si>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</si>
  <si>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</si>
  <si>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</si>
  <si>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</si>
  <si>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</si>
  <si>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</si>
  <si>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</si>
  <si>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</si>
  <si>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</si>
  <si>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</si>
  <si>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</si>
  <si>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</si>
  <si>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</si>
  <si>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</si>
  <si>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</si>
  <si>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</si>
  <si>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</si>
  <si>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</si>
  <si>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</si>
  <si>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</si>
  <si>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</si>
  <si>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</si>
  <si>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</si>
  <si>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</si>
  <si>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</si>
  <si>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</si>
  <si>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</si>
  <si>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</si>
  <si>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</si>
  <si>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</si>
  <si>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</si>
  <si>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</si>
  <si>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</si>
  <si>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</si>
  <si>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</si>
  <si>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</si>
  <si>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</si>
  <si>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</si>
  <si>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</si>
  <si>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</si>
  <si>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</si>
  <si>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</si>
  <si>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</si>
  <si>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</si>
  <si>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</si>
  <si>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</si>
  <si>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</si>
  <si>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</si>
  <si>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</si>
  <si>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</si>
  <si>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</si>
  <si>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</si>
  <si>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</si>
  <si>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</si>
  <si>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</si>
  <si>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</si>
  <si>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</si>
  <si>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</si>
  <si>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</si>
  <si>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</si>
  <si>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</si>
  <si>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</si>
  <si>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</si>
  <si>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</si>
  <si>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</si>
  <si>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</si>
  <si>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</si>
  <si>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</si>
  <si>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</si>
  <si>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</si>
  <si>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</si>
  <si>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</si>
  <si>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</si>
  <si>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</si>
  <si>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</si>
  <si>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</si>
  <si>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</si>
  <si>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</si>
  <si>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</si>
  <si>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</si>
  <si>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Braunschweig – Goslar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</si>
  <si>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</si>
  <si>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</si>
  <si>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</si>
  <si>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</si>
  <si>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</si>
  <si>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</si>
  <si>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</si>
  <si>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</si>
  <si>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</si>
  <si>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</si>
  <si>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</si>
  <si>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</si>
  <si>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</si>
  <si>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</si>
  <si>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</si>
  <si>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</si>
  <si>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</si>
  <si>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</si>
  <si>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</si>
  <si>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</si>
  <si>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</si>
  <si>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</si>
  <si>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</si>
  <si>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</si>
  <si>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</si>
  <si>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</si>
  <si>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</si>
  <si>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</si>
  <si>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</si>
  <si>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</si>
  <si>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</si>
  <si>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</si>
  <si>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</si>
  <si>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</si>
  <si>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</si>
  <si>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</si>
  <si>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</si>
  <si>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</si>
  <si>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</si>
  <si>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</si>
  <si>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</si>
  <si>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</si>
  <si>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</si>
  <si>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</si>
  <si>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</si>
  <si>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</si>
  <si>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Braunschweig – Goslar (211);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</si>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</sst>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{75B3078B-6954-4826-982F-3D4A304F0309}</c15:txfldGUID>
                      <c15:f>Daten_Diagramme!$D$6</c15:f>
                      <c15:dlblFieldTableCache>
                        <c:ptCount val="1"/>
                        <c:pt idx="0">
                          <c:v>0.7</c:v>
                        </c:pt>
                      </c15:dlblFieldTableCache>
                    </c15:dlblFTEntry>
                  </c15:dlblFieldTable>
                  <c15:showDataLabelsRange val="0"/>
                </c:ext>
                <c:ext xmlns:c16="http://schemas.microsoft.com/office/drawing/2014/chart" uri="{C3380CC4-5D6E-409C-BE32-E72D297353CC}">
                  <c16:uniqueId val="{00000000-4CF4-402C-AEAB-FA1CBD891AA4}"/>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{43BCF1F5-D322-49AE-A266-220515295A04}</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4CF4-402C-AEAB-FA1CBD891AA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{0F80E6C5-E892-4170-902C-9F1C8623D61B}</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CF4-402C-AEAB-FA1CBD891AA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{3D514D46-CD01-4304-A420-D50A2314017F}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CF4-402C-AEAB-FA1CBD891AA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0.66118072538695005</c:v>
                </c:pt>
                <c:pt idx="1">
                  <c:v>1.3425600596480083</c:v>
                </c:pt>
                <c:pt idx="2">
                  <c:v>1.1186464311118853</c:v>
                </c:pt>
                <c:pt idx="3">
                  <c:v>1.0875687030768</c:v>
                </c:pt>
              </c:numCache>
            </c:numRef>
          </c:val>
          <c:extLst>
            <c:ext xmlns:c16="http://schemas.microsoft.com/office/drawing/2014/chart" uri="{C3380CC4-5D6E-409C-BE32-E72D297353CC}">
              <c16:uniqueId val="{00000004-4CF4-402C-AEAB-FA1CBD891AA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{3A68CC61-F1B8-406D-9114-EC71A633642F}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CF4-402C-AEAB-FA1CBD891AA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{87B36F78-1B74-42A3-B281-AF19D79B494C}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CF4-402C-AEAB-FA1CBD891AA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{F38134A4-EF5F-4886-AAC1-450A4EED3F41}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CF4-402C-AEAB-FA1CBD891AA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{E22DBDE4-40FD-4FD4-9F0D-1B358F2CE971}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CF4-402C-AEAB-FA1CBD891AA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CF4-402C-AEAB-FA1CBD891AA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CF4-402C-AEAB-FA1CBD891AA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{BD727B21-3A34-42A8-9B7B-1410B8E29ACB}</c15:txfldGUID>
                      <c15:f>Daten_Diagramme!$E$6</c15:f>
                      <c15:dlblFieldTableCache>
                        <c:ptCount val="1"/>
                        <c:pt idx="0">
                          <c:v>-2.2</c:v>
                        </c:pt>
                      </c15:dlblFieldTableCache>
                    </c15:dlblFTEntry>
                  </c15:dlblFieldTable>
                  <c15:showDataLabelsRange val="0"/>
                </c:ext>
                <c:ext xmlns:c16="http://schemas.microsoft.com/office/drawing/2014/chart" uri="{C3380CC4-5D6E-409C-BE32-E72D297353CC}">
                  <c16:uniqueId val="{00000000-02C0-46DD-A801-E97643D52C71}"/>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{0E4A417D-7FAE-424A-9969-AA71240011F5}</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02C0-46DD-A801-E97643D52C7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{7CAB1631-7F23-47CA-8088-E4ED6F0215E2}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02C0-46DD-A801-E97643D52C7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{85D0C6EC-49AD-4A5B-9A3A-AA4444AE929C}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2C0-46DD-A801-E97643D52C7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-2.233502538071066</c:v>
                </c:pt>
                <c:pt idx="1">
                  <c:v>-2.8956682259603461</c:v>
                </c:pt>
                <c:pt idx="2">
                  <c:v>-2.7637010795899166</c:v>
                </c:pt>
                <c:pt idx="3">
                  <c:v>-2.8655893304673015</c:v>
                </c:pt>
              </c:numCache>
            </c:numRef>
          </c:val>
          <c:extLst>
            <c:ext xmlns:c16="http://schemas.microsoft.com/office/drawing/2014/chart" uri="{C3380CC4-5D6E-409C-BE32-E72D297353CC}">
              <c16:uniqueId val="{00000004-02C0-46DD-A801-E97643D52C7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{491734CD-0496-4F71-A1DD-C55AD886E903}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2C0-46DD-A801-E97643D52C7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{02451A9D-661B-43C6-AE1C-0D1BF8C9E4CF}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2C0-46DD-A801-E97643D52C7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{DD374E1E-322F-4808-B378-3783759FC259}</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2C0-46DD-A801-E97643D52C7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{BDFB5362-6E79-494B-8715-74B067849637}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2C0-46DD-A801-E97643D52C7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2C0-46DD-A801-E97643D52C7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2C0-46DD-A801-E97643D52C7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{E84D7095-97B0-4A75-ADA5-DDBDCF839280}</c15:txfldGUID>
                      <c15:f>Daten_Diagramme!$D$14</c15:f>
                      <c15:dlblFieldTableCache>
                        <c:ptCount val="1"/>
                        <c:pt idx="0">
                          <c:v>0.7</c:v>
                        </c:pt>
                      </c15:dlblFieldTableCache>
                    </c15:dlblFTEntry>
                  </c15:dlblFieldTable>
                  <c15:showDataLabelsRange val="0"/>
                </c:ext>
                <c:ext xmlns:c16="http://schemas.microsoft.com/office/drawing/2014/chart" uri="{C3380CC4-5D6E-409C-BE32-E72D297353CC}">
                  <c16:uniqueId val="{00000000-A175-46B5-BBE2-55A4AADD5D90}"/>
                </c:ext>
              </c:extLst>
            </c:dLbl>
            <c:dLbl>
              <c:idx val="1"/>
              <c:tx>
                <c:strRef>
                  <c:f>Daten_Diagramme!$D$15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{4341082D-E840-4F05-8E46-6F58FDE24B0D}</c15:txfldGUID>
                      <c15:f>Daten_Diagramme!$D$15</c15:f>
                      <c15:dlblFieldTableCache>
                        <c:ptCount val="1"/>
                        <c:pt idx="0">
                          <c:v>1.3</c:v>
                        </c:pt>
                      </c15:dlblFieldTableCache>
                    </c15:dlblFTEntry>
                  </c15:dlblFieldTable>
                  <c15:showDataLabelsRange val="0"/>
                </c:ext>
                <c:ext xmlns:c16="http://schemas.microsoft.com/office/drawing/2014/chart" uri="{C3380CC4-5D6E-409C-BE32-E72D297353CC}">
                  <c16:uniqueId val="{00000001-A175-46B5-BBE2-55A4AADD5D90}"/>
                </c:ext>
              </c:extLst>
            </c:dLbl>
            <c:dLbl>
              <c:idx val="2"/>
              <c:tx>
                <c:strRef>
                  <c:f>Daten_Diagramme!$D$16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{0B545D3E-9F5C-48BF-8AAA-8CE9803383D2}</c15:txfldGUID>
                      <c15:f>Daten_Diagramme!$D$16</c15:f>
                      <c15:dlblFieldTableCache>
                        <c:ptCount val="1"/>
                        <c:pt idx="0">
                          <c:v>2.5</c:v>
                        </c:pt>
                      </c15:dlblFieldTableCache>
                    </c15:dlblFTEntry>
                  </c15:dlblFieldTable>
                  <c15:showDataLabelsRange val="0"/>
                </c:ext>
                <c:ext xmlns:c16="http://schemas.microsoft.com/office/drawing/2014/chart" uri="{C3380CC4-5D6E-409C-BE32-E72D297353CC}">
                  <c16:uniqueId val="{00000002-A175-46B5-BBE2-55A4AADD5D90}"/>
                </c:ext>
              </c:extLst>
            </c:dLbl>
            <c:dLbl>
              <c:idx val="3"/>
              <c:tx>
                <c:strRef>
                  <c:f>Daten_Diagramme!$D$17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{F1AD2844-C4B6-4B38-9B95-BC6EFA1D50B7}</c15:txfldGUID>
                      <c15:f>Daten_Diagramme!$D$17</c15:f>
                      <c15:dlblFieldTableCache>
                        <c:ptCount val="1"/>
                        <c:pt idx="0">
                          <c:v>-1.0</c:v>
                        </c:pt>
                      </c15:dlblFieldTableCache>
                    </c15:dlblFTEntry>
                  </c15:dlblFieldTable>
                  <c15:showDataLabelsRange val="0"/>
                </c:ext>
                <c:ext xmlns:c16="http://schemas.microsoft.com/office/drawing/2014/chart" uri="{C3380CC4-5D6E-409C-BE32-E72D297353CC}">
                  <c16:uniqueId val="{00000003-A175-46B5-BBE2-55A4AADD5D90}"/>
                </c:ext>
              </c:extLst>
            </c:dLbl>
            <c:dLbl>
              <c:idx val="4"/>
              <c:tx>
                <c:strRef>
                  <c:f>Daten_Diagramme!$D$18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{42E65442-541A-44AF-A7ED-8004D6B3AC77}</c15:txfldGUID>
                      <c15:f>Daten_Diagramme!$D$18</c15:f>
                      <c15:dlblFieldTableCache>
                        <c:ptCount val="1"/>
                        <c:pt idx="0">
                          <c:v>-0.4</c:v>
                        </c:pt>
                      </c15:dlblFieldTableCache>
                    </c15:dlblFTEntry>
                  </c15:dlblFieldTable>
                  <c15:showDataLabelsRange val="0"/>
                </c:ext>
                <c:ext xmlns:c16="http://schemas.microsoft.com/office/drawing/2014/chart" uri="{C3380CC4-5D6E-409C-BE32-E72D297353CC}">
                  <c16:uniqueId val="{00000004-A175-46B5-BBE2-55A4AADD5D90}"/>
                </c:ext>
              </c:extLst>
            </c:dLbl>
            <c:dLbl>
              <c:idx val="5"/>
              <c:tx>
                <c:strRef>
                  <c:f>Daten_Diagramme!$D$19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{87AA133D-B4A4-4F17-8982-B0F464C355FB}</c15:txfldGUID>
                      <c15:f>Daten_Diagramme!$D$19</c15:f>
                      <c15:dlblFieldTableCache>
                        <c:ptCount val="1"/>
                        <c:pt idx="0">
                          <c:v>-1.0</c:v>
                        </c:pt>
                      </c15:dlblFieldTableCache>
                    </c15:dlblFTEntry>
                  </c15:dlblFieldTable>
                  <c15:showDataLabelsRange val="0"/>
                </c:ext>
                <c:ext xmlns:c16="http://schemas.microsoft.com/office/drawing/2014/chart" uri="{C3380CC4-5D6E-409C-BE32-E72D297353CC}">
                  <c16:uniqueId val="{00000005-A175-46B5-BBE2-55A4AADD5D90}"/>
                </c:ext>
              </c:extLst>
            </c:dLbl>
            <c:dLbl>
              <c:idx val="6"/>
              <c:tx>
                <c:strRef>
                  <c:f>Daten_Diagramme!$D$20</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{5A61039D-703F-4EEF-AA63-37F3DFFBBBE6}</c15:txfldGUID>
                      <c15:f>Daten_Diagramme!$D$20</c15:f>
                      <c15:dlblFieldTableCache>
                        <c:ptCount val="1"/>
                        <c:pt idx="0">
                          <c:v>-1.5</c:v>
                        </c:pt>
                      </c15:dlblFieldTableCache>
                    </c15:dlblFTEntry>
                  </c15:dlblFieldTable>
                  <c15:showDataLabelsRange val="0"/>
                </c:ext>
                <c:ext xmlns:c16="http://schemas.microsoft.com/office/drawing/2014/chart" uri="{C3380CC4-5D6E-409C-BE32-E72D297353CC}">
                  <c16:uniqueId val="{00000006-A175-46B5-BBE2-55A4AADD5D90}"/>
                </c:ext>
              </c:extLst>
            </c:dLbl>
            <c:dLbl>
              <c:idx val="7"/>
              <c:tx>
                <c:strRef>
                  <c:f>Daten_Diagramme!$D$21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{DFDF2491-FEA9-4013-8D04-BBAFB279913A}</c15:txfldGUID>
                      <c15:f>Daten_Diagramme!$D$21</c15:f>
                      <c15:dlblFieldTableCache>
                        <c:ptCount val="1"/>
                        <c:pt idx="0">
                          <c:v>2.3</c:v>
                        </c:pt>
                      </c15:dlblFieldTableCache>
                    </c15:dlblFTEntry>
                  </c15:dlblFieldTable>
                  <c15:showDataLabelsRange val="0"/>
                </c:ext>
                <c:ext xmlns:c16="http://schemas.microsoft.com/office/drawing/2014/chart" uri="{C3380CC4-5D6E-409C-BE32-E72D297353CC}">
                  <c16:uniqueId val="{00000007-A175-46B5-BBE2-55A4AADD5D90}"/>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{F6BF99F2-10A3-4433-BA40-608DDCA5D928}</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A175-46B5-BBE2-55A4AADD5D90}"/>
                </c:ext>
              </c:extLst>
            </c:dLbl>
            <c:dLbl>
              <c:idx val="9"/>
              <c:tx>
                <c:strRef>
                  <c:f>Daten_Diagramme!$D$23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{6B7E1CBD-37F3-446A-A499-977A53855472}</c15:txfldGUID>
                      <c15:f>Daten_Diagramme!$D$23</c15:f>
                      <c15:dlblFieldTableCache>
                        <c:ptCount val="1"/>
                        <c:pt idx="0">
                          <c:v>-0.3</c:v>
                        </c:pt>
                      </c15:dlblFieldTableCache>
                    </c15:dlblFTEntry>
                  </c15:dlblFieldTable>
                  <c15:showDataLabelsRange val="0"/>
                </c:ext>
                <c:ext xmlns:c16="http://schemas.microsoft.com/office/drawing/2014/chart" uri="{C3380CC4-5D6E-409C-BE32-E72D297353CC}">
                  <c16:uniqueId val="{00000009-A175-46B5-BBE2-55A4AADD5D90}"/>
                </c:ext>
              </c:extLst>
            </c:dLbl>
            <c:dLbl>
              <c:idx val="10"/>
              <c:tx>
                <c:strRef>
                  <c:f>Daten_Diagramme!$D$24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{BE302969-D5AD-42AE-960E-E4F384950445}</c15:txfldGUID>
                      <c15:f>Daten_Diagramme!$D$24</c15:f>
                      <c15:dlblFieldTableCache>
                        <c:ptCount val="1"/>
                        <c:pt idx="0">
                          <c:v>0.9</c:v>
                        </c:pt>
                      </c15:dlblFieldTableCache>
                    </c15:dlblFTEntry>
                  </c15:dlblFieldTable>
                  <c15:showDataLabelsRange val="0"/>
                </c:ext>
                <c:ext xmlns:c16="http://schemas.microsoft.com/office/drawing/2014/chart" uri="{C3380CC4-5D6E-409C-BE32-E72D297353CC}">
                  <c16:uniqueId val="{0000000A-A175-46B5-BBE2-55A4AADD5D90}"/>
                </c:ext>
              </c:extLst>
            </c:dLbl>
            <c:dLbl>
              <c:idx val="11"/>
              <c:tx>
                <c:strRef>
                  <c:f>Daten_Diagramme!$D$25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{67782CDB-578F-441C-A983-B1D0728D6E92}</c15:txfldGUID>
                      <c15:f>Daten_Diagramme!$D$25</c15:f>
                      <c15:dlblFieldTableCache>
                        <c:ptCount val="1"/>
                        <c:pt idx="0">
                          <c:v>4.1</c:v>
                        </c:pt>
                      </c15:dlblFieldTableCache>
                    </c15:dlblFTEntry>
                  </c15:dlblFieldTable>
                  <c15:showDataLabelsRange val="0"/>
                </c:ext>
                <c:ext xmlns:c16="http://schemas.microsoft.com/office/drawing/2014/chart" uri="{C3380CC4-5D6E-409C-BE32-E72D297353CC}">
                  <c16:uniqueId val="{0000000B-A175-46B5-BBE2-55A4AADD5D90}"/>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{EEF5249F-8B42-49F6-B0FB-D7326CE8496E}</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A175-46B5-BBE2-55A4AADD5D90}"/>
                </c:ext>
              </c:extLst>
            </c:dLbl>
            <c:dLbl>
              <c:idx val="13"/>
              <c:tx>
                <c:strRef>
                  <c:f>Daten_Diagramme!$D$27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{E1E23777-8280-44FF-A5B4-6C3B9A34DCF4}</c15:txfldGUID>
                      <c15:f>Daten_Diagramme!$D$27</c15:f>
                      <c15:dlblFieldTableCache>
                        <c:ptCount val="1"/>
                        <c:pt idx="0">
                          <c:v>1.9</c:v>
                        </c:pt>
                      </c15:dlblFieldTableCache>
                    </c15:dlblFTEntry>
                  </c15:dlblFieldTable>
                  <c15:showDataLabelsRange val="0"/>
                </c:ext>
                <c:ext xmlns:c16="http://schemas.microsoft.com/office/drawing/2014/chart" uri="{C3380CC4-5D6E-409C-BE32-E72D297353CC}">
                  <c16:uniqueId val="{0000000D-A175-46B5-BBE2-55A4AADD5D90}"/>
                </c:ext>
              </c:extLst>
            </c:dLbl>
            <c:dLbl>
              <c:idx val="14"/>
              <c:tx>
                <c:strRef>
                  <c:f>Daten_Diagramme!$D$28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{B55FA5BE-0794-4597-82C3-3FEC958519ED}</c15:txfldGUID>
                      <c15:f>Daten_Diagramme!$D$28</c15:f>
                      <c15:dlblFieldTableCache>
                        <c:ptCount val="1"/>
                        <c:pt idx="0">
                          <c:v>1.7</c:v>
                        </c:pt>
                      </c15:dlblFieldTableCache>
                    </c15:dlblFTEntry>
                  </c15:dlblFieldTable>
                  <c15:showDataLabelsRange val="0"/>
                </c:ext>
                <c:ext xmlns:c16="http://schemas.microsoft.com/office/drawing/2014/chart" uri="{C3380CC4-5D6E-409C-BE32-E72D297353CC}">
                  <c16:uniqueId val="{0000000E-A175-46B5-BBE2-55A4AADD5D90}"/>
                </c:ext>
              </c:extLst>
            </c:dLbl>
            <c:dLbl>
              <c:idx val="15"/>
              <c:tx>
                <c:strRef>
                  <c:f>Daten_Diagramme!$D$29</c:f>
                  <c:strCache>
                    <c:ptCount val="1"/>
                    <c:pt idx="0">
                      <c:v>-15.4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{5E62B946-9355-4C4E-A986-89888A02C1CE}</c15:txfldGUID>
                      <c15:f>Daten_Diagramme!$D$29</c15:f>
                      <c15:dlblFieldTableCache>
                        <c:ptCount val="1"/>
                        <c:pt idx="0">
                          <c:v>-15.4</c:v>
                        </c:pt>
                      </c15:dlblFieldTableCache>
                    </c15:dlblFTEntry>
                  </c15:dlblFieldTable>
                  <c15:showDataLabelsRange val="0"/>
                </c:ext>
                <c:ext xmlns:c16="http://schemas.microsoft.com/office/drawing/2014/chart" uri="{C3380CC4-5D6E-409C-BE32-E72D297353CC}">
                  <c16:uniqueId val="{0000000F-A175-46B5-BBE2-55A4AADD5D90}"/>
                </c:ext>
              </c:extLst>
            </c:dLbl>
            <c:dLbl>
              <c:idx val="16"/>
              <c:tx>
                <c:strRef>
                  <c:f>Daten_Diagramme!$D$30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{1873AB2F-AD69-4BCB-8ACA-2CC3805A4B71}</c15:txfldGUID>
                      <c15:f>Daten_Diagramme!$D$30</c15:f>
                      <c15:dlblFieldTableCache>
                        <c:ptCount val="1"/>
                        <c:pt idx="0">
                          <c:v>2.8</c:v>
                        </c:pt>
                      </c15:dlblFieldTableCache>
                    </c15:dlblFTEntry>
                  </c15:dlblFieldTable>
                  <c15:showDataLabelsRange val="0"/>
                </c:ext>
                <c:ext xmlns:c16="http://schemas.microsoft.com/office/drawing/2014/chart" uri="{C3380CC4-5D6E-409C-BE32-E72D297353CC}">
                  <c16:uniqueId val="{00000010-A175-46B5-BBE2-55A4AADD5D90}"/>
                </c:ext>
              </c:extLst>
            </c:dLbl>
            <c:dLbl>
              <c:idx val="17"/>
              <c:tx>
                <c:strRef>
                  <c:f>Daten_Diagramme!$D$31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{29A6F470-4887-4F6D-8BCA-93C70A485FB9}</c15:txfldGUID>
                      <c15:f>Daten_Diagramme!$D$31</c15:f>
                      <c15:dlblFieldTableCache>
                        <c:ptCount val="1"/>
                        <c:pt idx="0">
                          <c:v>2.2</c:v>
                        </c:pt>
                      </c15:dlblFieldTableCache>
                    </c15:dlblFTEntry>
                  </c15:dlblFieldTable>
                  <c15:showDataLabelsRange val="0"/>
                </c:ext>
                <c:ext xmlns:c16="http://schemas.microsoft.com/office/drawing/2014/chart" uri="{C3380CC4-5D6E-409C-BE32-E72D297353CC}">
                  <c16:uniqueId val="{00000011-A175-46B5-BBE2-55A4AADD5D90}"/>
                </c:ext>
              </c:extLst>
            </c:dLbl>
            <c:dLbl>
              <c:idx val="18"/>
              <c:tx>
                <c:strRef>
                  <c:f>Daten_Diagramme!$D$32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{F66F7ECA-C23B-4267-9C16-1B38F59D1DCA}</c15:txfldGUID>
                      <c15:f>Daten_Diagramme!$D$32</c15:f>
                      <c15:dlblFieldTableCache>
                        <c:ptCount val="1"/>
                        <c:pt idx="0">
                          <c:v>2.2</c:v>
                        </c:pt>
                      </c15:dlblFieldTableCache>
                    </c15:dlblFTEntry>
                  </c15:dlblFieldTable>
                  <c15:showDataLabelsRange val="0"/>
                </c:ext>
                <c:ext xmlns:c16="http://schemas.microsoft.com/office/drawing/2014/chart" uri="{C3380CC4-5D6E-409C-BE32-E72D297353CC}">
                  <c16:uniqueId val="{00000012-A175-46B5-BBE2-55A4AADD5D90}"/>
                </c:ext>
              </c:extLst>
            </c:dLbl>
            <c:dLbl>
              <c:idx val="19"/>
              <c:tx>
                <c:strRef>
                  <c:f>Daten_Diagramme!$D$33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{CA05B46E-EAFF-4A88-84B6-8EC25610123F}</c15:txfldGUID>
                      <c15:f>Daten_Diagramme!$D$33</c15:f>
                      <c15:dlblFieldTableCache>
                        <c:ptCount val="1"/>
                        <c:pt idx="0">
                          <c:v>3.1</c:v>
                        </c:pt>
                      </c15:dlblFieldTableCache>
                    </c15:dlblFTEntry>
                  </c15:dlblFieldTable>
                  <c15:showDataLabelsRange val="0"/>
                </c:ext>
                <c:ext xmlns:c16="http://schemas.microsoft.com/office/drawing/2014/chart" uri="{C3380CC4-5D6E-409C-BE32-E72D297353CC}">
                  <c16:uniqueId val="{00000013-A175-46B5-BBE2-55A4AADD5D90}"/>
                </c:ext>
              </c:extLst>
            </c:dLbl>
            <c:dLbl>
              <c:idx val="20"/>
              <c:tx>
                <c:strRef>
                  <c:f>Daten_Diagramme!$D$34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{50E36F9F-23AA-4EF3-904E-12D252E96C64}</c15:txfldGUID>
                      <c15:f>Daten_Diagramme!$D$34</c15:f>
                      <c15:dlblFieldTableCache>
                        <c:ptCount val="1"/>
                        <c:pt idx="0">
                          <c:v>1.5</c:v>
                        </c:pt>
                      </c15:dlblFieldTableCache>
                    </c15:dlblFTEntry>
                  </c15:dlblFieldTable>
                  <c15:showDataLabelsRange val="0"/>
                </c:ext>
                <c:ext xmlns:c16="http://schemas.microsoft.com/office/drawing/2014/chart" uri="{C3380CC4-5D6E-409C-BE32-E72D297353CC}">
                  <c16:uniqueId val="{00000014-A175-46B5-BBE2-55A4AADD5D90}"/>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{9DFDCC4F-7ED0-4B3F-AE10-20CA47618E8C}</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A175-46B5-BBE2-55A4AADD5D9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{23583C54-03F5-476B-B52C-A90E31BB8789}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175-46B5-BBE2-55A4AADD5D90}"/>
                </c:ext>
              </c:extLst>
            </c:dLbl>
            <c:dLbl>
              <c:idx val="23"/>
              <c:tx>
                <c:strRef>
                  <c:f>Daten_Diagramme!$D$37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{0F47EF5F-47EF-4202-B5D2-61FEA22091EF}</c15:txfldGUID>
                      <c15:f>Daten_Diagramme!$D$37</c15:f>
                      <c15:dlblFieldTableCache>
                        <c:ptCount val="1"/>
                        <c:pt idx="0">
                          <c:v>1.3</c:v>
                        </c:pt>
                      </c15:dlblFieldTableCache>
                    </c15:dlblFTEntry>
                  </c15:dlblFieldTable>
                  <c15:showDataLabelsRange val="0"/>
                </c:ext>
                <c:ext xmlns:c16="http://schemas.microsoft.com/office/drawing/2014/chart" uri="{C3380CC4-5D6E-409C-BE32-E72D297353CC}">
                  <c16:uniqueId val="{00000017-A175-46B5-BBE2-55A4AADD5D90}"/>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{020A1B02-446E-404D-BFA1-A669C7EB7408}</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A175-46B5-BBE2-55A4AADD5D90}"/>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{A1B3D3DA-58EE-4E22-B593-595256D622DA}</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A175-46B5-BBE2-55A4AADD5D9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{05B2C3E5-3C70-44E2-B91A-2CCACF9ABE70}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175-46B5-BBE2-55A4AADD5D9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{AD329892-D979-4084-90C8-DC17D1E081DA}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175-46B5-BBE2-55A4AADD5D9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{8B89FDF4-A7D0-4404-9AFB-6CD2F63E316B}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175-46B5-BBE2-55A4AADD5D9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{100B2E62-3240-4D91-98A3-856ADB58920F}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175-46B5-BBE2-55A4AADD5D9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{B1BCAE80-BAC2-4A3C-A6BC-698CAAEF96C5}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175-46B5-BBE2-55A4AADD5D90}"/>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{609A141B-E986-4519-9FEE-B9C4B367E0B9}</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A175-46B5-BBE2-55A4AADD5D9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0.66118072538695005</c:v>
                </c:pt>
                <c:pt idx="1">
                  <c:v>1.2747875354107649</c:v>
                </c:pt>
                <c:pt idx="2">
                  <c:v>2.5100769512641992</c:v>
                </c:pt>
                <c:pt idx="3">
                  <c:v>-1.0292257973865393</c:v>
                </c:pt>
                <c:pt idx="4">
                  <c:v>-0.42454650714010034</c:v>
                </c:pt>
                <c:pt idx="5">
                  <c:v>-1.0296897587012122</c:v>
                </c:pt>
                <c:pt idx="6">
                  <c:v>-1.4877006922963618</c:v>
                </c:pt>
                <c:pt idx="7">
                  <c:v>2.2725093489308659</c:v>
                </c:pt>
                <c:pt idx="8">
                  <c:v>-0.29186891278829985</c:v>
                </c:pt>
                <c:pt idx="9">
                  <c:v>-0.28584601198709081</c:v>
                </c:pt>
                <c:pt idx="10">
                  <c:v>0.89403102813568236</c:v>
                </c:pt>
                <c:pt idx="11">
                  <c:v>4.1060992057545329</c:v>
                </c:pt>
                <c:pt idx="12">
                  <c:v>-0.16485328058028353</c:v>
                </c:pt>
                <c:pt idx="13">
                  <c:v>1.8921587991309501</c:v>
                </c:pt>
                <c:pt idx="14">
                  <c:v>1.7230008244023083</c:v>
                </c:pt>
                <c:pt idx="15">
                  <c:v>-15.41178657743075</c:v>
                </c:pt>
                <c:pt idx="16">
                  <c:v>2.8446069469835464</c:v>
                </c:pt>
                <c:pt idx="17">
                  <c:v>2.1665538253215977</c:v>
                </c:pt>
                <c:pt idx="18">
                  <c:v>2.2295301265258347</c:v>
                </c:pt>
                <c:pt idx="19">
                  <c:v>3.1428721338999948</c:v>
                </c:pt>
                <c:pt idx="20">
                  <c:v>1.481758187025277</c:v>
                </c:pt>
                <c:pt idx="21">
                  <c:v>0</c:v>
                </c:pt>
                <c:pt idx="23">
                  <c:v>1.2747875354107649</c:v>
                </c:pt>
                <c:pt idx="24">
                  <c:v>-0.29111681748898011</c:v>
                </c:pt>
                <c:pt idx="25">
                  <c:v>1.0493764574673021</c:v>
                </c:pt>
              </c:numCache>
            </c:numRef>
          </c:val>
          <c:extLst>
            <c:ext xmlns:c16="http://schemas.microsoft.com/office/drawing/2014/chart" uri="{C3380CC4-5D6E-409C-BE32-E72D297353CC}">
              <c16:uniqueId val="{00000020-A175-46B5-BBE2-55A4AADD5D9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{D68EE3E1-F4B8-469F-9A64-4492B92CF9C5}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175-46B5-BBE2-55A4AADD5D9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{E7118FEC-DBA6-4366-ACC3-9192AE31BDCF}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175-46B5-BBE2-55A4AADD5D9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{9CB3BCCA-F532-44B1-8FDB-DEED7A55C477}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175-46B5-BBE2-55A4AADD5D9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{8FBC3CA9-776C-459F-A99E-8823844D11B6}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175-46B5-BBE2-55A4AADD5D9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{E1DEED1E-BB3F-4EE4-AA49-856F1D081422}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175-46B5-BBE2-55A4AADD5D9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{DAF06159-2149-40AC-B090-36E221E7F028}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175-46B5-BBE2-55A4AADD5D9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{122A2E5A-9031-4322-984C-0CFE74D65E41}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175-46B5-BBE2-55A4AADD5D9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{9EDA7814-FA4C-4EE7-A4AB-97648621FDE5}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175-46B5-BBE2-55A4AADD5D9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{DB42223A-F70E-4B06-98B1-854C880E0F36}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175-46B5-BBE2-55A4AADD5D9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{FDD10CEA-82DA-4F9A-B142-7EA1F9B67118}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175-46B5-BBE2-55A4AADD5D9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{AC6CABF4-891C-42A5-A178-9CBB1DCD5DA7}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175-46B5-BBE2-55A4AADD5D9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{F425BEF9-2B9C-49FE-853B-398A152CDAEF}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175-46B5-BBE2-55A4AADD5D9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{D7809F74-4833-4B00-A6EA-6BEB0B4665AD}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175-46B5-BBE2-55A4AADD5D9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{50318D52-50BE-4A8D-9AF9-9BBC7806B2A8}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175-46B5-BBE2-55A4AADD5D9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{5FE758A5-1F34-459E-9C80-EE2CC8B5A08F}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175-46B5-BBE2-55A4AADD5D9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{AA64DD8E-7FF6-4583-93E5-8E4ED216C5C9}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175-46B5-BBE2-55A4AADD5D9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{D3DAFA9F-F2D0-4C29-ABF1-53EC124FE859}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175-46B5-BBE2-55A4AADD5D9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{85F7584C-1F28-4E84-91E3-E8FA90DAFF5C}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175-46B5-BBE2-55A4AADD5D9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{28FFAD2D-DDB3-4A3E-A9E4-0CECBE3B2F14}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175-46B5-BBE2-55A4AADD5D9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{002A038F-D647-4825-B0ED-5BFEEEC511CF}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175-46B5-BBE2-55A4AADD5D9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{B6CD34EC-682A-4882-9F78-CE30617D9806}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175-46B5-BBE2-55A4AADD5D9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{E30E3EBE-4DAF-4B34-9BEC-44F7C88D4CDA}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175-46B5-BBE2-55A4AADD5D9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{CD1F35A5-0783-4B7E-9C27-5ABC12B5DD46}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175-46B5-BBE2-55A4AADD5D9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{FFA9F3BB-544A-4639-8FFD-D03E26F7CF8E}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175-46B5-BBE2-55A4AADD5D9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{DE478873-C01D-4923-A0AB-ED02AC563349}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175-46B5-BBE2-55A4AADD5D9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{B8E08B95-4115-459C-A790-128589C0E8EF}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175-46B5-BBE2-55A4AADD5D9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{78A07DAA-5120-43CB-9F6F-0F4E8BDC77C0}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175-46B5-BBE2-55A4AADD5D9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{51133414-F36B-4E3C-81E3-71E935892DBB}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175-46B5-BBE2-55A4AADD5D9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{CFABEAC8-3AAD-4089-8D52-CE45750840EB}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175-46B5-BBE2-55A4AADD5D9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{4058F07A-9576-49EF-8FF9-EE09195D268D}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175-46B5-BBE2-55A4AADD5D9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{301EA52F-C553-4831-8018-10E05E763638}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175-46B5-BBE2-55A4AADD5D9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{FA9A8425-C0E8-4DCB-9ECF-1921452C66EA}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175-46B5-BBE2-55A4AADD5D9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175-46B5-BBE2-55A4AADD5D9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175-46B5-BBE2-55A4AADD5D9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{F4240E10-9216-4EB5-A52C-D5B90A94BC17}</c15:txfldGUID>
                      <c15:f>Daten_Diagramme!$E$14</c15:f>
                      <c15:dlblFieldTableCache>
                        <c:ptCount val="1"/>
                        <c:pt idx="0">
                          <c:v>-2.2</c:v>
                        </c:pt>
                      </c15:dlblFieldTableCache>
                    </c15:dlblFTEntry>
                  </c15:dlblFieldTable>
                  <c15:showDataLabelsRange val="0"/>
                </c:ext>
                <c:ext xmlns:c16="http://schemas.microsoft.com/office/drawing/2014/chart" uri="{C3380CC4-5D6E-409C-BE32-E72D297353CC}">
                  <c16:uniqueId val="{00000000-8023-49A3-B398-6FB1271F2BFE}"/>
                </c:ext>
              </c:extLst>
            </c:dLbl>
            <c:dLbl>
              <c:idx val="1"/>
              <c:tx>
                <c:strRef>
                  <c:f>Daten_Diagramme!$E$15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{1582F761-1097-4CC2-A79A-1C27FB1321B7}</c15:txfldGUID>
                      <c15:f>Daten_Diagramme!$E$15</c15:f>
                      <c15:dlblFieldTableCache>
                        <c:ptCount val="1"/>
                        <c:pt idx="0">
                          <c:v>2.1</c:v>
                        </c:pt>
                      </c15:dlblFieldTableCache>
                    </c15:dlblFTEntry>
                  </c15:dlblFieldTable>
                  <c15:showDataLabelsRange val="0"/>
                </c:ext>
                <c:ext xmlns:c16="http://schemas.microsoft.com/office/drawing/2014/chart" uri="{C3380CC4-5D6E-409C-BE32-E72D297353CC}">
                  <c16:uniqueId val="{00000001-8023-49A3-B398-6FB1271F2BFE}"/>
                </c:ext>
              </c:extLst>
            </c:dLbl>
            <c:dLbl>
              <c:idx val="2"/>
              <c:tx>
                <c:strRef>
                  <c:f>Daten_Diagramme!$E$16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{8750BD90-98FE-4CCC-B7BE-6375553AD6DA}</c15:txfldGUID>
                      <c15:f>Daten_Diagramme!$E$16</c15:f>
                      <c15:dlblFieldTableCache>
                        <c:ptCount val="1"/>
                        <c:pt idx="0">
                          <c:v>-3.1</c:v>
                        </c:pt>
                      </c15:dlblFieldTableCache>
                    </c15:dlblFTEntry>
                  </c15:dlblFieldTable>
                  <c15:showDataLabelsRange val="0"/>
                </c:ext>
                <c:ext xmlns:c16="http://schemas.microsoft.com/office/drawing/2014/chart" uri="{C3380CC4-5D6E-409C-BE32-E72D297353CC}">
                  <c16:uniqueId val="{00000002-8023-49A3-B398-6FB1271F2BFE}"/>
                </c:ext>
              </c:extLst>
            </c:dLbl>
            <c:dLbl>
              <c:idx val="3"/>
              <c:tx>
                <c:strRef>
                  <c:f>Daten_Diagramme!$E$17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{F7CA2EA8-9AC2-46DD-B170-45709C41DAEB}</c15:txfldGUID>
                      <c15:f>Daten_Diagramme!$E$17</c15:f>
                      <c15:dlblFieldTableCache>
                        <c:ptCount val="1"/>
                        <c:pt idx="0">
                          <c:v>-0.3</c:v>
                        </c:pt>
                      </c15:dlblFieldTableCache>
                    </c15:dlblFTEntry>
                  </c15:dlblFieldTable>
                  <c15:showDataLabelsRange val="0"/>
                </c:ext>
                <c:ext xmlns:c16="http://schemas.microsoft.com/office/drawing/2014/chart" uri="{C3380CC4-5D6E-409C-BE32-E72D297353CC}">
                  <c16:uniqueId val="{00000003-8023-49A3-B398-6FB1271F2BFE}"/>
                </c:ext>
              </c:extLst>
            </c:dLbl>
            <c:dLbl>
              <c:idx val="4"/>
              <c:tx>
                <c:strRef>
                  <c:f>Daten_Diagramme!$E$18</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{2EDF1E49-70D9-459A-AD01-38B2BDDB7EC8}</c15:txfldGUID>
                      <c15:f>Daten_Diagramme!$E$18</c15:f>
                      <c15:dlblFieldTableCache>
                        <c:ptCount val="1"/>
                        <c:pt idx="0">
                          <c:v>-8.6</c:v>
                        </c:pt>
                      </c15:dlblFieldTableCache>
                    </c15:dlblFTEntry>
                  </c15:dlblFieldTable>
                  <c15:showDataLabelsRange val="0"/>
                </c:ext>
                <c:ext xmlns:c16="http://schemas.microsoft.com/office/drawing/2014/chart" uri="{C3380CC4-5D6E-409C-BE32-E72D297353CC}">
                  <c16:uniqueId val="{00000004-8023-49A3-B398-6FB1271F2BFE}"/>
                </c:ext>
              </c:extLst>
            </c:dLbl>
            <c:dLbl>
              <c:idx val="5"/>
              <c:tx>
                <c:strRef>
                  <c:f>Daten_Diagramme!$E$19</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{8202650B-C789-4DEF-81AC-7BCBCF2DB7E1}</c15:txfldGUID>
                      <c15:f>Daten_Diagramme!$E$19</c15:f>
                      <c15:dlblFieldTableCache>
                        <c:ptCount val="1"/>
                        <c:pt idx="0">
                          <c:v>10.4</c:v>
                        </c:pt>
                      </c15:dlblFieldTableCache>
                    </c15:dlblFTEntry>
                  </c15:dlblFieldTable>
                  <c15:showDataLabelsRange val="0"/>
                </c:ext>
                <c:ext xmlns:c16="http://schemas.microsoft.com/office/drawing/2014/chart" uri="{C3380CC4-5D6E-409C-BE32-E72D297353CC}">
                  <c16:uniqueId val="{00000005-8023-49A3-B398-6FB1271F2BFE}"/>
                </c:ext>
              </c:extLst>
            </c:dLbl>
            <c:dLbl>
              <c:idx val="6"/>
              <c:tx>
                <c:strRef>
                  <c:f>Daten_Diagramme!$E$20</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{A50BABDF-AED8-438D-90CD-7EBAE74B7B6F}</c15:txfldGUID>
                      <c15:f>Daten_Diagramme!$E$20</c15:f>
                      <c15:dlblFieldTableCache>
                        <c:ptCount val="1"/>
                        <c:pt idx="0">
                          <c:v>-12.1</c:v>
                        </c:pt>
                      </c15:dlblFieldTableCache>
                    </c15:dlblFTEntry>
                  </c15:dlblFieldTable>
                  <c15:showDataLabelsRange val="0"/>
                </c:ext>
                <c:ext xmlns:c16="http://schemas.microsoft.com/office/drawing/2014/chart" uri="{C3380CC4-5D6E-409C-BE32-E72D297353CC}">
                  <c16:uniqueId val="{00000006-8023-49A3-B398-6FB1271F2BFE}"/>
                </c:ext>
              </c:extLst>
            </c:dLbl>
            <c:dLbl>
              <c:idx val="7"/>
              <c:tx>
                <c:strRef>
                  <c:f>Daten_Diagramme!$E$21</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{19096E77-EFF5-426A-A755-BE815A58F22D}</c15:txfldGUID>
                      <c15:f>Daten_Diagramme!$E$21</c15:f>
                      <c15:dlblFieldTableCache>
                        <c:ptCount val="1"/>
                        <c:pt idx="0">
                          <c:v>-7.9</c:v>
                        </c:pt>
                      </c15:dlblFieldTableCache>
                    </c15:dlblFTEntry>
                  </c15:dlblFieldTable>
                  <c15:showDataLabelsRange val="0"/>
                </c:ext>
                <c:ext xmlns:c16="http://schemas.microsoft.com/office/drawing/2014/chart" uri="{C3380CC4-5D6E-409C-BE32-E72D297353CC}">
                  <c16:uniqueId val="{00000007-8023-49A3-B398-6FB1271F2BFE}"/>
                </c:ext>
              </c:extLst>
            </c:dLbl>
            <c:dLbl>
              <c:idx val="8"/>
              <c:tx>
                <c:strRef>
                  <c:f>Daten_Diagramme!$E$22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{09DF3F37-6B89-4505-BA4B-128CA5CC6AD5}</c15:txfldGUID>
                      <c15:f>Daten_Diagramme!$E$22</c15:f>
                      <c15:dlblFieldTableCache>
                        <c:ptCount val="1"/>
                        <c:pt idx="0">
                          <c:v>-1.8</c:v>
                        </c:pt>
                      </c15:dlblFieldTableCache>
                    </c15:dlblFTEntry>
                  </c15:dlblFieldTable>
                  <c15:showDataLabelsRange val="0"/>
                </c:ext>
                <c:ext xmlns:c16="http://schemas.microsoft.com/office/drawing/2014/chart" uri="{C3380CC4-5D6E-409C-BE32-E72D297353CC}">
                  <c16:uniqueId val="{00000008-8023-49A3-B398-6FB1271F2BFE}"/>
                </c:ext>
              </c:extLst>
            </c:dLbl>
            <c:dLbl>
              <c:idx val="9"/>
              <c:tx>
                <c:strRef>
                  <c:f>Daten_Diagramme!$E$23</c:f>
                  <c:strCache>
                    <c:ptCount val="1"/>
                    <c:pt idx="0">
                      <c:v>-25.5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{05191292-4945-4491-BDF4-16E5AF1BCBA8}</c15:txfldGUID>
                      <c15:f>Daten_Diagramme!$E$23</c15:f>
                      <c15:dlblFieldTableCache>
                        <c:ptCount val="1"/>
                        <c:pt idx="0">
                          <c:v>-25.5</c:v>
                        </c:pt>
                      </c15:dlblFieldTableCache>
                    </c15:dlblFTEntry>
                  </c15:dlblFieldTable>
                  <c15:showDataLabelsRange val="0"/>
                </c:ext>
                <c:ext xmlns:c16="http://schemas.microsoft.com/office/drawing/2014/chart" uri="{C3380CC4-5D6E-409C-BE32-E72D297353CC}">
                  <c16:uniqueId val="{00000009-8023-49A3-B398-6FB1271F2BFE}"/>
                </c:ext>
              </c:extLst>
            </c:dLbl>
            <c:dLbl>
              <c:idx val="10"/>
              <c:tx>
                <c:strRef>
                  <c:f>Daten_Diagramme!$E$24</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{8E99D913-BF58-4FF6-BCBC-98CD10485842}</c15:txfldGUID>
                      <c15:f>Daten_Diagramme!$E$24</c15:f>
                      <c15:dlblFieldTableCache>
                        <c:ptCount val="1"/>
                        <c:pt idx="0">
                          <c:v>-7.6</c:v>
                        </c:pt>
                      </c15:dlblFieldTableCache>
                    </c15:dlblFTEntry>
                  </c15:dlblFieldTable>
                  <c15:showDataLabelsRange val="0"/>
                </c:ext>
                <c:ext xmlns:c16="http://schemas.microsoft.com/office/drawing/2014/chart" uri="{C3380CC4-5D6E-409C-BE32-E72D297353CC}">
                  <c16:uniqueId val="{0000000A-8023-49A3-B398-6FB1271F2BFE}"/>
                </c:ext>
              </c:extLst>
            </c:dLbl>
            <c:dLbl>
              <c:idx val="11"/>
              <c:tx>
                <c:strRef>
                  <c:f>Daten_Diagramme!$E$25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{BD51B64D-B98C-4F07-8BDB-77159D5A8E8B}</c15:txfldGUID>
                      <c15:f>Daten_Diagramme!$E$25</c15:f>
                      <c15:dlblFieldTableCache>
                        <c:ptCount val="1"/>
                        <c:pt idx="0">
                          <c:v>-1.6</c:v>
                        </c:pt>
                      </c15:dlblFieldTableCache>
                    </c15:dlblFTEntry>
                  </c15:dlblFieldTable>
                  <c15:showDataLabelsRange val="0"/>
                </c:ext>
                <c:ext xmlns:c16="http://schemas.microsoft.com/office/drawing/2014/chart" uri="{C3380CC4-5D6E-409C-BE32-E72D297353CC}">
                  <c16:uniqueId val="{0000000B-8023-49A3-B398-6FB1271F2BFE}"/>
                </c:ext>
              </c:extLst>
            </c:dLbl>
            <c:dLbl>
              <c:idx val="12"/>
              <c:tx>
                <c:strRef>
                  <c:f>Daten_Diagramme!$E$26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{B3F46860-3BDB-4121-A129-DBF55270BF97}</c15:txfldGUID>
                      <c15:f>Daten_Diagramme!$E$26</c15:f>
                      <c15:dlblFieldTableCache>
                        <c:ptCount val="1"/>
                        <c:pt idx="0">
                          <c:v>2.6</c:v>
                        </c:pt>
                      </c15:dlblFieldTableCache>
                    </c15:dlblFTEntry>
                  </c15:dlblFieldTable>
                  <c15:showDataLabelsRange val="0"/>
                </c:ext>
                <c:ext xmlns:c16="http://schemas.microsoft.com/office/drawing/2014/chart" uri="{C3380CC4-5D6E-409C-BE32-E72D297353CC}">
                  <c16:uniqueId val="{0000000C-8023-49A3-B398-6FB1271F2BFE}"/>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{CD8097E3-0453-4AA9-BCAF-A4F57E5DC9BA}</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8023-49A3-B398-6FB1271F2BFE}"/>
                </c:ext>
              </c:extLst>
            </c:dLbl>
            <c:dLbl>
              <c:idx val="14"/>
              <c:tx>
                <c:strRef>
                  <c:f>Daten_Diagramme!$E$28</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{B09287B6-C933-4179-A81A-78EDAD42A85B}</c15:txfldGUID>
                      <c15:f>Daten_Diagramme!$E$28</c15:f>
                      <c15:dlblFieldTableCache>
                        <c:ptCount val="1"/>
                        <c:pt idx="0">
                          <c:v>4.9</c:v>
                        </c:pt>
                      </c15:dlblFieldTableCache>
                    </c15:dlblFTEntry>
                  </c15:dlblFieldTable>
                  <c15:showDataLabelsRange val="0"/>
                </c:ext>
                <c:ext xmlns:c16="http://schemas.microsoft.com/office/drawing/2014/chart" uri="{C3380CC4-5D6E-409C-BE32-E72D297353CC}">
                  <c16:uniqueId val="{0000000E-8023-49A3-B398-6FB1271F2BFE}"/>
                </c:ext>
              </c:extLst>
            </c:dLbl>
            <c:dLbl>
              <c:idx val="15"/>
              <c:tx>
                <c:strRef>
                  <c:f>Daten_Diagramme!$E$29</c:f>
                  <c:strCache>
                    <c:ptCount val="1"/>
                    <c:pt idx="0">
                      <c:v>-19.4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{747D9934-3AB5-4495-A4E0-F8C14731A231}</c15:txfldGUID>
                      <c15:f>Daten_Diagramme!$E$29</c15:f>
                      <c15:dlblFieldTableCache>
                        <c:ptCount val="1"/>
                        <c:pt idx="0">
                          <c:v>-19.4</c:v>
                        </c:pt>
                      </c15:dlblFieldTableCache>
                    </c15:dlblFTEntry>
                  </c15:dlblFieldTable>
                  <c15:showDataLabelsRange val="0"/>
                </c:ext>
                <c:ext xmlns:c16="http://schemas.microsoft.com/office/drawing/2014/chart" uri="{C3380CC4-5D6E-409C-BE32-E72D297353CC}">
                  <c16:uniqueId val="{0000000F-8023-49A3-B398-6FB1271F2BFE}"/>
                </c:ext>
              </c:extLst>
            </c:dLbl>
            <c:dLbl>
              <c:idx val="16"/>
              <c:tx>
                <c:strRef>
                  <c:f>Daten_Diagramme!$E$30</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{2FDACF5B-A8E6-48B1-8175-1B6DDF54DE3C}</c15:txfldGUID>
                      <c15:f>Daten_Diagramme!$E$30</c15:f>
                      <c15:dlblFieldTableCache>
                        <c:ptCount val="1"/>
                        <c:pt idx="0">
                          <c:v>-8.4</c:v>
                        </c:pt>
                      </c15:dlblFieldTableCache>
                    </c15:dlblFTEntry>
                  </c15:dlblFieldTable>
                  <c15:showDataLabelsRange val="0"/>
                </c:ext>
                <c:ext xmlns:c16="http://schemas.microsoft.com/office/drawing/2014/chart" uri="{C3380CC4-5D6E-409C-BE32-E72D297353CC}">
                  <c16:uniqueId val="{00000010-8023-49A3-B398-6FB1271F2BFE}"/>
                </c:ext>
              </c:extLst>
            </c:dLbl>
            <c:dLbl>
              <c:idx val="17"/>
              <c:tx>
                <c:strRef>
                  <c:f>Daten_Diagramme!$E$31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{2565559B-ED3C-443F-B3A2-9A88F0E66E0F}</c15:txfldGUID>
                      <c15:f>Daten_Diagramme!$E$31</c15:f>
                      <c15:dlblFieldTableCache>
                        <c:ptCount val="1"/>
                        <c:pt idx="0">
                          <c:v>-4.3</c:v>
                        </c:pt>
                      </c15:dlblFieldTableCache>
                    </c15:dlblFTEntry>
                  </c15:dlblFieldTable>
                  <c15:showDataLabelsRange val="0"/>
                </c:ext>
                <c:ext xmlns:c16="http://schemas.microsoft.com/office/drawing/2014/chart" uri="{C3380CC4-5D6E-409C-BE32-E72D297353CC}">
                  <c16:uniqueId val="{00000011-8023-49A3-B398-6FB1271F2BFE}"/>
                </c:ext>
              </c:extLst>
            </c:dLbl>
            <c:dLbl>
              <c:idx val="18"/>
              <c:tx>
                <c:strRef>
                  <c:f>Daten_Diagramme!$E$32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{DF28A7F1-818E-4D32-A819-066FA173D2C5}</c15:txfldGUID>
                      <c15:f>Daten_Diagramme!$E$32</c15:f>
                      <c15:dlblFieldTableCache>
                        <c:ptCount val="1"/>
                        <c:pt idx="0">
                          <c:v>-0.9</c:v>
                        </c:pt>
                      </c15:dlblFieldTableCache>
                    </c15:dlblFTEntry>
                  </c15:dlblFieldTable>
                  <c15:showDataLabelsRange val="0"/>
                </c:ext>
                <c:ext xmlns:c16="http://schemas.microsoft.com/office/drawing/2014/chart" uri="{C3380CC4-5D6E-409C-BE32-E72D297353CC}">
                  <c16:uniqueId val="{00000012-8023-49A3-B398-6FB1271F2BFE}"/>
                </c:ext>
              </c:extLst>
            </c:dLbl>
            <c:dLbl>
              <c:idx val="19"/>
              <c:tx>
                <c:strRef>
                  <c:f>Daten_Diagramme!$E$33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{0BCDA441-4D68-4562-B15B-C2228C0AEFEC}</c15:txfldGUID>
                      <c15:f>Daten_Diagramme!$E$33</c15:f>
                      <c15:dlblFieldTableCache>
                        <c:ptCount val="1"/>
                        <c:pt idx="0">
                          <c:v>-2.2</c:v>
                        </c:pt>
                      </c15:dlblFieldTableCache>
                    </c15:dlblFTEntry>
                  </c15:dlblFieldTable>
                  <c15:showDataLabelsRange val="0"/>
                </c:ext>
                <c:ext xmlns:c16="http://schemas.microsoft.com/office/drawing/2014/chart" uri="{C3380CC4-5D6E-409C-BE32-E72D297353CC}">
                  <c16:uniqueId val="{00000013-8023-49A3-B398-6FB1271F2BFE}"/>
                </c:ext>
              </c:extLst>
            </c:dLbl>
            <c:dLbl>
              <c:idx val="20"/>
              <c:tx>
                <c:strRef>
                  <c:f>Daten_Diagramme!$E$34</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{37958C20-F126-404C-8AEC-1CC07FD7EB2F}</c15:txfldGUID>
                      <c15:f>Daten_Diagramme!$E$34</c15:f>
                      <c15:dlblFieldTableCache>
                        <c:ptCount val="1"/>
                        <c:pt idx="0">
                          <c:v>7.0</c:v>
                        </c:pt>
                      </c15:dlblFieldTableCache>
                    </c15:dlblFTEntry>
                  </c15:dlblFieldTable>
                  <c15:showDataLabelsRange val="0"/>
                </c:ext>
                <c:ext xmlns:c16="http://schemas.microsoft.com/office/drawing/2014/chart" uri="{C3380CC4-5D6E-409C-BE32-E72D297353CC}">
                  <c16:uniqueId val="{00000014-8023-49A3-B398-6FB1271F2BFE}"/>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{CEB96805-C57A-4816-B420-AF1DF62EDA1D}</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023-49A3-B398-6FB1271F2BF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{9412406D-810E-4168-9A93-548D74641022}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023-49A3-B398-6FB1271F2BFE}"/>
                </c:ext>
              </c:extLst>
            </c:dLbl>
            <c:dLbl>
              <c:idx val="23"/>
              <c:tx>
                <c:strRef>
                  <c:f>Daten_Diagramme!$E$37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{A80D899A-8C7A-4996-8DF4-401C5AA4C202}</c15:txfldGUID>
                      <c15:f>Daten_Diagramme!$E$37</c15:f>
                      <c15:dlblFieldTableCache>
                        <c:ptCount val="1"/>
                        <c:pt idx="0">
                          <c:v>2.1</c:v>
                        </c:pt>
                      </c15:dlblFieldTableCache>
                    </c15:dlblFTEntry>
                  </c15:dlblFieldTable>
                  <c15:showDataLabelsRange val="0"/>
                </c:ext>
                <c:ext xmlns:c16="http://schemas.microsoft.com/office/drawing/2014/chart" uri="{C3380CC4-5D6E-409C-BE32-E72D297353CC}">
                  <c16:uniqueId val="{00000017-8023-49A3-B398-6FB1271F2BFE}"/>
                </c:ext>
              </c:extLst>
            </c:dLbl>
            <c:dLbl>
              <c:idx val="24"/>
              <c:tx>
                <c:strRef>
                  <c:f>Daten_Diagramme!$E$38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{C33FB6BC-C10D-46C5-8C52-DC251A97DE7D}</c15:txfldGUID>
                      <c15:f>Daten_Diagramme!$E$38</c15:f>
                      <c15:dlblFieldTableCache>
                        <c:ptCount val="1"/>
                        <c:pt idx="0">
                          <c:v>-3.7</c:v>
                        </c:pt>
                      </c15:dlblFieldTableCache>
                    </c15:dlblFTEntry>
                  </c15:dlblFieldTable>
                  <c15:showDataLabelsRange val="0"/>
                </c:ext>
                <c:ext xmlns:c16="http://schemas.microsoft.com/office/drawing/2014/chart" uri="{C3380CC4-5D6E-409C-BE32-E72D297353CC}">
                  <c16:uniqueId val="{00000018-8023-49A3-B398-6FB1271F2BFE}"/>
                </c:ext>
              </c:extLst>
            </c:dLbl>
            <c:dLbl>
              <c:idx val="25"/>
              <c:tx>
                <c:strRef>
                  <c:f>Daten_Diagramme!$E$39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{AC83EC2A-E13D-478B-A347-A80BD4A8482B}</c15:txfldGUID>
                      <c15:f>Daten_Diagramme!$E$39</c15:f>
                      <c15:dlblFieldTableCache>
                        <c:ptCount val="1"/>
                        <c:pt idx="0">
                          <c:v>-2.1</c:v>
                        </c:pt>
                      </c15:dlblFieldTableCache>
                    </c15:dlblFTEntry>
                  </c15:dlblFieldTable>
                  <c15:showDataLabelsRange val="0"/>
                </c:ext>
                <c:ext xmlns:c16="http://schemas.microsoft.com/office/drawing/2014/chart" uri="{C3380CC4-5D6E-409C-BE32-E72D297353CC}">
                  <c16:uniqueId val="{00000019-8023-49A3-B398-6FB1271F2BF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{37306D22-AAB1-40EE-97A3-F1C893666D3F}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023-49A3-B398-6FB1271F2BF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{967FEB9A-A48D-4584-B492-B81DBA730D8E}</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023-49A3-B398-6FB1271F2BF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{6095D210-4E38-465F-8D08-2963B3DAAA1F}</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023-49A3-B398-6FB1271F2BF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{B3A6D99F-5639-45DA-A4B0-56BAF8F8960C}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023-49A3-B398-6FB1271F2BF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{36A315F2-AEEF-4891-B9C7-D3682B960F29}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023-49A3-B398-6FB1271F2BFE}"/>
                </c:ext>
              </c:extLst>
            </c:dLbl>
            <c:dLbl>
              <c:idx val="31"/>
              <c:tx>
                <c:strRef>
                  <c:f>Daten_Diagramme!$E$45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{E8BA6C10-DE78-4D09-8E17-6EAB25D51EA3}</c15:txfldGUID>
                      <c15:f>Daten_Diagramme!$E$45</c15:f>
                      <c15:dlblFieldTableCache>
                        <c:ptCount val="1"/>
                        <c:pt idx="0">
                          <c:v>-2.1</c:v>
                        </c:pt>
                      </c15:dlblFieldTableCache>
                    </c15:dlblFTEntry>
                  </c15:dlblFieldTable>
                  <c15:showDataLabelsRange val="0"/>
                </c:ext>
                <c:ext xmlns:c16="http://schemas.microsoft.com/office/drawing/2014/chart" uri="{C3380CC4-5D6E-409C-BE32-E72D297353CC}">
                  <c16:uniqueId val="{0000001F-8023-49A3-B398-6FB1271F2B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-2.233502538071066</c:v>
                </c:pt>
                <c:pt idx="1">
                  <c:v>2.1321961620469083</c:v>
                </c:pt>
                <c:pt idx="2">
                  <c:v>-3.125</c:v>
                </c:pt>
                <c:pt idx="3">
                  <c:v>-0.31496062992125984</c:v>
                </c:pt>
                <c:pt idx="4">
                  <c:v>-8.5553997194950906</c:v>
                </c:pt>
                <c:pt idx="5">
                  <c:v>10.383747178329571</c:v>
                </c:pt>
                <c:pt idx="6">
                  <c:v>-12.091503267973856</c:v>
                </c:pt>
                <c:pt idx="7">
                  <c:v>-7.8795643818065342</c:v>
                </c:pt>
                <c:pt idx="8">
                  <c:v>-1.8347430058555627</c:v>
                </c:pt>
                <c:pt idx="9">
                  <c:v>-25.458180606464513</c:v>
                </c:pt>
                <c:pt idx="10">
                  <c:v>-7.6190476190476186</c:v>
                </c:pt>
                <c:pt idx="11">
                  <c:v>-1.5544041450777202</c:v>
                </c:pt>
                <c:pt idx="12">
                  <c:v>2.6378896882494005</c:v>
                </c:pt>
                <c:pt idx="13">
                  <c:v>-0.81037277147487841</c:v>
                </c:pt>
                <c:pt idx="14">
                  <c:v>4.8509828788839569</c:v>
                </c:pt>
                <c:pt idx="15">
                  <c:v>-19.387755102040817</c:v>
                </c:pt>
                <c:pt idx="16">
                  <c:v>-8.4309133489461363</c:v>
                </c:pt>
                <c:pt idx="17">
                  <c:v>-4.3353522473700989</c:v>
                </c:pt>
                <c:pt idx="18">
                  <c:v>-0.88464260438782727</c:v>
                </c:pt>
                <c:pt idx="19">
                  <c:v>-2.1709633649932156</c:v>
                </c:pt>
                <c:pt idx="20">
                  <c:v>6.9627851140456185</c:v>
                </c:pt>
                <c:pt idx="21">
                  <c:v>0</c:v>
                </c:pt>
                <c:pt idx="23">
                  <c:v>2.1321961620469083</c:v>
                </c:pt>
                <c:pt idx="24">
                  <c:v>-3.6856368563685638</c:v>
                </c:pt>
                <c:pt idx="25">
                  <c:v>-2.1427145487212473</c:v>
                </c:pt>
              </c:numCache>
            </c:numRef>
          </c:val>
          <c:extLst>
            <c:ext xmlns:c16="http://schemas.microsoft.com/office/drawing/2014/chart" uri="{C3380CC4-5D6E-409C-BE32-E72D297353CC}">
              <c16:uniqueId val="{00000020-8023-49A3-B398-6FB1271F2BF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{9AC1D185-C11C-4FD9-9064-CB1A30AB5965}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023-49A3-B398-6FB1271F2BF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{9BA6AB49-9588-4737-A4A5-8865ADD0CD31}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023-49A3-B398-6FB1271F2BF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{E7827276-175E-4EC7-B696-484ED7EA1B7A}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023-49A3-B398-6FB1271F2BF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{05E2EC7F-8970-4000-A6DD-2619867631BD}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023-49A3-B398-6FB1271F2BF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{C8086F0C-7B9F-4DCA-8A87-C8D6824E2125}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023-49A3-B398-6FB1271F2BF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{240BEA9D-B1B9-40EC-90D4-10CBAD81CFF3}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023-49A3-B398-6FB1271F2BF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{18E0E594-7CB5-4D04-890D-DBB5770D9B08}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023-49A3-B398-6FB1271F2BF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{6F311967-3F28-4D65-BB61-5ECA257872FB}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023-49A3-B398-6FB1271F2BF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{3191DCFC-24B2-44F1-AFFF-07E82D380E60}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023-49A3-B398-6FB1271F2BF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{9FBC9457-7CA7-440D-9143-092CB7901701}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023-49A3-B398-6FB1271F2BF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{ED76B157-2F48-4171-9042-DD98C9A862D3}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023-49A3-B398-6FB1271F2BF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{B27BF93F-F2FB-4411-8AFF-B3F946A448C8}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023-49A3-B398-6FB1271F2BF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{E3709146-46DB-4A50-A7B1-FB40EAFD1C6A}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023-49A3-B398-6FB1271F2BF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{5C97E5E7-09F5-42CB-99E8-51006579395F}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023-49A3-B398-6FB1271F2BF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{AB6008EF-4A06-4175-B09C-F9A4B4A0A9BE}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023-49A3-B398-6FB1271F2BF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{E31433A1-4163-48C3-8D83-5F6EB36E6419}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023-49A3-B398-6FB1271F2BF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{DA133719-7221-4905-A5CE-67C8127B9371}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023-49A3-B398-6FB1271F2BF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{FBD02025-7676-4085-897D-3983B7900BB3}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023-49A3-B398-6FB1271F2BF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{CE275940-3910-421A-A02B-C658B54E6385}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023-49A3-B398-6FB1271F2BF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{24B54407-56CC-4984-9A48-E7B27E65E965}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023-49A3-B398-6FB1271F2BF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{2FBFAC11-FBAB-4780-93BD-179A3758996D}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023-49A3-B398-6FB1271F2BF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{BBB0CA65-5747-473A-99CB-D0AD97B92660}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023-49A3-B398-6FB1271F2BF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{6D0CD6DC-190B-4860-BC58-BFF1203E5B36}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023-49A3-B398-6FB1271F2BF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{E1C1DA76-2297-441F-BA71-44A4D994A369}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023-49A3-B398-6FB1271F2BF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{FD41676C-D767-4A5D-8DCF-76C5F0963ABF}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023-49A3-B398-6FB1271F2BF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{750428CC-6E8F-4CCE-B5C5-D6FA4FEFF48D}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023-49A3-B398-6FB1271F2BF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{6A9B8DB2-2CA3-476F-902E-1EA202DAD7B5}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023-49A3-B398-6FB1271F2BF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{F155CCA8-1A9A-47B5-A837-54A600FD7768}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023-49A3-B398-6FB1271F2BF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{C1B73B48-BF78-43C1-BE61-33D7C5D4706F}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023-49A3-B398-6FB1271F2BF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{10F4BAF3-5168-4BF2-B304-2BC9E41AD2DF}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023-49A3-B398-6FB1271F2BF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{11DCE768-8B50-47D5-9F2F-5B44FB0D1617}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023-49A3-B398-6FB1271F2BF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{A896E9C2-406C-4971-9A02-5F1CCF83E975}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023-49A3-B398-6FB1271F2B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023-49A3-B398-6FB1271F2BF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023-49A3-B398-6FB1271F2BF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{B56DCFD5-35BB-406D-AC23-073C76C44351}</c15:txfldGUID>
                      <c15:f>Diagramm!$I$46</c15:f>
                      <c15:dlblFieldTableCache>
                        <c:ptCount val="1"/>
                      </c15:dlblFieldTableCache>
                    </c15:dlblFTEntry>
                  </c15:dlblFieldTable>
                  <c15:showDataLabelsRange val="0"/>
                </c:ext>
                <c:ext xmlns:c16="http://schemas.microsoft.com/office/drawing/2014/chart" uri="{C3380CC4-5D6E-409C-BE32-E72D297353CC}">
                  <c16:uniqueId val="{00000000-5266-470C-A254-C42300A6D80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{41788939-79F5-4859-80BD-1A699E10B1CC}</c15:txfldGUID>
                      <c15:f>Diagramm!$I$47</c15:f>
                      <c15:dlblFieldTableCache>
                        <c:ptCount val="1"/>
                      </c15:dlblFieldTableCache>
                    </c15:dlblFTEntry>
                  </c15:dlblFieldTable>
                  <c15:showDataLabelsRange val="0"/>
                </c:ext>
                <c:ext xmlns:c16="http://schemas.microsoft.com/office/drawing/2014/chart" uri="{C3380CC4-5D6E-409C-BE32-E72D297353CC}">
                  <c16:uniqueId val="{00000001-5266-470C-A254-C42300A6D80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{8BB2D436-1A0E-42F1-ACBF-9BA0A31B9539}</c15:txfldGUID>
                      <c15:f>Diagramm!$I$48</c15:f>
                      <c15:dlblFieldTableCache>
                        <c:ptCount val="1"/>
                      </c15:dlblFieldTableCache>
                    </c15:dlblFTEntry>
                  </c15:dlblFieldTable>
                  <c15:showDataLabelsRange val="0"/>
                </c:ext>
                <c:ext xmlns:c16="http://schemas.microsoft.com/office/drawing/2014/chart" uri="{C3380CC4-5D6E-409C-BE32-E72D297353CC}">
                  <c16:uniqueId val="{00000002-5266-470C-A254-C42300A6D80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{2B37BFCF-9726-4C29-AFBD-1A33705566EA}</c15:txfldGUID>
                      <c15:f>Diagramm!$I$49</c15:f>
                      <c15:dlblFieldTableCache>
                        <c:ptCount val="1"/>
                      </c15:dlblFieldTableCache>
                    </c15:dlblFTEntry>
                  </c15:dlblFieldTable>
                  <c15:showDataLabelsRange val="0"/>
                </c:ext>
                <c:ext xmlns:c16="http://schemas.microsoft.com/office/drawing/2014/chart" uri="{C3380CC4-5D6E-409C-BE32-E72D297353CC}">
                  <c16:uniqueId val="{00000003-5266-470C-A254-C42300A6D80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{B95C9516-BF75-43BF-80F1-D5CA7F360EE3}</c15:txfldGUID>
                      <c15:f>Diagramm!$I$50</c15:f>
                      <c15:dlblFieldTableCache>
                        <c:ptCount val="1"/>
                      </c15:dlblFieldTableCache>
                    </c15:dlblFTEntry>
                  </c15:dlblFieldTable>
                  <c15:showDataLabelsRange val="0"/>
                </c:ext>
                <c:ext xmlns:c16="http://schemas.microsoft.com/office/drawing/2014/chart" uri="{C3380CC4-5D6E-409C-BE32-E72D297353CC}">
                  <c16:uniqueId val="{00000004-5266-470C-A254-C42300A6D80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{DD66C308-CEC0-47C8-9258-D937743FBF66}</c15:txfldGUID>
                      <c15:f>Diagramm!$I$51</c15:f>
                      <c15:dlblFieldTableCache>
                        <c:ptCount val="1"/>
                      </c15:dlblFieldTableCache>
                    </c15:dlblFTEntry>
                  </c15:dlblFieldTable>
                  <c15:showDataLabelsRange val="0"/>
                </c:ext>
                <c:ext xmlns:c16="http://schemas.microsoft.com/office/drawing/2014/chart" uri="{C3380CC4-5D6E-409C-BE32-E72D297353CC}">
                  <c16:uniqueId val="{00000005-5266-470C-A254-C42300A6D80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{F633EEBE-A011-47B3-B046-3DEBE2FB2595}</c15:txfldGUID>
                      <c15:f>Diagramm!$I$52</c15:f>
                      <c15:dlblFieldTableCache>
                        <c:ptCount val="1"/>
                      </c15:dlblFieldTableCache>
                    </c15:dlblFTEntry>
                  </c15:dlblFieldTable>
                  <c15:showDataLabelsRange val="0"/>
                </c:ext>
                <c:ext xmlns:c16="http://schemas.microsoft.com/office/drawing/2014/chart" uri="{C3380CC4-5D6E-409C-BE32-E72D297353CC}">
                  <c16:uniqueId val="{00000006-5266-470C-A254-C42300A6D80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{D147BE54-87F1-4F5A-9F4C-213772ADBBE3}</c15:txfldGUID>
                      <c15:f>Diagramm!$I$53</c15:f>
                      <c15:dlblFieldTableCache>
                        <c:ptCount val="1"/>
                      </c15:dlblFieldTableCache>
                    </c15:dlblFTEntry>
                  </c15:dlblFieldTable>
                  <c15:showDataLabelsRange val="0"/>
                </c:ext>
                <c:ext xmlns:c16="http://schemas.microsoft.com/office/drawing/2014/chart" uri="{C3380CC4-5D6E-409C-BE32-E72D297353CC}">
                  <c16:uniqueId val="{00000007-5266-470C-A254-C42300A6D80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{81A05F38-8AEC-4060-8331-999DD3DEDAD5}</c15:txfldGUID>
                      <c15:f>Diagramm!$I$54</c15:f>
                      <c15:dlblFieldTableCache>
                        <c:ptCount val="1"/>
                      </c15:dlblFieldTableCache>
                    </c15:dlblFTEntry>
                  </c15:dlblFieldTable>
                  <c15:showDataLabelsRange val="0"/>
                </c:ext>
                <c:ext xmlns:c16="http://schemas.microsoft.com/office/drawing/2014/chart" uri="{C3380CC4-5D6E-409C-BE32-E72D297353CC}">
                  <c16:uniqueId val="{00000008-5266-470C-A254-C42300A6D80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{B23560B1-3C92-411C-99E1-28EC5D7AEC22}</c15:txfldGUID>
                      <c15:f>Diagramm!$I$55</c15:f>
                      <c15:dlblFieldTableCache>
                        <c:ptCount val="1"/>
                      </c15:dlblFieldTableCache>
                    </c15:dlblFTEntry>
                  </c15:dlblFieldTable>
                  <c15:showDataLabelsRange val="0"/>
                </c:ext>
                <c:ext xmlns:c16="http://schemas.microsoft.com/office/drawing/2014/chart" uri="{C3380CC4-5D6E-409C-BE32-E72D297353CC}">
                  <c16:uniqueId val="{00000009-5266-470C-A254-C42300A6D80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{2070F6D6-5F7B-4388-A2DB-8CE73F7643C7}</c15:txfldGUID>
                      <c15:f>Diagramm!$I$56</c15:f>
                      <c15:dlblFieldTableCache>
                        <c:ptCount val="1"/>
                      </c15:dlblFieldTableCache>
                    </c15:dlblFTEntry>
                  </c15:dlblFieldTable>
                  <c15:showDataLabelsRange val="0"/>
                </c:ext>
                <c:ext xmlns:c16="http://schemas.microsoft.com/office/drawing/2014/chart" uri="{C3380CC4-5D6E-409C-BE32-E72D297353CC}">
                  <c16:uniqueId val="{0000000A-5266-470C-A254-C42300A6D80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{D75230EA-9D9C-4861-9B37-F5DCEF5E9AF3}</c15:txfldGUID>
                      <c15:f>Diagramm!$I$57</c15:f>
                      <c15:dlblFieldTableCache>
                        <c:ptCount val="1"/>
                      </c15:dlblFieldTableCache>
                    </c15:dlblFTEntry>
                  </c15:dlblFieldTable>
                  <c15:showDataLabelsRange val="0"/>
                </c:ext>
                <c:ext xmlns:c16="http://schemas.microsoft.com/office/drawing/2014/chart" uri="{C3380CC4-5D6E-409C-BE32-E72D297353CC}">
                  <c16:uniqueId val="{0000000B-5266-470C-A254-C42300A6D80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{CCDB5227-3950-4763-8A9C-5CA34593CBBA}</c15:txfldGUID>
                      <c15:f>Diagramm!$I$58</c15:f>
                      <c15:dlblFieldTableCache>
                        <c:ptCount val="1"/>
                      </c15:dlblFieldTableCache>
                    </c15:dlblFTEntry>
                  </c15:dlblFieldTable>
                  <c15:showDataLabelsRange val="0"/>
                </c:ext>
                <c:ext xmlns:c16="http://schemas.microsoft.com/office/drawing/2014/chart" uri="{C3380CC4-5D6E-409C-BE32-E72D297353CC}">
                  <c16:uniqueId val="{0000000C-5266-470C-A254-C42300A6D80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{CFF6551C-5654-49A2-921B-17B48A6B38D8}</c15:txfldGUID>
                      <c15:f>Diagramm!$I$59</c15:f>
                      <c15:dlblFieldTableCache>
                        <c:ptCount val="1"/>
                      </c15:dlblFieldTableCache>
                    </c15:dlblFTEntry>
                  </c15:dlblFieldTable>
                  <c15:showDataLabelsRange val="0"/>
                </c:ext>
                <c:ext xmlns:c16="http://schemas.microsoft.com/office/drawing/2014/chart" uri="{C3380CC4-5D6E-409C-BE32-E72D297353CC}">
                  <c16:uniqueId val="{0000000D-5266-470C-A254-C42300A6D80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{4DEDBBE3-716B-4283-825B-07E30C0DB070}</c15:txfldGUID>
                      <c15:f>Diagramm!$I$60</c15:f>
                      <c15:dlblFieldTableCache>
                        <c:ptCount val="1"/>
                      </c15:dlblFieldTableCache>
                    </c15:dlblFTEntry>
                  </c15:dlblFieldTable>
                  <c15:showDataLabelsRange val="0"/>
                </c:ext>
                <c:ext xmlns:c16="http://schemas.microsoft.com/office/drawing/2014/chart" uri="{C3380CC4-5D6E-409C-BE32-E72D297353CC}">
                  <c16:uniqueId val="{0000000E-5266-470C-A254-C42300A6D80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{C91ABDF6-64A7-45DC-8AE4-F3FF9CC071DC}</c15:txfldGUID>
                      <c15:f>Diagramm!$I$61</c15:f>
                      <c15:dlblFieldTableCache>
                        <c:ptCount val="1"/>
                      </c15:dlblFieldTableCache>
                    </c15:dlblFTEntry>
                  </c15:dlblFieldTable>
                  <c15:showDataLabelsRange val="0"/>
                </c:ext>
                <c:ext xmlns:c16="http://schemas.microsoft.com/office/drawing/2014/chart" uri="{C3380CC4-5D6E-409C-BE32-E72D297353CC}">
                  <c16:uniqueId val="{0000000F-5266-470C-A254-C42300A6D80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{A56B10B6-3D8E-4296-86BF-A690402D61C2}</c15:txfldGUID>
                      <c15:f>Diagramm!$I$62</c15:f>
                      <c15:dlblFieldTableCache>
                        <c:ptCount val="1"/>
                      </c15:dlblFieldTableCache>
                    </c15:dlblFTEntry>
                  </c15:dlblFieldTable>
                  <c15:showDataLabelsRange val="0"/>
                </c:ext>
                <c:ext xmlns:c16="http://schemas.microsoft.com/office/drawing/2014/chart" uri="{C3380CC4-5D6E-409C-BE32-E72D297353CC}">
                  <c16:uniqueId val="{00000010-5266-470C-A254-C42300A6D80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{C1FAFD71-88FB-4EF3-AFEE-628E042BA5D0}</c15:txfldGUID>
                      <c15:f>Diagramm!$I$63</c15:f>
                      <c15:dlblFieldTableCache>
                        <c:ptCount val="1"/>
                      </c15:dlblFieldTableCache>
                    </c15:dlblFTEntry>
                  </c15:dlblFieldTable>
                  <c15:showDataLabelsRange val="0"/>
                </c:ext>
                <c:ext xmlns:c16="http://schemas.microsoft.com/office/drawing/2014/chart" uri="{C3380CC4-5D6E-409C-BE32-E72D297353CC}">
                  <c16:uniqueId val="{00000011-5266-470C-A254-C42300A6D80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{9535A8A5-9E87-4453-9696-6B1D75893D47}</c15:txfldGUID>
                      <c15:f>Diagramm!$I$64</c15:f>
                      <c15:dlblFieldTableCache>
                        <c:ptCount val="1"/>
                      </c15:dlblFieldTableCache>
                    </c15:dlblFTEntry>
                  </c15:dlblFieldTable>
                  <c15:showDataLabelsRange val="0"/>
                </c:ext>
                <c:ext xmlns:c16="http://schemas.microsoft.com/office/drawing/2014/chart" uri="{C3380CC4-5D6E-409C-BE32-E72D297353CC}">
                  <c16:uniqueId val="{00000012-5266-470C-A254-C42300A6D80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{A6A18CDF-C602-45A8-ACEC-C4B55A1A7A55}</c15:txfldGUID>
                      <c15:f>Diagramm!$I$65</c15:f>
                      <c15:dlblFieldTableCache>
                        <c:ptCount val="1"/>
                      </c15:dlblFieldTableCache>
                    </c15:dlblFTEntry>
                  </c15:dlblFieldTable>
                  <c15:showDataLabelsRange val="0"/>
                </c:ext>
                <c:ext xmlns:c16="http://schemas.microsoft.com/office/drawing/2014/chart" uri="{C3380CC4-5D6E-409C-BE32-E72D297353CC}">
                  <c16:uniqueId val="{00000013-5266-470C-A254-C42300A6D80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{CA0FE2DA-814E-4754-9AE2-D9A200BA87D5}</c15:txfldGUID>
                      <c15:f>Diagramm!$I$66</c15:f>
                      <c15:dlblFieldTableCache>
                        <c:ptCount val="1"/>
                      </c15:dlblFieldTableCache>
                    </c15:dlblFTEntry>
                  </c15:dlblFieldTable>
                  <c15:showDataLabelsRange val="0"/>
                </c:ext>
                <c:ext xmlns:c16="http://schemas.microsoft.com/office/drawing/2014/chart" uri="{C3380CC4-5D6E-409C-BE32-E72D297353CC}">
                  <c16:uniqueId val="{00000014-5266-470C-A254-C42300A6D80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{3EC43661-757C-4D12-B0AD-95057C9EDAC8}</c15:txfldGUID>
                      <c15:f>Diagramm!$I$67</c15:f>
                      <c15:dlblFieldTableCache>
                        <c:ptCount val="1"/>
                      </c15:dlblFieldTableCache>
                    </c15:dlblFTEntry>
                  </c15:dlblFieldTable>
                  <c15:showDataLabelsRange val="0"/>
                </c:ext>
                <c:ext xmlns:c16="http://schemas.microsoft.com/office/drawing/2014/chart" uri="{C3380CC4-5D6E-409C-BE32-E72D297353CC}">
                  <c16:uniqueId val="{00000015-5266-470C-A254-C42300A6D80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266-470C-A254-C42300A6D80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{7F9D83A0-C58B-4070-92D9-894D9195A5D9}</c15:txfldGUID>
                      <c15:f>Diagramm!$K$46</c15:f>
                      <c15:dlblFieldTableCache>
                        <c:ptCount val="1"/>
                      </c15:dlblFieldTableCache>
                    </c15:dlblFTEntry>
                  </c15:dlblFieldTable>
                  <c15:showDataLabelsRange val="0"/>
                </c:ext>
                <c:ext xmlns:c16="http://schemas.microsoft.com/office/drawing/2014/chart" uri="{C3380CC4-5D6E-409C-BE32-E72D297353CC}">
                  <c16:uniqueId val="{00000017-5266-470C-A254-C42300A6D80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{BF46CFDF-C8D5-4C24-8961-1E5B817CEFF3}</c15:txfldGUID>
                      <c15:f>Diagramm!$K$47</c15:f>
                      <c15:dlblFieldTableCache>
                        <c:ptCount val="1"/>
                      </c15:dlblFieldTableCache>
                    </c15:dlblFTEntry>
                  </c15:dlblFieldTable>
                  <c15:showDataLabelsRange val="0"/>
                </c:ext>
                <c:ext xmlns:c16="http://schemas.microsoft.com/office/drawing/2014/chart" uri="{C3380CC4-5D6E-409C-BE32-E72D297353CC}">
                  <c16:uniqueId val="{00000018-5266-470C-A254-C42300A6D80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{713D4BFB-26F4-41AB-B927-F118F675C1FA}</c15:txfldGUID>
                      <c15:f>Diagramm!$K$48</c15:f>
                      <c15:dlblFieldTableCache>
                        <c:ptCount val="1"/>
                      </c15:dlblFieldTableCache>
                    </c15:dlblFTEntry>
                  </c15:dlblFieldTable>
                  <c15:showDataLabelsRange val="0"/>
                </c:ext>
                <c:ext xmlns:c16="http://schemas.microsoft.com/office/drawing/2014/chart" uri="{C3380CC4-5D6E-409C-BE32-E72D297353CC}">
                  <c16:uniqueId val="{00000019-5266-470C-A254-C42300A6D80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{B76A1472-AEA2-4402-A901-A181786EA72A}</c15:txfldGUID>
                      <c15:f>Diagramm!$K$49</c15:f>
                      <c15:dlblFieldTableCache>
                        <c:ptCount val="1"/>
                      </c15:dlblFieldTableCache>
                    </c15:dlblFTEntry>
                  </c15:dlblFieldTable>
                  <c15:showDataLabelsRange val="0"/>
                </c:ext>
                <c:ext xmlns:c16="http://schemas.microsoft.com/office/drawing/2014/chart" uri="{C3380CC4-5D6E-409C-BE32-E72D297353CC}">
                  <c16:uniqueId val="{0000001A-5266-470C-A254-C42300A6D80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{25BF65C7-4F51-4EC9-A3BD-DD3B005DF06A}</c15:txfldGUID>
                      <c15:f>Diagramm!$K$50</c15:f>
                      <c15:dlblFieldTableCache>
                        <c:ptCount val="1"/>
                      </c15:dlblFieldTableCache>
                    </c15:dlblFTEntry>
                  </c15:dlblFieldTable>
                  <c15:showDataLabelsRange val="0"/>
                </c:ext>
                <c:ext xmlns:c16="http://schemas.microsoft.com/office/drawing/2014/chart" uri="{C3380CC4-5D6E-409C-BE32-E72D297353CC}">
                  <c16:uniqueId val="{0000001B-5266-470C-A254-C42300A6D80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{AC04D9A2-9E91-44F3-B429-07B7AC79CD4B}</c15:txfldGUID>
                      <c15:f>Diagramm!$K$51</c15:f>
                      <c15:dlblFieldTableCache>
                        <c:ptCount val="1"/>
                      </c15:dlblFieldTableCache>
                    </c15:dlblFTEntry>
                  </c15:dlblFieldTable>
                  <c15:showDataLabelsRange val="0"/>
                </c:ext>
                <c:ext xmlns:c16="http://schemas.microsoft.com/office/drawing/2014/chart" uri="{C3380CC4-5D6E-409C-BE32-E72D297353CC}">
                  <c16:uniqueId val="{0000001C-5266-470C-A254-C42300A6D80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{A49050DE-A1C3-457E-9AB5-93252A8F38E8}</c15:txfldGUID>
                      <c15:f>Diagramm!$K$52</c15:f>
                      <c15:dlblFieldTableCache>
                        <c:ptCount val="1"/>
                      </c15:dlblFieldTableCache>
                    </c15:dlblFTEntry>
                  </c15:dlblFieldTable>
                  <c15:showDataLabelsRange val="0"/>
                </c:ext>
                <c:ext xmlns:c16="http://schemas.microsoft.com/office/drawing/2014/chart" uri="{C3380CC4-5D6E-409C-BE32-E72D297353CC}">
                  <c16:uniqueId val="{0000001D-5266-470C-A254-C42300A6D80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{827C0F29-68EC-45B2-885D-1248396CD93B}</c15:txfldGUID>
                      <c15:f>Diagramm!$K$53</c15:f>
                      <c15:dlblFieldTableCache>
                        <c:ptCount val="1"/>
                      </c15:dlblFieldTableCache>
                    </c15:dlblFTEntry>
                  </c15:dlblFieldTable>
                  <c15:showDataLabelsRange val="0"/>
                </c:ext>
                <c:ext xmlns:c16="http://schemas.microsoft.com/office/drawing/2014/chart" uri="{C3380CC4-5D6E-409C-BE32-E72D297353CC}">
                  <c16:uniqueId val="{0000001E-5266-470C-A254-C42300A6D80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{8DAE9976-AD2C-4C4E-8CCA-57DD329723FE}</c15:txfldGUID>
                      <c15:f>Diagramm!$K$54</c15:f>
                      <c15:dlblFieldTableCache>
                        <c:ptCount val="1"/>
                      </c15:dlblFieldTableCache>
                    </c15:dlblFTEntry>
                  </c15:dlblFieldTable>
                  <c15:showDataLabelsRange val="0"/>
                </c:ext>
                <c:ext xmlns:c16="http://schemas.microsoft.com/office/drawing/2014/chart" uri="{C3380CC4-5D6E-409C-BE32-E72D297353CC}">
                  <c16:uniqueId val="{0000001F-5266-470C-A254-C42300A6D80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{F941EB95-636C-47BA-9D67-6CA475E5C8CC}</c15:txfldGUID>
                      <c15:f>Diagramm!$K$55</c15:f>
                      <c15:dlblFieldTableCache>
                        <c:ptCount val="1"/>
                      </c15:dlblFieldTableCache>
                    </c15:dlblFTEntry>
                  </c15:dlblFieldTable>
                  <c15:showDataLabelsRange val="0"/>
                </c:ext>
                <c:ext xmlns:c16="http://schemas.microsoft.com/office/drawing/2014/chart" uri="{C3380CC4-5D6E-409C-BE32-E72D297353CC}">
                  <c16:uniqueId val="{00000020-5266-470C-A254-C42300A6D80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{2550F83E-5365-41BB-93AD-611D4BFEF7BB}</c15:txfldGUID>
                      <c15:f>Diagramm!$K$56</c15:f>
                      <c15:dlblFieldTableCache>
                        <c:ptCount val="1"/>
                      </c15:dlblFieldTableCache>
                    </c15:dlblFTEntry>
                  </c15:dlblFieldTable>
                  <c15:showDataLabelsRange val="0"/>
                </c:ext>
                <c:ext xmlns:c16="http://schemas.microsoft.com/office/drawing/2014/chart" uri="{C3380CC4-5D6E-409C-BE32-E72D297353CC}">
                  <c16:uniqueId val="{00000021-5266-470C-A254-C42300A6D80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{5205BCCE-6EDC-47C0-B907-0DBB8C80037C}</c15:txfldGUID>
                      <c15:f>Diagramm!$K$57</c15:f>
                      <c15:dlblFieldTableCache>
                        <c:ptCount val="1"/>
                      </c15:dlblFieldTableCache>
                    </c15:dlblFTEntry>
                  </c15:dlblFieldTable>
                  <c15:showDataLabelsRange val="0"/>
                </c:ext>
                <c:ext xmlns:c16="http://schemas.microsoft.com/office/drawing/2014/chart" uri="{C3380CC4-5D6E-409C-BE32-E72D297353CC}">
                  <c16:uniqueId val="{00000022-5266-470C-A254-C42300A6D80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{BF6B60B7-F470-4F45-A54D-7B5ABF3167F3}</c15:txfldGUID>
                      <c15:f>Diagramm!$K$58</c15:f>
                      <c15:dlblFieldTableCache>
                        <c:ptCount val="1"/>
                      </c15:dlblFieldTableCache>
                    </c15:dlblFTEntry>
                  </c15:dlblFieldTable>
                  <c15:showDataLabelsRange val="0"/>
                </c:ext>
                <c:ext xmlns:c16="http://schemas.microsoft.com/office/drawing/2014/chart" uri="{C3380CC4-5D6E-409C-BE32-E72D297353CC}">
                  <c16:uniqueId val="{00000023-5266-470C-A254-C42300A6D80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{F225668E-3C79-44E7-8EF4-7769BDA6AF2D}</c15:txfldGUID>
                      <c15:f>Diagramm!$K$59</c15:f>
                      <c15:dlblFieldTableCache>
                        <c:ptCount val="1"/>
                      </c15:dlblFieldTableCache>
                    </c15:dlblFTEntry>
                  </c15:dlblFieldTable>
                  <c15:showDataLabelsRange val="0"/>
                </c:ext>
                <c:ext xmlns:c16="http://schemas.microsoft.com/office/drawing/2014/chart" uri="{C3380CC4-5D6E-409C-BE32-E72D297353CC}">
                  <c16:uniqueId val="{00000024-5266-470C-A254-C42300A6D80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{A23C4FB3-355F-4031-B72D-6B531646DE9A}</c15:txfldGUID>
                      <c15:f>Diagramm!$K$60</c15:f>
                      <c15:dlblFieldTableCache>
                        <c:ptCount val="1"/>
                      </c15:dlblFieldTableCache>
                    </c15:dlblFTEntry>
                  </c15:dlblFieldTable>
                  <c15:showDataLabelsRange val="0"/>
                </c:ext>
                <c:ext xmlns:c16="http://schemas.microsoft.com/office/drawing/2014/chart" uri="{C3380CC4-5D6E-409C-BE32-E72D297353CC}">
                  <c16:uniqueId val="{00000025-5266-470C-A254-C42300A6D80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{312ADF0E-9B2A-4D26-B8EB-A0316C9F2FD2}</c15:txfldGUID>
                      <c15:f>Diagramm!$K$61</c15:f>
                      <c15:dlblFieldTableCache>
                        <c:ptCount val="1"/>
                      </c15:dlblFieldTableCache>
                    </c15:dlblFTEntry>
                  </c15:dlblFieldTable>
                  <c15:showDataLabelsRange val="0"/>
                </c:ext>
                <c:ext xmlns:c16="http://schemas.microsoft.com/office/drawing/2014/chart" uri="{C3380CC4-5D6E-409C-BE32-E72D297353CC}">
                  <c16:uniqueId val="{00000026-5266-470C-A254-C42300A6D80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{2EAA9459-D8D5-40BD-86AE-3A9F4BEF93F7}</c15:txfldGUID>
                      <c15:f>Diagramm!$K$62</c15:f>
                      <c15:dlblFieldTableCache>
                        <c:ptCount val="1"/>
                      </c15:dlblFieldTableCache>
                    </c15:dlblFTEntry>
                  </c15:dlblFieldTable>
                  <c15:showDataLabelsRange val="0"/>
                </c:ext>
                <c:ext xmlns:c16="http://schemas.microsoft.com/office/drawing/2014/chart" uri="{C3380CC4-5D6E-409C-BE32-E72D297353CC}">
                  <c16:uniqueId val="{00000027-5266-470C-A254-C42300A6D80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{FEBA5860-9176-4711-B16A-7C3C66A2F6E2}</c15:txfldGUID>
                      <c15:f>Diagramm!$K$63</c15:f>
                      <c15:dlblFieldTableCache>
                        <c:ptCount val="1"/>
                      </c15:dlblFieldTableCache>
                    </c15:dlblFTEntry>
                  </c15:dlblFieldTable>
                  <c15:showDataLabelsRange val="0"/>
                </c:ext>
                <c:ext xmlns:c16="http://schemas.microsoft.com/office/drawing/2014/chart" uri="{C3380CC4-5D6E-409C-BE32-E72D297353CC}">
                  <c16:uniqueId val="{00000028-5266-470C-A254-C42300A6D80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{821024DC-BA77-4FE3-B5F9-7AC0683644E5}</c15:txfldGUID>
                      <c15:f>Diagramm!$K$64</c15:f>
                      <c15:dlblFieldTableCache>
                        <c:ptCount val="1"/>
                      </c15:dlblFieldTableCache>
                    </c15:dlblFTEntry>
                  </c15:dlblFieldTable>
                  <c15:showDataLabelsRange val="0"/>
                </c:ext>
                <c:ext xmlns:c16="http://schemas.microsoft.com/office/drawing/2014/chart" uri="{C3380CC4-5D6E-409C-BE32-E72D297353CC}">
                  <c16:uniqueId val="{00000029-5266-470C-A254-C42300A6D80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{2B7198AB-20C5-4078-B297-9D63520AB46C}</c15:txfldGUID>
                      <c15:f>Diagramm!$K$65</c15:f>
                      <c15:dlblFieldTableCache>
                        <c:ptCount val="1"/>
                      </c15:dlblFieldTableCache>
                    </c15:dlblFTEntry>
                  </c15:dlblFieldTable>
                  <c15:showDataLabelsRange val="0"/>
                </c:ext>
                <c:ext xmlns:c16="http://schemas.microsoft.com/office/drawing/2014/chart" uri="{C3380CC4-5D6E-409C-BE32-E72D297353CC}">
                  <c16:uniqueId val="{0000002A-5266-470C-A254-C42300A6D80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{F2DF48BD-68E1-4F4A-915E-AB45A052F02E}</c15:txfldGUID>
                      <c15:f>Diagramm!$K$66</c15:f>
                      <c15:dlblFieldTableCache>
                        <c:ptCount val="1"/>
                      </c15:dlblFieldTableCache>
                    </c15:dlblFTEntry>
                  </c15:dlblFieldTable>
                  <c15:showDataLabelsRange val="0"/>
                </c:ext>
                <c:ext xmlns:c16="http://schemas.microsoft.com/office/drawing/2014/chart" uri="{C3380CC4-5D6E-409C-BE32-E72D297353CC}">
                  <c16:uniqueId val="{0000002B-5266-470C-A254-C42300A6D80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{E4922322-6B42-4D75-B9F8-2C9FA789A53C}</c15:txfldGUID>
                      <c15:f>Diagramm!$K$67</c15:f>
                      <c15:dlblFieldTableCache>
                        <c:ptCount val="1"/>
                      </c15:dlblFieldTableCache>
                    </c15:dlblFTEntry>
                  </c15:dlblFieldTable>
                  <c15:showDataLabelsRange val="0"/>
                </c:ext>
                <c:ext xmlns:c16="http://schemas.microsoft.com/office/drawing/2014/chart" uri="{C3380CC4-5D6E-409C-BE32-E72D297353CC}">
                  <c16:uniqueId val="{0000002C-5266-470C-A254-C42300A6D80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266-470C-A254-C42300A6D80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{1578E139-DACD-43BA-9534-B495FDCCF835}</c15:txfldGUID>
                      <c15:f>Diagramm!$J$46</c15:f>
                      <c15:dlblFieldTableCache>
                        <c:ptCount val="1"/>
                      </c15:dlblFieldTableCache>
                    </c15:dlblFTEntry>
                  </c15:dlblFieldTable>
                  <c15:showDataLabelsRange val="0"/>
                </c:ext>
                <c:ext xmlns:c16="http://schemas.microsoft.com/office/drawing/2014/chart" uri="{C3380CC4-5D6E-409C-BE32-E72D297353CC}">
                  <c16:uniqueId val="{0000002E-5266-470C-A254-C42300A6D80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{D07B5876-6186-446D-9221-82BAEC368D88}</c15:txfldGUID>
                      <c15:f>Diagramm!$J$47</c15:f>
                      <c15:dlblFieldTableCache>
                        <c:ptCount val="1"/>
                      </c15:dlblFieldTableCache>
                    </c15:dlblFTEntry>
                  </c15:dlblFieldTable>
                  <c15:showDataLabelsRange val="0"/>
                </c:ext>
                <c:ext xmlns:c16="http://schemas.microsoft.com/office/drawing/2014/chart" uri="{C3380CC4-5D6E-409C-BE32-E72D297353CC}">
                  <c16:uniqueId val="{0000002F-5266-470C-A254-C42300A6D80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{5BA3D1DB-406D-4D2A-BE34-08163EC8F45F}</c15:txfldGUID>
                      <c15:f>Diagramm!$J$48</c15:f>
                      <c15:dlblFieldTableCache>
                        <c:ptCount val="1"/>
                      </c15:dlblFieldTableCache>
                    </c15:dlblFTEntry>
                  </c15:dlblFieldTable>
                  <c15:showDataLabelsRange val="0"/>
                </c:ext>
                <c:ext xmlns:c16="http://schemas.microsoft.com/office/drawing/2014/chart" uri="{C3380CC4-5D6E-409C-BE32-E72D297353CC}">
                  <c16:uniqueId val="{00000030-5266-470C-A254-C42300A6D80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{02D2994B-2423-410F-9CB9-B6D3C4ACD528}</c15:txfldGUID>
                      <c15:f>Diagramm!$J$49</c15:f>
                      <c15:dlblFieldTableCache>
                        <c:ptCount val="1"/>
                      </c15:dlblFieldTableCache>
                    </c15:dlblFTEntry>
                  </c15:dlblFieldTable>
                  <c15:showDataLabelsRange val="0"/>
                </c:ext>
                <c:ext xmlns:c16="http://schemas.microsoft.com/office/drawing/2014/chart" uri="{C3380CC4-5D6E-409C-BE32-E72D297353CC}">
                  <c16:uniqueId val="{00000031-5266-470C-A254-C42300A6D80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{B2AA54F8-EC02-4800-B102-D63034B3E252}</c15:txfldGUID>
                      <c15:f>Diagramm!$J$50</c15:f>
                      <c15:dlblFieldTableCache>
                        <c:ptCount val="1"/>
                      </c15:dlblFieldTableCache>
                    </c15:dlblFTEntry>
                  </c15:dlblFieldTable>
                  <c15:showDataLabelsRange val="0"/>
                </c:ext>
                <c:ext xmlns:c16="http://schemas.microsoft.com/office/drawing/2014/chart" uri="{C3380CC4-5D6E-409C-BE32-E72D297353CC}">
                  <c16:uniqueId val="{00000032-5266-470C-A254-C42300A6D80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{E5C8B138-ABDF-4C07-9D50-F7A64FF7664A}</c15:txfldGUID>
                      <c15:f>Diagramm!$J$51</c15:f>
                      <c15:dlblFieldTableCache>
                        <c:ptCount val="1"/>
                      </c15:dlblFieldTableCache>
                    </c15:dlblFTEntry>
                  </c15:dlblFieldTable>
                  <c15:showDataLabelsRange val="0"/>
                </c:ext>
                <c:ext xmlns:c16="http://schemas.microsoft.com/office/drawing/2014/chart" uri="{C3380CC4-5D6E-409C-BE32-E72D297353CC}">
                  <c16:uniqueId val="{00000033-5266-470C-A254-C42300A6D80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{3A6FE6CE-FB91-4A1C-9044-D9AF2828B3D7}</c15:txfldGUID>
                      <c15:f>Diagramm!$J$52</c15:f>
                      <c15:dlblFieldTableCache>
                        <c:ptCount val="1"/>
                      </c15:dlblFieldTableCache>
                    </c15:dlblFTEntry>
                  </c15:dlblFieldTable>
                  <c15:showDataLabelsRange val="0"/>
                </c:ext>
                <c:ext xmlns:c16="http://schemas.microsoft.com/office/drawing/2014/chart" uri="{C3380CC4-5D6E-409C-BE32-E72D297353CC}">
                  <c16:uniqueId val="{00000034-5266-470C-A254-C42300A6D80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{BFCE15E0-DF50-418F-BBA6-C0F51F313641}</c15:txfldGUID>
                      <c15:f>Diagramm!$J$53</c15:f>
                      <c15:dlblFieldTableCache>
                        <c:ptCount val="1"/>
                      </c15:dlblFieldTableCache>
                    </c15:dlblFTEntry>
                  </c15:dlblFieldTable>
                  <c15:showDataLabelsRange val="0"/>
                </c:ext>
                <c:ext xmlns:c16="http://schemas.microsoft.com/office/drawing/2014/chart" uri="{C3380CC4-5D6E-409C-BE32-E72D297353CC}">
                  <c16:uniqueId val="{00000035-5266-470C-A254-C42300A6D80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{B5F8ACD4-72D5-4060-8877-87CCF9021A2E}</c15:txfldGUID>
                      <c15:f>Diagramm!$J$54</c15:f>
                      <c15:dlblFieldTableCache>
                        <c:ptCount val="1"/>
                      </c15:dlblFieldTableCache>
                    </c15:dlblFTEntry>
                  </c15:dlblFieldTable>
                  <c15:showDataLabelsRange val="0"/>
                </c:ext>
                <c:ext xmlns:c16="http://schemas.microsoft.com/office/drawing/2014/chart" uri="{C3380CC4-5D6E-409C-BE32-E72D297353CC}">
                  <c16:uniqueId val="{00000036-5266-470C-A254-C42300A6D80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{1A2B84E9-64ED-4C7F-9804-85B9B23934B7}</c15:txfldGUID>
                      <c15:f>Diagramm!$J$55</c15:f>
                      <c15:dlblFieldTableCache>
                        <c:ptCount val="1"/>
                      </c15:dlblFieldTableCache>
                    </c15:dlblFTEntry>
                  </c15:dlblFieldTable>
                  <c15:showDataLabelsRange val="0"/>
                </c:ext>
                <c:ext xmlns:c16="http://schemas.microsoft.com/office/drawing/2014/chart" uri="{C3380CC4-5D6E-409C-BE32-E72D297353CC}">
                  <c16:uniqueId val="{00000037-5266-470C-A254-C42300A6D80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{8C88B0A6-8783-431C-9FE5-A56962DC8A25}</c15:txfldGUID>
                      <c15:f>Diagramm!$J$56</c15:f>
                      <c15:dlblFieldTableCache>
                        <c:ptCount val="1"/>
                      </c15:dlblFieldTableCache>
                    </c15:dlblFTEntry>
                  </c15:dlblFieldTable>
                  <c15:showDataLabelsRange val="0"/>
                </c:ext>
                <c:ext xmlns:c16="http://schemas.microsoft.com/office/drawing/2014/chart" uri="{C3380CC4-5D6E-409C-BE32-E72D297353CC}">
                  <c16:uniqueId val="{00000038-5266-470C-A254-C42300A6D80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{BC450132-B053-4FD1-BACF-67754EA11E57}</c15:txfldGUID>
                      <c15:f>Diagramm!$J$57</c15:f>
                      <c15:dlblFieldTableCache>
                        <c:ptCount val="1"/>
                      </c15:dlblFieldTableCache>
                    </c15:dlblFTEntry>
                  </c15:dlblFieldTable>
                  <c15:showDataLabelsRange val="0"/>
                </c:ext>
                <c:ext xmlns:c16="http://schemas.microsoft.com/office/drawing/2014/chart" uri="{C3380CC4-5D6E-409C-BE32-E72D297353CC}">
                  <c16:uniqueId val="{00000039-5266-470C-A254-C42300A6D80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{E81F63A5-7ADB-41A2-B1DD-D98D7B3E2B8A}</c15:txfldGUID>
                      <c15:f>Diagramm!$J$58</c15:f>
                      <c15:dlblFieldTableCache>
                        <c:ptCount val="1"/>
                      </c15:dlblFieldTableCache>
                    </c15:dlblFTEntry>
                  </c15:dlblFieldTable>
                  <c15:showDataLabelsRange val="0"/>
                </c:ext>
                <c:ext xmlns:c16="http://schemas.microsoft.com/office/drawing/2014/chart" uri="{C3380CC4-5D6E-409C-BE32-E72D297353CC}">
                  <c16:uniqueId val="{0000003A-5266-470C-A254-C42300A6D80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{9B2756E5-F69C-41F6-9FB9-C503E6FFF6AC}</c15:txfldGUID>
                      <c15:f>Diagramm!$J$59</c15:f>
                      <c15:dlblFieldTableCache>
                        <c:ptCount val="1"/>
                      </c15:dlblFieldTableCache>
                    </c15:dlblFTEntry>
                  </c15:dlblFieldTable>
                  <c15:showDataLabelsRange val="0"/>
                </c:ext>
                <c:ext xmlns:c16="http://schemas.microsoft.com/office/drawing/2014/chart" uri="{C3380CC4-5D6E-409C-BE32-E72D297353CC}">
                  <c16:uniqueId val="{0000003B-5266-470C-A254-C42300A6D80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{6C060F27-5756-4A2E-8911-1CA48FA8C276}</c15:txfldGUID>
                      <c15:f>Diagramm!$J$60</c15:f>
                      <c15:dlblFieldTableCache>
                        <c:ptCount val="1"/>
                      </c15:dlblFieldTableCache>
                    </c15:dlblFTEntry>
                  </c15:dlblFieldTable>
                  <c15:showDataLabelsRange val="0"/>
                </c:ext>
                <c:ext xmlns:c16="http://schemas.microsoft.com/office/drawing/2014/chart" uri="{C3380CC4-5D6E-409C-BE32-E72D297353CC}">
                  <c16:uniqueId val="{0000003C-5266-470C-A254-C42300A6D80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{04AA18B8-4E77-46E8-B18D-01149AA0945C}</c15:txfldGUID>
                      <c15:f>Diagramm!$J$61</c15:f>
                      <c15:dlblFieldTableCache>
                        <c:ptCount val="1"/>
                      </c15:dlblFieldTableCache>
                    </c15:dlblFTEntry>
                  </c15:dlblFieldTable>
                  <c15:showDataLabelsRange val="0"/>
                </c:ext>
                <c:ext xmlns:c16="http://schemas.microsoft.com/office/drawing/2014/chart" uri="{C3380CC4-5D6E-409C-BE32-E72D297353CC}">
                  <c16:uniqueId val="{0000003D-5266-470C-A254-C42300A6D80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{239A32DE-B793-4181-9B83-B41A8969CEA1}</c15:txfldGUID>
                      <c15:f>Diagramm!$J$62</c15:f>
                      <c15:dlblFieldTableCache>
                        <c:ptCount val="1"/>
                      </c15:dlblFieldTableCache>
                    </c15:dlblFTEntry>
                  </c15:dlblFieldTable>
                  <c15:showDataLabelsRange val="0"/>
                </c:ext>
                <c:ext xmlns:c16="http://schemas.microsoft.com/office/drawing/2014/chart" uri="{C3380CC4-5D6E-409C-BE32-E72D297353CC}">
                  <c16:uniqueId val="{0000003E-5266-470C-A254-C42300A6D80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{5DC2A743-9179-4B2B-AC60-7ABEEDAF5A32}</c15:txfldGUID>
                      <c15:f>Diagramm!$J$63</c15:f>
                      <c15:dlblFieldTableCache>
                        <c:ptCount val="1"/>
                      </c15:dlblFieldTableCache>
                    </c15:dlblFTEntry>
                  </c15:dlblFieldTable>
                  <c15:showDataLabelsRange val="0"/>
                </c:ext>
                <c:ext xmlns:c16="http://schemas.microsoft.com/office/drawing/2014/chart" uri="{C3380CC4-5D6E-409C-BE32-E72D297353CC}">
                  <c16:uniqueId val="{0000003F-5266-470C-A254-C42300A6D80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{C45C54AF-3A90-4047-86C5-0A7CD73C2C21}</c15:txfldGUID>
                      <c15:f>Diagramm!$J$64</c15:f>
                      <c15:dlblFieldTableCache>
                        <c:ptCount val="1"/>
                      </c15:dlblFieldTableCache>
                    </c15:dlblFTEntry>
                  </c15:dlblFieldTable>
                  <c15:showDataLabelsRange val="0"/>
                </c:ext>
                <c:ext xmlns:c16="http://schemas.microsoft.com/office/drawing/2014/chart" uri="{C3380CC4-5D6E-409C-BE32-E72D297353CC}">
                  <c16:uniqueId val="{00000040-5266-470C-A254-C42300A6D80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{CF2277E1-1BC6-4ADE-A753-9905FF42A97F}</c15:txfldGUID>
                      <c15:f>Diagramm!$J$65</c15:f>
                      <c15:dlblFieldTableCache>
                        <c:ptCount val="1"/>
                      </c15:dlblFieldTableCache>
                    </c15:dlblFTEntry>
                  </c15:dlblFieldTable>
                  <c15:showDataLabelsRange val="0"/>
                </c:ext>
                <c:ext xmlns:c16="http://schemas.microsoft.com/office/drawing/2014/chart" uri="{C3380CC4-5D6E-409C-BE32-E72D297353CC}">
                  <c16:uniqueId val="{00000041-5266-470C-A254-C42300A6D80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{212C5176-9B75-4C01-9735-4819F9CE3367}</c15:txfldGUID>
                      <c15:f>Diagramm!$J$66</c15:f>
                      <c15:dlblFieldTableCache>
                        <c:ptCount val="1"/>
                      </c15:dlblFieldTableCache>
                    </c15:dlblFTEntry>
                  </c15:dlblFieldTable>
                  <c15:showDataLabelsRange val="0"/>
                </c:ext>
                <c:ext xmlns:c16="http://schemas.microsoft.com/office/drawing/2014/chart" uri="{C3380CC4-5D6E-409C-BE32-E72D297353CC}">
                  <c16:uniqueId val="{00000042-5266-470C-A254-C42300A6D80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{DACEB26B-9D69-4553-8301-46A889BBC5A9}</c15:txfldGUID>
                      <c15:f>Diagramm!$J$67</c15:f>
                      <c15:dlblFieldTableCache>
                        <c:ptCount val="1"/>
                      </c15:dlblFieldTableCache>
                    </c15:dlblFTEntry>
                  </c15:dlblFieldTable>
                  <c15:showDataLabelsRange val="0"/>
                </c:ext>
                <c:ext xmlns:c16="http://schemas.microsoft.com/office/drawing/2014/chart" uri="{C3380CC4-5D6E-409C-BE32-E72D297353CC}">
                  <c16:uniqueId val="{00000043-5266-470C-A254-C42300A6D80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266-470C-A254-C42300A6D80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9D3-4E0E-974E-6E9BA4D9448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9D3-4E0E-974E-6E9BA4D9448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9D3-4E0E-974E-6E9BA4D9448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9D3-4E0E-974E-6E9BA4D9448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9D3-4E0E-974E-6E9BA4D9448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9D3-4E0E-974E-6E9BA4D9448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9D3-4E0E-974E-6E9BA4D9448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9D3-4E0E-974E-6E9BA4D9448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9D3-4E0E-974E-6E9BA4D9448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9D3-4E0E-974E-6E9BA4D9448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9D3-4E0E-974E-6E9BA4D9448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9D3-4E0E-974E-6E9BA4D9448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9D3-4E0E-974E-6E9BA4D9448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9D3-4E0E-974E-6E9BA4D9448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9D3-4E0E-974E-6E9BA4D9448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9D3-4E0E-974E-6E9BA4D9448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9D3-4E0E-974E-6E9BA4D9448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9D3-4E0E-974E-6E9BA4D9448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9D3-4E0E-974E-6E9BA4D9448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9D3-4E0E-974E-6E9BA4D9448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9D3-4E0E-974E-6E9BA4D9448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9D3-4E0E-974E-6E9BA4D9448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9D3-4E0E-974E-6E9BA4D9448A}"/>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9D3-4E0E-974E-6E9BA4D9448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9D3-4E0E-974E-6E9BA4D9448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9D3-4E0E-974E-6E9BA4D9448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9D3-4E0E-974E-6E9BA4D9448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9D3-4E0E-974E-6E9BA4D9448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9D3-4E0E-974E-6E9BA4D9448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9D3-4E0E-974E-6E9BA4D9448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9D3-4E0E-974E-6E9BA4D9448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9D3-4E0E-974E-6E9BA4D9448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9D3-4E0E-974E-6E9BA4D9448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9D3-4E0E-974E-6E9BA4D9448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9D3-4E0E-974E-6E9BA4D9448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9D3-4E0E-974E-6E9BA4D9448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9D3-4E0E-974E-6E9BA4D9448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9D3-4E0E-974E-6E9BA4D9448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9D3-4E0E-974E-6E9BA4D9448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9D3-4E0E-974E-6E9BA4D9448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9D3-4E0E-974E-6E9BA4D9448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9D3-4E0E-974E-6E9BA4D9448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9D3-4E0E-974E-6E9BA4D9448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9D3-4E0E-974E-6E9BA4D9448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9D3-4E0E-974E-6E9BA4D9448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9D3-4E0E-974E-6E9BA4D9448A}"/>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9D3-4E0E-974E-6E9BA4D9448A}"/>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9D3-4E0E-974E-6E9BA4D9448A}"/>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9D3-4E0E-974E-6E9BA4D9448A}"/>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9D3-4E0E-974E-6E9BA4D9448A}"/>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99D3-4E0E-974E-6E9BA4D9448A}"/>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9D3-4E0E-974E-6E9BA4D9448A}"/>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9D3-4E0E-974E-6E9BA4D9448A}"/>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9D3-4E0E-974E-6E9BA4D9448A}"/>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9D3-4E0E-974E-6E9BA4D9448A}"/>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9D3-4E0E-974E-6E9BA4D9448A}"/>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9D3-4E0E-974E-6E9BA4D9448A}"/>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9D3-4E0E-974E-6E9BA4D9448A}"/>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9D3-4E0E-974E-6E9BA4D9448A}"/>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9D3-4E0E-974E-6E9BA4D9448A}"/>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9D3-4E0E-974E-6E9BA4D9448A}"/>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9D3-4E0E-974E-6E9BA4D9448A}"/>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9D3-4E0E-974E-6E9BA4D9448A}"/>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9D3-4E0E-974E-6E9BA4D9448A}"/>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9D3-4E0E-974E-6E9BA4D9448A}"/>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9D3-4E0E-974E-6E9BA4D9448A}"/>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9D3-4E0E-974E-6E9BA4D9448A}"/>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9D3-4E0E-974E-6E9BA4D9448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9D3-4E0E-974E-6E9BA4D9448A}"/>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100.61247335440677</c:v>
                </c:pt>
                <c:pt idx="2">
                  <c:v>102.18869154589476</c:v>
                </c:pt>
                <c:pt idx="3">
                  <c:v>101.45483866817069</c:v>
                </c:pt>
                <c:pt idx="4">
                  <c:v>101.43596694016375</c:v>
                </c:pt>
                <c:pt idx="5">
                  <c:v>101.98496266400174</c:v>
                </c:pt>
                <c:pt idx="6">
                  <c:v>103.79450403812089</c:v>
                </c:pt>
                <c:pt idx="7">
                  <c:v>103.16830579061818</c:v>
                </c:pt>
                <c:pt idx="8">
                  <c:v>102.84577080286334</c:v>
                </c:pt>
                <c:pt idx="9">
                  <c:v>103.05550432548584</c:v>
                </c:pt>
                <c:pt idx="10">
                  <c:v>105.0061547567477</c:v>
                </c:pt>
                <c:pt idx="11">
                  <c:v>104.60384382787269</c:v>
                </c:pt>
                <c:pt idx="12">
                  <c:v>104.43871620781205</c:v>
                </c:pt>
                <c:pt idx="13">
                  <c:v>104.6943423417241</c:v>
                </c:pt>
                <c:pt idx="14">
                  <c:v>106.52704447294266</c:v>
                </c:pt>
                <c:pt idx="15">
                  <c:v>106.37049491106698</c:v>
                </c:pt>
                <c:pt idx="16">
                  <c:v>106.17620189317745</c:v>
                </c:pt>
                <c:pt idx="17">
                  <c:v>106.49144553147505</c:v>
                </c:pt>
                <c:pt idx="18">
                  <c:v>108.45968098201611</c:v>
                </c:pt>
                <c:pt idx="19">
                  <c:v>108.08353313060522</c:v>
                </c:pt>
                <c:pt idx="20">
                  <c:v>107.6829378133672</c:v>
                </c:pt>
                <c:pt idx="21">
                  <c:v>107.8900979185342</c:v>
                </c:pt>
                <c:pt idx="22">
                  <c:v>109.62072115735162</c:v>
                </c:pt>
                <c:pt idx="23">
                  <c:v>109.20725875283613</c:v>
                </c:pt>
                <c:pt idx="24">
                  <c:v>108.39491664271958</c:v>
                </c:pt>
              </c:numCache>
            </c:numRef>
          </c:val>
          <c:smooth val="0"/>
          <c:extLst>
            <c:ext xmlns:c16="http://schemas.microsoft.com/office/drawing/2014/chart" uri="{C3380CC4-5D6E-409C-BE32-E72D297353CC}">
              <c16:uniqueId val="{00000000-85CB-4F9D-B010-BA62F2EE7B1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102.48372487970563</c:v>
                </c:pt>
                <c:pt idx="2">
                  <c:v>106.02179450891593</c:v>
                </c:pt>
                <c:pt idx="3">
                  <c:v>104.60656665723182</c:v>
                </c:pt>
                <c:pt idx="4">
                  <c:v>101.86810076422303</c:v>
                </c:pt>
                <c:pt idx="5">
                  <c:v>103.24794791961507</c:v>
                </c:pt>
                <c:pt idx="6">
                  <c:v>106.23407868666854</c:v>
                </c:pt>
                <c:pt idx="7">
                  <c:v>106.39682988961223</c:v>
                </c:pt>
                <c:pt idx="8">
                  <c:v>104.78347013869234</c:v>
                </c:pt>
                <c:pt idx="9">
                  <c:v>107.3804132465327</c:v>
                </c:pt>
                <c:pt idx="10">
                  <c:v>110.27455420322671</c:v>
                </c:pt>
                <c:pt idx="11">
                  <c:v>110.11887913954146</c:v>
                </c:pt>
                <c:pt idx="12">
                  <c:v>108.79564109821682</c:v>
                </c:pt>
                <c:pt idx="13">
                  <c:v>110.2674780639683</c:v>
                </c:pt>
                <c:pt idx="14">
                  <c:v>113.39513161619021</c:v>
                </c:pt>
                <c:pt idx="15">
                  <c:v>113.67110104726861</c:v>
                </c:pt>
                <c:pt idx="16">
                  <c:v>113.06962921030286</c:v>
                </c:pt>
                <c:pt idx="17">
                  <c:v>115.92131333144637</c:v>
                </c:pt>
                <c:pt idx="18">
                  <c:v>118.25643928672515</c:v>
                </c:pt>
                <c:pt idx="19">
                  <c:v>118.10784036229833</c:v>
                </c:pt>
                <c:pt idx="20">
                  <c:v>116.98273422020947</c:v>
                </c:pt>
                <c:pt idx="21">
                  <c:v>119.69289555618454</c:v>
                </c:pt>
                <c:pt idx="22">
                  <c:v>122.77809227285591</c:v>
                </c:pt>
                <c:pt idx="23">
                  <c:v>121.86527030851968</c:v>
                </c:pt>
                <c:pt idx="24">
                  <c:v>116.66430795358053</c:v>
                </c:pt>
              </c:numCache>
            </c:numRef>
          </c:val>
          <c:smooth val="0"/>
          <c:extLst>
            <c:ext xmlns:c16="http://schemas.microsoft.com/office/drawing/2014/chart" uri="{C3380CC4-5D6E-409C-BE32-E72D297353CC}">
              <c16:uniqueId val="{00000001-85CB-4F9D-B010-BA62F2EE7B1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101.97606610839345</c:v>
                </c:pt>
                <c:pt idx="2">
                  <c:v>99.941961694718515</c:v>
                </c:pt>
                <c:pt idx="3">
                  <c:v>100.81253627394079</c:v>
                </c:pt>
                <c:pt idx="4">
                  <c:v>95.497885747450468</c:v>
                </c:pt>
                <c:pt idx="5">
                  <c:v>96.730508802476294</c:v>
                </c:pt>
                <c:pt idx="6">
                  <c:v>94.392394218279307</c:v>
                </c:pt>
                <c:pt idx="7">
                  <c:v>95.533814222148521</c:v>
                </c:pt>
                <c:pt idx="8">
                  <c:v>93.45272641848382</c:v>
                </c:pt>
                <c:pt idx="9">
                  <c:v>95.293369814553799</c:v>
                </c:pt>
                <c:pt idx="10">
                  <c:v>93.038167095044628</c:v>
                </c:pt>
                <c:pt idx="11">
                  <c:v>94.414504048862725</c:v>
                </c:pt>
                <c:pt idx="12">
                  <c:v>93.110024044440763</c:v>
                </c:pt>
                <c:pt idx="13">
                  <c:v>95.586325069784152</c:v>
                </c:pt>
                <c:pt idx="14">
                  <c:v>93.469308791421383</c:v>
                </c:pt>
                <c:pt idx="15">
                  <c:v>93.800956250172732</c:v>
                </c:pt>
                <c:pt idx="16">
                  <c:v>92.993947433877793</c:v>
                </c:pt>
                <c:pt idx="17">
                  <c:v>94.525053201779841</c:v>
                </c:pt>
                <c:pt idx="18">
                  <c:v>91.451786750684022</c:v>
                </c:pt>
                <c:pt idx="19">
                  <c:v>92.551750822209328</c:v>
                </c:pt>
                <c:pt idx="20">
                  <c:v>90.423679628554837</c:v>
                </c:pt>
                <c:pt idx="21">
                  <c:v>93.192935909128593</c:v>
                </c:pt>
                <c:pt idx="22">
                  <c:v>90.484481662659249</c:v>
                </c:pt>
                <c:pt idx="23">
                  <c:v>91.189232512505868</c:v>
                </c:pt>
                <c:pt idx="24">
                  <c:v>87.507945720365925</c:v>
                </c:pt>
              </c:numCache>
            </c:numRef>
          </c:val>
          <c:smooth val="0"/>
          <c:extLst>
            <c:ext xmlns:c16="http://schemas.microsoft.com/office/drawing/2014/chart" uri="{C3380CC4-5D6E-409C-BE32-E72D297353CC}">
              <c16:uniqueId val="{00000002-85CB-4F9D-B010-BA62F2EE7B1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5CB-4F9D-B010-BA62F2EE7B18}"/>
                </c:ext>
              </c:extLst>
            </c:dLbl>
            <c:dLbl>
              <c:idx val="1"/>
              <c:delete val="1"/>
              <c:extLst>
                <c:ext xmlns:c15="http://schemas.microsoft.com/office/drawing/2012/chart" uri="{CE6537A1-D6FC-4f65-9D91-7224C49458BB}"/>
                <c:ext xmlns:c16="http://schemas.microsoft.com/office/drawing/2014/chart" uri="{C3380CC4-5D6E-409C-BE32-E72D297353CC}">
                  <c16:uniqueId val="{00000004-85CB-4F9D-B010-BA62F2EE7B18}"/>
                </c:ext>
              </c:extLst>
            </c:dLbl>
            <c:dLbl>
              <c:idx val="2"/>
              <c:delete val="1"/>
              <c:extLst>
                <c:ext xmlns:c15="http://schemas.microsoft.com/office/drawing/2012/chart" uri="{CE6537A1-D6FC-4f65-9D91-7224C49458BB}"/>
                <c:ext xmlns:c16="http://schemas.microsoft.com/office/drawing/2014/chart" uri="{C3380CC4-5D6E-409C-BE32-E72D297353CC}">
                  <c16:uniqueId val="{00000005-85CB-4F9D-B010-BA62F2EE7B18}"/>
                </c:ext>
              </c:extLst>
            </c:dLbl>
            <c:dLbl>
              <c:idx val="3"/>
              <c:delete val="1"/>
              <c:extLst>
                <c:ext xmlns:c15="http://schemas.microsoft.com/office/drawing/2012/chart" uri="{CE6537A1-D6FC-4f65-9D91-7224C49458BB}"/>
                <c:ext xmlns:c16="http://schemas.microsoft.com/office/drawing/2014/chart" uri="{C3380CC4-5D6E-409C-BE32-E72D297353CC}">
                  <c16:uniqueId val="{00000006-85CB-4F9D-B010-BA62F2EE7B18}"/>
                </c:ext>
              </c:extLst>
            </c:dLbl>
            <c:dLbl>
              <c:idx val="4"/>
              <c:delete val="1"/>
              <c:extLst>
                <c:ext xmlns:c15="http://schemas.microsoft.com/office/drawing/2012/chart" uri="{CE6537A1-D6FC-4f65-9D91-7224C49458BB}"/>
                <c:ext xmlns:c16="http://schemas.microsoft.com/office/drawing/2014/chart" uri="{C3380CC4-5D6E-409C-BE32-E72D297353CC}">
                  <c16:uniqueId val="{00000007-85CB-4F9D-B010-BA62F2EE7B18}"/>
                </c:ext>
              </c:extLst>
            </c:dLbl>
            <c:dLbl>
              <c:idx val="5"/>
              <c:delete val="1"/>
              <c:extLst>
                <c:ext xmlns:c15="http://schemas.microsoft.com/office/drawing/2012/chart" uri="{CE6537A1-D6FC-4f65-9D91-7224C49458BB}"/>
                <c:ext xmlns:c16="http://schemas.microsoft.com/office/drawing/2014/chart" uri="{C3380CC4-5D6E-409C-BE32-E72D297353CC}">
                  <c16:uniqueId val="{00000008-85CB-4F9D-B010-BA62F2EE7B18}"/>
                </c:ext>
              </c:extLst>
            </c:dLbl>
            <c:dLbl>
              <c:idx val="6"/>
              <c:delete val="1"/>
              <c:extLst>
                <c:ext xmlns:c15="http://schemas.microsoft.com/office/drawing/2012/chart" uri="{CE6537A1-D6FC-4f65-9D91-7224C49458BB}"/>
                <c:ext xmlns:c16="http://schemas.microsoft.com/office/drawing/2014/chart" uri="{C3380CC4-5D6E-409C-BE32-E72D297353CC}">
                  <c16:uniqueId val="{00000009-85CB-4F9D-B010-BA62F2EE7B18}"/>
                </c:ext>
              </c:extLst>
            </c:dLbl>
            <c:dLbl>
              <c:idx val="7"/>
              <c:delete val="1"/>
              <c:extLst>
                <c:ext xmlns:c15="http://schemas.microsoft.com/office/drawing/2012/chart" uri="{CE6537A1-D6FC-4f65-9D91-7224C49458BB}"/>
                <c:ext xmlns:c16="http://schemas.microsoft.com/office/drawing/2014/chart" uri="{C3380CC4-5D6E-409C-BE32-E72D297353CC}">
                  <c16:uniqueId val="{0000000A-85CB-4F9D-B010-BA62F2EE7B18}"/>
                </c:ext>
              </c:extLst>
            </c:dLbl>
            <c:dLbl>
              <c:idx val="8"/>
              <c:delete val="1"/>
              <c:extLst>
                <c:ext xmlns:c15="http://schemas.microsoft.com/office/drawing/2012/chart" uri="{CE6537A1-D6FC-4f65-9D91-7224C49458BB}"/>
                <c:ext xmlns:c16="http://schemas.microsoft.com/office/drawing/2014/chart" uri="{C3380CC4-5D6E-409C-BE32-E72D297353CC}">
                  <c16:uniqueId val="{0000000B-85CB-4F9D-B010-BA62F2EE7B18}"/>
                </c:ext>
              </c:extLst>
            </c:dLbl>
            <c:dLbl>
              <c:idx val="9"/>
              <c:delete val="1"/>
              <c:extLst>
                <c:ext xmlns:c15="http://schemas.microsoft.com/office/drawing/2012/chart" uri="{CE6537A1-D6FC-4f65-9D91-7224C49458BB}"/>
                <c:ext xmlns:c16="http://schemas.microsoft.com/office/drawing/2014/chart" uri="{C3380CC4-5D6E-409C-BE32-E72D297353CC}">
                  <c16:uniqueId val="{0000000C-85CB-4F9D-B010-BA62F2EE7B18}"/>
                </c:ext>
              </c:extLst>
            </c:dLbl>
            <c:dLbl>
              <c:idx val="10"/>
              <c:delete val="1"/>
              <c:extLst>
                <c:ext xmlns:c15="http://schemas.microsoft.com/office/drawing/2012/chart" uri="{CE6537A1-D6FC-4f65-9D91-7224C49458BB}"/>
                <c:ext xmlns:c16="http://schemas.microsoft.com/office/drawing/2014/chart" uri="{C3380CC4-5D6E-409C-BE32-E72D297353CC}">
                  <c16:uniqueId val="{0000000D-85CB-4F9D-B010-BA62F2EE7B18}"/>
                </c:ext>
              </c:extLst>
            </c:dLbl>
            <c:dLbl>
              <c:idx val="11"/>
              <c:delete val="1"/>
              <c:extLst>
                <c:ext xmlns:c15="http://schemas.microsoft.com/office/drawing/2012/chart" uri="{CE6537A1-D6FC-4f65-9D91-7224C49458BB}"/>
                <c:ext xmlns:c16="http://schemas.microsoft.com/office/drawing/2014/chart" uri="{C3380CC4-5D6E-409C-BE32-E72D297353CC}">
                  <c16:uniqueId val="{0000000E-85CB-4F9D-B010-BA62F2EE7B18}"/>
                </c:ext>
              </c:extLst>
            </c:dLbl>
            <c:dLbl>
              <c:idx val="12"/>
              <c:delete val="1"/>
              <c:extLst>
                <c:ext xmlns:c15="http://schemas.microsoft.com/office/drawing/2012/chart" uri="{CE6537A1-D6FC-4f65-9D91-7224C49458BB}"/>
                <c:ext xmlns:c16="http://schemas.microsoft.com/office/drawing/2014/chart" uri="{C3380CC4-5D6E-409C-BE32-E72D297353CC}">
                  <c16:uniqueId val="{0000000F-85CB-4F9D-B010-BA62F2EE7B1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5CB-4F9D-B010-BA62F2EE7B18}"/>
                </c:ext>
              </c:extLst>
            </c:dLbl>
            <c:dLbl>
              <c:idx val="14"/>
              <c:delete val="1"/>
              <c:extLst>
                <c:ext xmlns:c15="http://schemas.microsoft.com/office/drawing/2012/chart" uri="{CE6537A1-D6FC-4f65-9D91-7224C49458BB}"/>
                <c:ext xmlns:c16="http://schemas.microsoft.com/office/drawing/2014/chart" uri="{C3380CC4-5D6E-409C-BE32-E72D297353CC}">
                  <c16:uniqueId val="{00000011-85CB-4F9D-B010-BA62F2EE7B18}"/>
                </c:ext>
              </c:extLst>
            </c:dLbl>
            <c:dLbl>
              <c:idx val="15"/>
              <c:delete val="1"/>
              <c:extLst>
                <c:ext xmlns:c15="http://schemas.microsoft.com/office/drawing/2012/chart" uri="{CE6537A1-D6FC-4f65-9D91-7224C49458BB}"/>
                <c:ext xmlns:c16="http://schemas.microsoft.com/office/drawing/2014/chart" uri="{C3380CC4-5D6E-409C-BE32-E72D297353CC}">
                  <c16:uniqueId val="{00000012-85CB-4F9D-B010-BA62F2EE7B18}"/>
                </c:ext>
              </c:extLst>
            </c:dLbl>
            <c:dLbl>
              <c:idx val="16"/>
              <c:delete val="1"/>
              <c:extLst>
                <c:ext xmlns:c15="http://schemas.microsoft.com/office/drawing/2012/chart" uri="{CE6537A1-D6FC-4f65-9D91-7224C49458BB}"/>
                <c:ext xmlns:c16="http://schemas.microsoft.com/office/drawing/2014/chart" uri="{C3380CC4-5D6E-409C-BE32-E72D297353CC}">
                  <c16:uniqueId val="{00000013-85CB-4F9D-B010-BA62F2EE7B18}"/>
                </c:ext>
              </c:extLst>
            </c:dLbl>
            <c:dLbl>
              <c:idx val="17"/>
              <c:delete val="1"/>
              <c:extLst>
                <c:ext xmlns:c15="http://schemas.microsoft.com/office/drawing/2012/chart" uri="{CE6537A1-D6FC-4f65-9D91-7224C49458BB}"/>
                <c:ext xmlns:c16="http://schemas.microsoft.com/office/drawing/2014/chart" uri="{C3380CC4-5D6E-409C-BE32-E72D297353CC}">
                  <c16:uniqueId val="{00000014-85CB-4F9D-B010-BA62F2EE7B18}"/>
                </c:ext>
              </c:extLst>
            </c:dLbl>
            <c:dLbl>
              <c:idx val="18"/>
              <c:delete val="1"/>
              <c:extLst>
                <c:ext xmlns:c15="http://schemas.microsoft.com/office/drawing/2012/chart" uri="{CE6537A1-D6FC-4f65-9D91-7224C49458BB}"/>
                <c:ext xmlns:c16="http://schemas.microsoft.com/office/drawing/2014/chart" uri="{C3380CC4-5D6E-409C-BE32-E72D297353CC}">
                  <c16:uniqueId val="{00000015-85CB-4F9D-B010-BA62F2EE7B18}"/>
                </c:ext>
              </c:extLst>
            </c:dLbl>
            <c:dLbl>
              <c:idx val="19"/>
              <c:delete val="1"/>
              <c:extLst>
                <c:ext xmlns:c15="http://schemas.microsoft.com/office/drawing/2012/chart" uri="{CE6537A1-D6FC-4f65-9D91-7224C49458BB}"/>
                <c:ext xmlns:c16="http://schemas.microsoft.com/office/drawing/2014/chart" uri="{C3380CC4-5D6E-409C-BE32-E72D297353CC}">
                  <c16:uniqueId val="{00000016-85CB-4F9D-B010-BA62F2EE7B18}"/>
                </c:ext>
              </c:extLst>
            </c:dLbl>
            <c:dLbl>
              <c:idx val="20"/>
              <c:delete val="1"/>
              <c:extLst>
                <c:ext xmlns:c15="http://schemas.microsoft.com/office/drawing/2012/chart" uri="{CE6537A1-D6FC-4f65-9D91-7224C49458BB}"/>
                <c:ext xmlns:c16="http://schemas.microsoft.com/office/drawing/2014/chart" uri="{C3380CC4-5D6E-409C-BE32-E72D297353CC}">
                  <c16:uniqueId val="{00000017-85CB-4F9D-B010-BA62F2EE7B18}"/>
                </c:ext>
              </c:extLst>
            </c:dLbl>
            <c:dLbl>
              <c:idx val="21"/>
              <c:delete val="1"/>
              <c:extLst>
                <c:ext xmlns:c15="http://schemas.microsoft.com/office/drawing/2012/chart" uri="{CE6537A1-D6FC-4f65-9D91-7224C49458BB}"/>
                <c:ext xmlns:c16="http://schemas.microsoft.com/office/drawing/2014/chart" uri="{C3380CC4-5D6E-409C-BE32-E72D297353CC}">
                  <c16:uniqueId val="{00000018-85CB-4F9D-B010-BA62F2EE7B18}"/>
                </c:ext>
              </c:extLst>
            </c:dLbl>
            <c:dLbl>
              <c:idx val="22"/>
              <c:delete val="1"/>
              <c:extLst>
                <c:ext xmlns:c15="http://schemas.microsoft.com/office/drawing/2012/chart" uri="{CE6537A1-D6FC-4f65-9D91-7224C49458BB}"/>
                <c:ext xmlns:c16="http://schemas.microsoft.com/office/drawing/2014/chart" uri="{C3380CC4-5D6E-409C-BE32-E72D297353CC}">
                  <c16:uniqueId val="{00000019-85CB-4F9D-B010-BA62F2EE7B18}"/>
                </c:ext>
              </c:extLst>
            </c:dLbl>
            <c:dLbl>
              <c:idx val="23"/>
              <c:delete val="1"/>
              <c:extLst>
                <c:ext xmlns:c15="http://schemas.microsoft.com/office/drawing/2012/chart" uri="{CE6537A1-D6FC-4f65-9D91-7224C49458BB}"/>
                <c:ext xmlns:c16="http://schemas.microsoft.com/office/drawing/2014/chart" uri="{C3380CC4-5D6E-409C-BE32-E72D297353CC}">
                  <c16:uniqueId val="{0000001A-85CB-4F9D-B010-BA62F2EE7B18}"/>
                </c:ext>
              </c:extLst>
            </c:dLbl>
            <c:dLbl>
              <c:idx val="24"/>
              <c:delete val="1"/>
              <c:extLst>
                <c:ext xmlns:c15="http://schemas.microsoft.com/office/drawing/2012/chart" uri="{CE6537A1-D6FC-4f65-9D91-7224C49458BB}"/>
                <c:ext xmlns:c16="http://schemas.microsoft.com/office/drawing/2014/chart" uri="{C3380CC4-5D6E-409C-BE32-E72D297353CC}">
                  <c16:uniqueId val="{0000001B-85CB-4F9D-B010-BA62F2EE7B1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5CB-4F9D-B010-BA62F2EE7B1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Braunschweig – Goslar (211)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252726</v>
      </c>
      <c r="F11" s="238">
        <v>254620</v>
      </c>
      <c r="G11" s="238">
        <v>255584</v>
      </c>
      <c r="H11" s="238">
        <v>251549</v>
      </c>
      <c r="I11" s="265">
        <v>251066</v>
      </c>
      <c r="J11" s="263">
        <v>1660</v>
      </c>
      <c r="K11" s="266">
        <v>0.66118072538695005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14.376439305809454</v>
      </c>
      <c r="E13" s="115">
        <v>36333</v>
      </c>
      <c r="F13" s="114">
        <v>36907</v>
      </c>
      <c r="G13" s="114">
        <v>37371</v>
      </c>
      <c r="H13" s="114">
        <v>37050</v>
      </c>
      <c r="I13" s="140">
        <v>36132</v>
      </c>
      <c r="J13" s="115">
        <v>201</v>
      </c>
      <c r="K13" s="116">
        <v>0.55629359016937896</v>
      </c>
    </row>
    <row r="14" spans="1:255" ht="14.1" customHeight="1" x14ac:dyDescent="0.2">
      <c r="A14" s="306" t="s">
        <v>230</v>
      </c>
      <c r="B14" s="307"/>
      <c r="C14" s="308"/>
      <c r="D14" s="113">
        <v>58.596266312132506</v>
      </c>
      <c r="E14" s="115">
        <v>148088</v>
      </c>
      <c r="F14" s="114">
        <v>149499</v>
      </c>
      <c r="G14" s="114">
        <v>150246</v>
      </c>
      <c r="H14" s="114">
        <v>147471</v>
      </c>
      <c r="I14" s="140">
        <v>148042</v>
      </c>
      <c r="J14" s="115">
        <v>46</v>
      </c>
      <c r="K14" s="116">
        <v>3.1072263276637712E-2</v>
      </c>
    </row>
    <row r="15" spans="1:255" ht="14.1" customHeight="1" x14ac:dyDescent="0.2">
      <c r="A15" s="306" t="s">
        <v>231</v>
      </c>
      <c r="B15" s="307"/>
      <c r="C15" s="308"/>
      <c r="D15" s="113">
        <v>11.529878208019753</v>
      </c>
      <c r="E15" s="115">
        <v>29139</v>
      </c>
      <c r="F15" s="114">
        <v>28995</v>
      </c>
      <c r="G15" s="114">
        <v>29019</v>
      </c>
      <c r="H15" s="114">
        <v>28719</v>
      </c>
      <c r="I15" s="140">
        <v>28811</v>
      </c>
      <c r="J15" s="115">
        <v>328</v>
      </c>
      <c r="K15" s="116">
        <v>1.1384540626843913</v>
      </c>
    </row>
    <row r="16" spans="1:255" ht="14.1" customHeight="1" x14ac:dyDescent="0.2">
      <c r="A16" s="306" t="s">
        <v>232</v>
      </c>
      <c r="B16" s="307"/>
      <c r="C16" s="308"/>
      <c r="D16" s="113">
        <v>14.917736995797821</v>
      </c>
      <c r="E16" s="115">
        <v>37701</v>
      </c>
      <c r="F16" s="114">
        <v>37714</v>
      </c>
      <c r="G16" s="114">
        <v>37440</v>
      </c>
      <c r="H16" s="114">
        <v>36843</v>
      </c>
      <c r="I16" s="140">
        <v>36588</v>
      </c>
      <c r="J16" s="115">
        <v>1113</v>
      </c>
      <c r="K16" s="116">
        <v>3.0419809773696294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0.54446317355555029</v>
      </c>
      <c r="E18" s="115">
        <v>1376</v>
      </c>
      <c r="F18" s="114">
        <v>1346</v>
      </c>
      <c r="G18" s="114">
        <v>1501</v>
      </c>
      <c r="H18" s="114">
        <v>1480</v>
      </c>
      <c r="I18" s="140">
        <v>1338</v>
      </c>
      <c r="J18" s="115">
        <v>38</v>
      </c>
      <c r="K18" s="116">
        <v>2.8400597907324365</v>
      </c>
    </row>
    <row r="19" spans="1:255" ht="14.1" customHeight="1" x14ac:dyDescent="0.2">
      <c r="A19" s="306" t="s">
        <v>235</v>
      </c>
      <c r="B19" s="307" t="s">
        <v>236</v>
      </c>
      <c r="C19" s="308"/>
      <c r="D19" s="113">
        <v>0.29755545531524258</v>
      </c>
      <c r="E19" s="115">
        <v>752</v>
      </c>
      <c r="F19" s="114">
        <v>718</v>
      </c>
      <c r="G19" s="114">
        <v>865</v>
      </c>
      <c r="H19" s="114">
        <v>862</v>
      </c>
      <c r="I19" s="140">
        <v>718</v>
      </c>
      <c r="J19" s="115">
        <v>34</v>
      </c>
      <c r="K19" s="116">
        <v>4.7353760445682456</v>
      </c>
    </row>
    <row r="20" spans="1:255" ht="14.1" customHeight="1" x14ac:dyDescent="0.2">
      <c r="A20" s="306">
        <v>12</v>
      </c>
      <c r="B20" s="307" t="s">
        <v>237</v>
      </c>
      <c r="C20" s="308"/>
      <c r="D20" s="113">
        <v>0.80482419695638752</v>
      </c>
      <c r="E20" s="115">
        <v>2034</v>
      </c>
      <c r="F20" s="114">
        <v>1971</v>
      </c>
      <c r="G20" s="114">
        <v>2186</v>
      </c>
      <c r="H20" s="114">
        <v>2133</v>
      </c>
      <c r="I20" s="140">
        <v>1938</v>
      </c>
      <c r="J20" s="115">
        <v>96</v>
      </c>
      <c r="K20" s="116">
        <v>4.9535603715170282</v>
      </c>
    </row>
    <row r="21" spans="1:255" ht="14.1" customHeight="1" x14ac:dyDescent="0.2">
      <c r="A21" s="306">
        <v>21</v>
      </c>
      <c r="B21" s="307" t="s">
        <v>238</v>
      </c>
      <c r="C21" s="308"/>
      <c r="D21" s="113">
        <v>0.37313137548174702</v>
      </c>
      <c r="E21" s="115">
        <v>943</v>
      </c>
      <c r="F21" s="114">
        <v>906</v>
      </c>
      <c r="G21" s="114">
        <v>894</v>
      </c>
      <c r="H21" s="114">
        <v>900</v>
      </c>
      <c r="I21" s="140">
        <v>893</v>
      </c>
      <c r="J21" s="115">
        <v>50</v>
      </c>
      <c r="K21" s="116">
        <v>5.5991041433370663</v>
      </c>
    </row>
    <row r="22" spans="1:255" ht="14.1" customHeight="1" x14ac:dyDescent="0.2">
      <c r="A22" s="306">
        <v>22</v>
      </c>
      <c r="B22" s="307" t="s">
        <v>239</v>
      </c>
      <c r="C22" s="308"/>
      <c r="D22" s="113">
        <v>1.1601497273727277</v>
      </c>
      <c r="E22" s="115">
        <v>2932</v>
      </c>
      <c r="F22" s="114">
        <v>3011</v>
      </c>
      <c r="G22" s="114">
        <v>3096</v>
      </c>
      <c r="H22" s="114">
        <v>3057</v>
      </c>
      <c r="I22" s="140">
        <v>3077</v>
      </c>
      <c r="J22" s="115">
        <v>-145</v>
      </c>
      <c r="K22" s="116">
        <v>-4.712382190445239</v>
      </c>
    </row>
    <row r="23" spans="1:255" ht="14.1" customHeight="1" x14ac:dyDescent="0.2">
      <c r="A23" s="306">
        <v>23</v>
      </c>
      <c r="B23" s="307" t="s">
        <v>240</v>
      </c>
      <c r="C23" s="308"/>
      <c r="D23" s="113">
        <v>0.84518411243797631</v>
      </c>
      <c r="E23" s="115">
        <v>2136</v>
      </c>
      <c r="F23" s="114">
        <v>2135</v>
      </c>
      <c r="G23" s="114">
        <v>2150</v>
      </c>
      <c r="H23" s="114">
        <v>2181</v>
      </c>
      <c r="I23" s="140">
        <v>2183</v>
      </c>
      <c r="J23" s="115">
        <v>-47</v>
      </c>
      <c r="K23" s="116">
        <v>-2.153000458085204</v>
      </c>
    </row>
    <row r="24" spans="1:255" ht="14.1" customHeight="1" x14ac:dyDescent="0.2">
      <c r="A24" s="306">
        <v>24</v>
      </c>
      <c r="B24" s="307" t="s">
        <v>241</v>
      </c>
      <c r="C24" s="308"/>
      <c r="D24" s="113">
        <v>3.5868885670647264</v>
      </c>
      <c r="E24" s="115">
        <v>9065</v>
      </c>
      <c r="F24" s="114">
        <v>9263</v>
      </c>
      <c r="G24" s="114">
        <v>9414</v>
      </c>
      <c r="H24" s="114">
        <v>9591</v>
      </c>
      <c r="I24" s="140">
        <v>9556</v>
      </c>
      <c r="J24" s="115">
        <v>-491</v>
      </c>
      <c r="K24" s="116">
        <v>-5.1381331100879031</v>
      </c>
    </row>
    <row r="25" spans="1:255" ht="14.1" customHeight="1" x14ac:dyDescent="0.2">
      <c r="A25" s="306">
        <v>25</v>
      </c>
      <c r="B25" s="307" t="s">
        <v>242</v>
      </c>
      <c r="C25" s="308"/>
      <c r="D25" s="113">
        <v>8.0549686221441394</v>
      </c>
      <c r="E25" s="115">
        <v>20357</v>
      </c>
      <c r="F25" s="114">
        <v>20642</v>
      </c>
      <c r="G25" s="114">
        <v>20841</v>
      </c>
      <c r="H25" s="114">
        <v>20274</v>
      </c>
      <c r="I25" s="140">
        <v>20246</v>
      </c>
      <c r="J25" s="115">
        <v>111</v>
      </c>
      <c r="K25" s="116">
        <v>0.54825644571767262</v>
      </c>
    </row>
    <row r="26" spans="1:255" ht="14.1" customHeight="1" x14ac:dyDescent="0.2">
      <c r="A26" s="306">
        <v>26</v>
      </c>
      <c r="B26" s="307" t="s">
        <v>243</v>
      </c>
      <c r="C26" s="308"/>
      <c r="D26" s="113">
        <v>4.1186898063515427</v>
      </c>
      <c r="E26" s="115">
        <v>10409</v>
      </c>
      <c r="F26" s="114">
        <v>10514</v>
      </c>
      <c r="G26" s="114">
        <v>10639</v>
      </c>
      <c r="H26" s="114">
        <v>10367</v>
      </c>
      <c r="I26" s="140">
        <v>10456</v>
      </c>
      <c r="J26" s="115">
        <v>-47</v>
      </c>
      <c r="K26" s="116">
        <v>-0.44950267788829379</v>
      </c>
    </row>
    <row r="27" spans="1:255" ht="14.1" customHeight="1" x14ac:dyDescent="0.2">
      <c r="A27" s="306">
        <v>27</v>
      </c>
      <c r="B27" s="307" t="s">
        <v>244</v>
      </c>
      <c r="C27" s="308"/>
      <c r="D27" s="113">
        <v>3.3870674168862722</v>
      </c>
      <c r="E27" s="115">
        <v>8560</v>
      </c>
      <c r="F27" s="114">
        <v>8563</v>
      </c>
      <c r="G27" s="114">
        <v>8595</v>
      </c>
      <c r="H27" s="114">
        <v>8503</v>
      </c>
      <c r="I27" s="140">
        <v>8489</v>
      </c>
      <c r="J27" s="115">
        <v>71</v>
      </c>
      <c r="K27" s="116">
        <v>0.83637648721875368</v>
      </c>
    </row>
    <row r="28" spans="1:255" ht="14.1" customHeight="1" x14ac:dyDescent="0.2">
      <c r="A28" s="306">
        <v>28</v>
      </c>
      <c r="B28" s="307" t="s">
        <v>245</v>
      </c>
      <c r="C28" s="308"/>
      <c r="D28" s="113">
        <v>0.18834627224741421</v>
      </c>
      <c r="E28" s="115">
        <v>476</v>
      </c>
      <c r="F28" s="114">
        <v>467</v>
      </c>
      <c r="G28" s="114">
        <v>476</v>
      </c>
      <c r="H28" s="114">
        <v>466</v>
      </c>
      <c r="I28" s="140">
        <v>457</v>
      </c>
      <c r="J28" s="115">
        <v>19</v>
      </c>
      <c r="K28" s="116">
        <v>4.1575492341356677</v>
      </c>
    </row>
    <row r="29" spans="1:255" ht="14.1" customHeight="1" x14ac:dyDescent="0.2">
      <c r="A29" s="306">
        <v>29</v>
      </c>
      <c r="B29" s="307" t="s">
        <v>246</v>
      </c>
      <c r="C29" s="308"/>
      <c r="D29" s="113">
        <v>2.1093991120818596</v>
      </c>
      <c r="E29" s="115">
        <v>5331</v>
      </c>
      <c r="F29" s="114">
        <v>5454</v>
      </c>
      <c r="G29" s="114">
        <v>5361</v>
      </c>
      <c r="H29" s="114">
        <v>5263</v>
      </c>
      <c r="I29" s="140">
        <v>5302</v>
      </c>
      <c r="J29" s="115">
        <v>29</v>
      </c>
      <c r="K29" s="116">
        <v>0.54696341003394944</v>
      </c>
    </row>
    <row r="30" spans="1:255" ht="14.1" customHeight="1" x14ac:dyDescent="0.2">
      <c r="A30" s="306" t="s">
        <v>247</v>
      </c>
      <c r="B30" s="307" t="s">
        <v>248</v>
      </c>
      <c r="C30" s="308"/>
      <c r="D30" s="113">
        <v>0.45108140832363902</v>
      </c>
      <c r="E30" s="115">
        <v>1140</v>
      </c>
      <c r="F30" s="114">
        <v>1166</v>
      </c>
      <c r="G30" s="114">
        <v>1188</v>
      </c>
      <c r="H30" s="114">
        <v>1153</v>
      </c>
      <c r="I30" s="140">
        <v>1198</v>
      </c>
      <c r="J30" s="115">
        <v>-58</v>
      </c>
      <c r="K30" s="116">
        <v>-4.8414023372287147</v>
      </c>
    </row>
    <row r="31" spans="1:255" ht="14.1" customHeight="1" x14ac:dyDescent="0.2">
      <c r="A31" s="306" t="s">
        <v>249</v>
      </c>
      <c r="B31" s="307" t="s">
        <v>250</v>
      </c>
      <c r="C31" s="308"/>
      <c r="D31" s="113">
        <v>1.5495042061362898</v>
      </c>
      <c r="E31" s="115">
        <v>3916</v>
      </c>
      <c r="F31" s="114">
        <v>4017</v>
      </c>
      <c r="G31" s="114">
        <v>3895</v>
      </c>
      <c r="H31" s="114">
        <v>3840</v>
      </c>
      <c r="I31" s="140">
        <v>3834</v>
      </c>
      <c r="J31" s="115">
        <v>82</v>
      </c>
      <c r="K31" s="116">
        <v>2.1387584767866459</v>
      </c>
    </row>
    <row r="32" spans="1:255" ht="14.1" customHeight="1" x14ac:dyDescent="0.2">
      <c r="A32" s="306">
        <v>31</v>
      </c>
      <c r="B32" s="307" t="s">
        <v>251</v>
      </c>
      <c r="C32" s="308"/>
      <c r="D32" s="113">
        <v>0.91522043636190975</v>
      </c>
      <c r="E32" s="115">
        <v>2313</v>
      </c>
      <c r="F32" s="114">
        <v>2309</v>
      </c>
      <c r="G32" s="114">
        <v>2289</v>
      </c>
      <c r="H32" s="114">
        <v>2278</v>
      </c>
      <c r="I32" s="140">
        <v>2238</v>
      </c>
      <c r="J32" s="115">
        <v>75</v>
      </c>
      <c r="K32" s="116">
        <v>3.3512064343163539</v>
      </c>
    </row>
    <row r="33" spans="1:11" ht="14.1" customHeight="1" x14ac:dyDescent="0.2">
      <c r="A33" s="306">
        <v>32</v>
      </c>
      <c r="B33" s="307" t="s">
        <v>252</v>
      </c>
      <c r="C33" s="308"/>
      <c r="D33" s="113">
        <v>1.4616620371469498</v>
      </c>
      <c r="E33" s="115">
        <v>3694</v>
      </c>
      <c r="F33" s="114">
        <v>3611</v>
      </c>
      <c r="G33" s="114">
        <v>3799</v>
      </c>
      <c r="H33" s="114">
        <v>3706</v>
      </c>
      <c r="I33" s="140">
        <v>3593</v>
      </c>
      <c r="J33" s="115">
        <v>101</v>
      </c>
      <c r="K33" s="116">
        <v>2.8110214305594212</v>
      </c>
    </row>
    <row r="34" spans="1:11" ht="14.1" customHeight="1" x14ac:dyDescent="0.2">
      <c r="A34" s="306">
        <v>33</v>
      </c>
      <c r="B34" s="307" t="s">
        <v>253</v>
      </c>
      <c r="C34" s="308"/>
      <c r="D34" s="113">
        <v>0.83331354906103838</v>
      </c>
      <c r="E34" s="115">
        <v>2106</v>
      </c>
      <c r="F34" s="114">
        <v>2119</v>
      </c>
      <c r="G34" s="114">
        <v>2243</v>
      </c>
      <c r="H34" s="114">
        <v>2150</v>
      </c>
      <c r="I34" s="140">
        <v>2057</v>
      </c>
      <c r="J34" s="115">
        <v>49</v>
      </c>
      <c r="K34" s="116">
        <v>2.3821098687408848</v>
      </c>
    </row>
    <row r="35" spans="1:11" ht="14.1" customHeight="1" x14ac:dyDescent="0.2">
      <c r="A35" s="306">
        <v>34</v>
      </c>
      <c r="B35" s="307" t="s">
        <v>254</v>
      </c>
      <c r="C35" s="308"/>
      <c r="D35" s="113">
        <v>2.2015938209760768</v>
      </c>
      <c r="E35" s="115">
        <v>5564</v>
      </c>
      <c r="F35" s="114">
        <v>5583</v>
      </c>
      <c r="G35" s="114">
        <v>5569</v>
      </c>
      <c r="H35" s="114">
        <v>5531</v>
      </c>
      <c r="I35" s="140">
        <v>5479</v>
      </c>
      <c r="J35" s="115">
        <v>85</v>
      </c>
      <c r="K35" s="116">
        <v>1.5513779886840664</v>
      </c>
    </row>
    <row r="36" spans="1:11" ht="14.1" customHeight="1" x14ac:dyDescent="0.2">
      <c r="A36" s="306">
        <v>41</v>
      </c>
      <c r="B36" s="307" t="s">
        <v>255</v>
      </c>
      <c r="C36" s="308"/>
      <c r="D36" s="113">
        <v>1.7588218070162944</v>
      </c>
      <c r="E36" s="115">
        <v>4445</v>
      </c>
      <c r="F36" s="114">
        <v>4468</v>
      </c>
      <c r="G36" s="114">
        <v>4483</v>
      </c>
      <c r="H36" s="114">
        <v>4447</v>
      </c>
      <c r="I36" s="140">
        <v>4459</v>
      </c>
      <c r="J36" s="115">
        <v>-14</v>
      </c>
      <c r="K36" s="116">
        <v>-0.31397174254317112</v>
      </c>
    </row>
    <row r="37" spans="1:11" ht="14.1" customHeight="1" x14ac:dyDescent="0.2">
      <c r="A37" s="306">
        <v>42</v>
      </c>
      <c r="B37" s="307" t="s">
        <v>256</v>
      </c>
      <c r="C37" s="308"/>
      <c r="D37" s="113">
        <v>0.20338231919153549</v>
      </c>
      <c r="E37" s="115">
        <v>514</v>
      </c>
      <c r="F37" s="114">
        <v>504</v>
      </c>
      <c r="G37" s="114">
        <v>486</v>
      </c>
      <c r="H37" s="114">
        <v>499</v>
      </c>
      <c r="I37" s="140">
        <v>490</v>
      </c>
      <c r="J37" s="115">
        <v>24</v>
      </c>
      <c r="K37" s="116">
        <v>4.8979591836734695</v>
      </c>
    </row>
    <row r="38" spans="1:11" ht="14.1" customHeight="1" x14ac:dyDescent="0.2">
      <c r="A38" s="306">
        <v>43</v>
      </c>
      <c r="B38" s="307" t="s">
        <v>257</v>
      </c>
      <c r="C38" s="308"/>
      <c r="D38" s="113">
        <v>2.986633745637568</v>
      </c>
      <c r="E38" s="115">
        <v>7548</v>
      </c>
      <c r="F38" s="114">
        <v>7467</v>
      </c>
      <c r="G38" s="114">
        <v>7425</v>
      </c>
      <c r="H38" s="114">
        <v>7178</v>
      </c>
      <c r="I38" s="140">
        <v>7125</v>
      </c>
      <c r="J38" s="115">
        <v>423</v>
      </c>
      <c r="K38" s="116">
        <v>5.9368421052631577</v>
      </c>
    </row>
    <row r="39" spans="1:11" ht="14.1" customHeight="1" x14ac:dyDescent="0.2">
      <c r="A39" s="306">
        <v>51</v>
      </c>
      <c r="B39" s="307" t="s">
        <v>258</v>
      </c>
      <c r="C39" s="308"/>
      <c r="D39" s="113">
        <v>5.5328695899907405</v>
      </c>
      <c r="E39" s="115">
        <v>13983</v>
      </c>
      <c r="F39" s="114">
        <v>14284</v>
      </c>
      <c r="G39" s="114">
        <v>14501</v>
      </c>
      <c r="H39" s="114">
        <v>14358</v>
      </c>
      <c r="I39" s="140">
        <v>14295</v>
      </c>
      <c r="J39" s="115">
        <v>-312</v>
      </c>
      <c r="K39" s="116">
        <v>-2.1825813221406087</v>
      </c>
    </row>
    <row r="40" spans="1:11" ht="14.1" customHeight="1" x14ac:dyDescent="0.2">
      <c r="A40" s="306" t="s">
        <v>259</v>
      </c>
      <c r="B40" s="307" t="s">
        <v>260</v>
      </c>
      <c r="C40" s="308"/>
      <c r="D40" s="113">
        <v>4.7130093460902325</v>
      </c>
      <c r="E40" s="115">
        <v>11911</v>
      </c>
      <c r="F40" s="114">
        <v>12202</v>
      </c>
      <c r="G40" s="114">
        <v>12401</v>
      </c>
      <c r="H40" s="114">
        <v>12323</v>
      </c>
      <c r="I40" s="140">
        <v>12269</v>
      </c>
      <c r="J40" s="115">
        <v>-358</v>
      </c>
      <c r="K40" s="116">
        <v>-2.9179232211264163</v>
      </c>
    </row>
    <row r="41" spans="1:11" ht="14.1" customHeight="1" x14ac:dyDescent="0.2">
      <c r="A41" s="306"/>
      <c r="B41" s="307" t="s">
        <v>261</v>
      </c>
      <c r="C41" s="308"/>
      <c r="D41" s="113">
        <v>3.7768175810957323</v>
      </c>
      <c r="E41" s="115">
        <v>9545</v>
      </c>
      <c r="F41" s="114">
        <v>9808</v>
      </c>
      <c r="G41" s="114">
        <v>10062</v>
      </c>
      <c r="H41" s="114">
        <v>9953</v>
      </c>
      <c r="I41" s="140">
        <v>9940</v>
      </c>
      <c r="J41" s="115">
        <v>-395</v>
      </c>
      <c r="K41" s="116">
        <v>-3.9738430583501008</v>
      </c>
    </row>
    <row r="42" spans="1:11" ht="14.1" customHeight="1" x14ac:dyDescent="0.2">
      <c r="A42" s="306">
        <v>52</v>
      </c>
      <c r="B42" s="307" t="s">
        <v>262</v>
      </c>
      <c r="C42" s="308"/>
      <c r="D42" s="113">
        <v>3.4867801492525503</v>
      </c>
      <c r="E42" s="115">
        <v>8812</v>
      </c>
      <c r="F42" s="114">
        <v>8930</v>
      </c>
      <c r="G42" s="114">
        <v>9039</v>
      </c>
      <c r="H42" s="114">
        <v>8983</v>
      </c>
      <c r="I42" s="140">
        <v>8871</v>
      </c>
      <c r="J42" s="115">
        <v>-59</v>
      </c>
      <c r="K42" s="116">
        <v>-0.6650884905873069</v>
      </c>
    </row>
    <row r="43" spans="1:11" ht="14.1" customHeight="1" x14ac:dyDescent="0.2">
      <c r="A43" s="306" t="s">
        <v>263</v>
      </c>
      <c r="B43" s="307" t="s">
        <v>264</v>
      </c>
      <c r="C43" s="308"/>
      <c r="D43" s="113">
        <v>2.7824600555542367</v>
      </c>
      <c r="E43" s="115">
        <v>7032</v>
      </c>
      <c r="F43" s="114">
        <v>7102</v>
      </c>
      <c r="G43" s="114">
        <v>7153</v>
      </c>
      <c r="H43" s="114">
        <v>7132</v>
      </c>
      <c r="I43" s="140">
        <v>7131</v>
      </c>
      <c r="J43" s="115">
        <v>-99</v>
      </c>
      <c r="K43" s="116">
        <v>-1.3883045856121161</v>
      </c>
    </row>
    <row r="44" spans="1:11" ht="14.1" customHeight="1" x14ac:dyDescent="0.2">
      <c r="A44" s="306">
        <v>53</v>
      </c>
      <c r="B44" s="307" t="s">
        <v>265</v>
      </c>
      <c r="C44" s="308"/>
      <c r="D44" s="113">
        <v>0.96665954432864054</v>
      </c>
      <c r="E44" s="115">
        <v>2443</v>
      </c>
      <c r="F44" s="114">
        <v>2420</v>
      </c>
      <c r="G44" s="114">
        <v>2455</v>
      </c>
      <c r="H44" s="114">
        <v>2453</v>
      </c>
      <c r="I44" s="140">
        <v>2497</v>
      </c>
      <c r="J44" s="115">
        <v>-54</v>
      </c>
      <c r="K44" s="116">
        <v>-2.1625951141369644</v>
      </c>
    </row>
    <row r="45" spans="1:11" ht="14.1" customHeight="1" x14ac:dyDescent="0.2">
      <c r="A45" s="306" t="s">
        <v>266</v>
      </c>
      <c r="B45" s="307" t="s">
        <v>267</v>
      </c>
      <c r="C45" s="308"/>
      <c r="D45" s="113">
        <v>0.90295418753907397</v>
      </c>
      <c r="E45" s="115">
        <v>2282</v>
      </c>
      <c r="F45" s="114">
        <v>2256</v>
      </c>
      <c r="G45" s="114">
        <v>2291</v>
      </c>
      <c r="H45" s="114">
        <v>2289</v>
      </c>
      <c r="I45" s="140">
        <v>2340</v>
      </c>
      <c r="J45" s="115">
        <v>-58</v>
      </c>
      <c r="K45" s="116">
        <v>-2.4786324786324787</v>
      </c>
    </row>
    <row r="46" spans="1:11" ht="14.1" customHeight="1" x14ac:dyDescent="0.2">
      <c r="A46" s="306">
        <v>54</v>
      </c>
      <c r="B46" s="307" t="s">
        <v>268</v>
      </c>
      <c r="C46" s="308"/>
      <c r="D46" s="113">
        <v>3.1710231634260029</v>
      </c>
      <c r="E46" s="115">
        <v>8014</v>
      </c>
      <c r="F46" s="114">
        <v>8034</v>
      </c>
      <c r="G46" s="114">
        <v>8081</v>
      </c>
      <c r="H46" s="114">
        <v>7963</v>
      </c>
      <c r="I46" s="140">
        <v>7920</v>
      </c>
      <c r="J46" s="115">
        <v>94</v>
      </c>
      <c r="K46" s="116">
        <v>1.1868686868686869</v>
      </c>
    </row>
    <row r="47" spans="1:11" ht="14.1" customHeight="1" x14ac:dyDescent="0.2">
      <c r="A47" s="306">
        <v>61</v>
      </c>
      <c r="B47" s="307" t="s">
        <v>269</v>
      </c>
      <c r="C47" s="308"/>
      <c r="D47" s="113">
        <v>2.2593638960771747</v>
      </c>
      <c r="E47" s="115">
        <v>5710</v>
      </c>
      <c r="F47" s="114">
        <v>5708</v>
      </c>
      <c r="G47" s="114">
        <v>5722</v>
      </c>
      <c r="H47" s="114">
        <v>5538</v>
      </c>
      <c r="I47" s="140">
        <v>5556</v>
      </c>
      <c r="J47" s="115">
        <v>154</v>
      </c>
      <c r="K47" s="116">
        <v>2.7717782577393808</v>
      </c>
    </row>
    <row r="48" spans="1:11" ht="14.1" customHeight="1" x14ac:dyDescent="0.2">
      <c r="A48" s="306">
        <v>62</v>
      </c>
      <c r="B48" s="307" t="s">
        <v>270</v>
      </c>
      <c r="C48" s="308"/>
      <c r="D48" s="113">
        <v>6.2989166132491317</v>
      </c>
      <c r="E48" s="115">
        <v>15919</v>
      </c>
      <c r="F48" s="114">
        <v>16183</v>
      </c>
      <c r="G48" s="114">
        <v>16104</v>
      </c>
      <c r="H48" s="114">
        <v>15821</v>
      </c>
      <c r="I48" s="140">
        <v>16033</v>
      </c>
      <c r="J48" s="115">
        <v>-114</v>
      </c>
      <c r="K48" s="116">
        <v>-0.71103349341982158</v>
      </c>
    </row>
    <row r="49" spans="1:11" ht="14.1" customHeight="1" x14ac:dyDescent="0.2">
      <c r="A49" s="306">
        <v>63</v>
      </c>
      <c r="B49" s="307" t="s">
        <v>271</v>
      </c>
      <c r="C49" s="308"/>
      <c r="D49" s="113">
        <v>2.2949755862079879</v>
      </c>
      <c r="E49" s="115">
        <v>5800</v>
      </c>
      <c r="F49" s="114">
        <v>5998</v>
      </c>
      <c r="G49" s="114">
        <v>6003</v>
      </c>
      <c r="H49" s="114">
        <v>5879</v>
      </c>
      <c r="I49" s="140">
        <v>5774</v>
      </c>
      <c r="J49" s="115">
        <v>26</v>
      </c>
      <c r="K49" s="116">
        <v>0.45029442327675789</v>
      </c>
    </row>
    <row r="50" spans="1:11" ht="14.1" customHeight="1" x14ac:dyDescent="0.2">
      <c r="A50" s="306" t="s">
        <v>272</v>
      </c>
      <c r="B50" s="307" t="s">
        <v>273</v>
      </c>
      <c r="C50" s="308"/>
      <c r="D50" s="113">
        <v>0.51557813600500146</v>
      </c>
      <c r="E50" s="115">
        <v>1303</v>
      </c>
      <c r="F50" s="114">
        <v>1339</v>
      </c>
      <c r="G50" s="114">
        <v>1307</v>
      </c>
      <c r="H50" s="114">
        <v>1240</v>
      </c>
      <c r="I50" s="140">
        <v>1241</v>
      </c>
      <c r="J50" s="115">
        <v>62</v>
      </c>
      <c r="K50" s="116">
        <v>4.9959709911361809</v>
      </c>
    </row>
    <row r="51" spans="1:11" ht="14.1" customHeight="1" x14ac:dyDescent="0.2">
      <c r="A51" s="306" t="s">
        <v>274</v>
      </c>
      <c r="B51" s="307" t="s">
        <v>275</v>
      </c>
      <c r="C51" s="308"/>
      <c r="D51" s="113">
        <v>1.4948996146023756</v>
      </c>
      <c r="E51" s="115">
        <v>3778</v>
      </c>
      <c r="F51" s="114">
        <v>3930</v>
      </c>
      <c r="G51" s="114">
        <v>3964</v>
      </c>
      <c r="H51" s="114">
        <v>3927</v>
      </c>
      <c r="I51" s="140">
        <v>3825</v>
      </c>
      <c r="J51" s="115">
        <v>-47</v>
      </c>
      <c r="K51" s="116">
        <v>-1.2287581699346406</v>
      </c>
    </row>
    <row r="52" spans="1:11" ht="14.1" customHeight="1" x14ac:dyDescent="0.2">
      <c r="A52" s="306">
        <v>71</v>
      </c>
      <c r="B52" s="307" t="s">
        <v>276</v>
      </c>
      <c r="C52" s="308"/>
      <c r="D52" s="113">
        <v>12.533732184262798</v>
      </c>
      <c r="E52" s="115">
        <v>31676</v>
      </c>
      <c r="F52" s="114">
        <v>32031</v>
      </c>
      <c r="G52" s="114">
        <v>31872</v>
      </c>
      <c r="H52" s="114">
        <v>31507</v>
      </c>
      <c r="I52" s="140">
        <v>31431</v>
      </c>
      <c r="J52" s="115">
        <v>245</v>
      </c>
      <c r="K52" s="116">
        <v>0.77948522159651301</v>
      </c>
    </row>
    <row r="53" spans="1:11" ht="14.1" customHeight="1" x14ac:dyDescent="0.2">
      <c r="A53" s="306" t="s">
        <v>277</v>
      </c>
      <c r="B53" s="307" t="s">
        <v>278</v>
      </c>
      <c r="C53" s="308"/>
      <c r="D53" s="113">
        <v>5.4671858059716847</v>
      </c>
      <c r="E53" s="115">
        <v>13817</v>
      </c>
      <c r="F53" s="114">
        <v>13880</v>
      </c>
      <c r="G53" s="114">
        <v>13889</v>
      </c>
      <c r="H53" s="114">
        <v>13727</v>
      </c>
      <c r="I53" s="140">
        <v>13761</v>
      </c>
      <c r="J53" s="115">
        <v>56</v>
      </c>
      <c r="K53" s="116">
        <v>0.40694716953709759</v>
      </c>
    </row>
    <row r="54" spans="1:11" ht="14.1" customHeight="1" x14ac:dyDescent="0.2">
      <c r="A54" s="306" t="s">
        <v>279</v>
      </c>
      <c r="B54" s="307" t="s">
        <v>280</v>
      </c>
      <c r="C54" s="308"/>
      <c r="D54" s="113">
        <v>5.8506050030467778</v>
      </c>
      <c r="E54" s="115">
        <v>14786</v>
      </c>
      <c r="F54" s="114">
        <v>15111</v>
      </c>
      <c r="G54" s="114">
        <v>14935</v>
      </c>
      <c r="H54" s="114">
        <v>14810</v>
      </c>
      <c r="I54" s="140">
        <v>14703</v>
      </c>
      <c r="J54" s="115">
        <v>83</v>
      </c>
      <c r="K54" s="116">
        <v>0.56451064408624085</v>
      </c>
    </row>
    <row r="55" spans="1:11" ht="14.1" customHeight="1" x14ac:dyDescent="0.2">
      <c r="A55" s="306">
        <v>72</v>
      </c>
      <c r="B55" s="307" t="s">
        <v>281</v>
      </c>
      <c r="C55" s="308"/>
      <c r="D55" s="113">
        <v>3.6173563463988669</v>
      </c>
      <c r="E55" s="115">
        <v>9142</v>
      </c>
      <c r="F55" s="114">
        <v>9272</v>
      </c>
      <c r="G55" s="114">
        <v>9344</v>
      </c>
      <c r="H55" s="114">
        <v>9234</v>
      </c>
      <c r="I55" s="140">
        <v>9383</v>
      </c>
      <c r="J55" s="115">
        <v>-241</v>
      </c>
      <c r="K55" s="116">
        <v>-2.5684749014174573</v>
      </c>
    </row>
    <row r="56" spans="1:11" ht="14.1" customHeight="1" x14ac:dyDescent="0.2">
      <c r="A56" s="306" t="s">
        <v>282</v>
      </c>
      <c r="B56" s="307" t="s">
        <v>283</v>
      </c>
      <c r="C56" s="308"/>
      <c r="D56" s="113">
        <v>2.0187871449712338</v>
      </c>
      <c r="E56" s="115">
        <v>5102</v>
      </c>
      <c r="F56" s="114">
        <v>5211</v>
      </c>
      <c r="G56" s="114">
        <v>5230</v>
      </c>
      <c r="H56" s="114">
        <v>5144</v>
      </c>
      <c r="I56" s="140">
        <v>5262</v>
      </c>
      <c r="J56" s="115">
        <v>-160</v>
      </c>
      <c r="K56" s="116">
        <v>-3.0406689471683772</v>
      </c>
    </row>
    <row r="57" spans="1:11" ht="14.1" customHeight="1" x14ac:dyDescent="0.2">
      <c r="A57" s="306" t="s">
        <v>284</v>
      </c>
      <c r="B57" s="307" t="s">
        <v>285</v>
      </c>
      <c r="C57" s="308"/>
      <c r="D57" s="113">
        <v>1.064393849465429</v>
      </c>
      <c r="E57" s="115">
        <v>2690</v>
      </c>
      <c r="F57" s="114">
        <v>2689</v>
      </c>
      <c r="G57" s="114">
        <v>2715</v>
      </c>
      <c r="H57" s="114">
        <v>2734</v>
      </c>
      <c r="I57" s="140">
        <v>2735</v>
      </c>
      <c r="J57" s="115">
        <v>-45</v>
      </c>
      <c r="K57" s="116">
        <v>-1.6453382084095065</v>
      </c>
    </row>
    <row r="58" spans="1:11" ht="14.1" customHeight="1" x14ac:dyDescent="0.2">
      <c r="A58" s="306">
        <v>73</v>
      </c>
      <c r="B58" s="307" t="s">
        <v>286</v>
      </c>
      <c r="C58" s="308"/>
      <c r="D58" s="113">
        <v>3.019079952201198</v>
      </c>
      <c r="E58" s="115">
        <v>7630</v>
      </c>
      <c r="F58" s="114">
        <v>7584</v>
      </c>
      <c r="G58" s="114">
        <v>7575</v>
      </c>
      <c r="H58" s="114">
        <v>7454</v>
      </c>
      <c r="I58" s="140">
        <v>7440</v>
      </c>
      <c r="J58" s="115">
        <v>190</v>
      </c>
      <c r="K58" s="116">
        <v>2.553763440860215</v>
      </c>
    </row>
    <row r="59" spans="1:11" ht="14.1" customHeight="1" x14ac:dyDescent="0.2">
      <c r="A59" s="306" t="s">
        <v>287</v>
      </c>
      <c r="B59" s="307" t="s">
        <v>288</v>
      </c>
      <c r="C59" s="308"/>
      <c r="D59" s="113">
        <v>2.2664862341033372</v>
      </c>
      <c r="E59" s="115">
        <v>5728</v>
      </c>
      <c r="F59" s="114">
        <v>5684</v>
      </c>
      <c r="G59" s="114">
        <v>5669</v>
      </c>
      <c r="H59" s="114">
        <v>5589</v>
      </c>
      <c r="I59" s="140">
        <v>5558</v>
      </c>
      <c r="J59" s="115">
        <v>170</v>
      </c>
      <c r="K59" s="116">
        <v>3.0586541921554518</v>
      </c>
    </row>
    <row r="60" spans="1:11" ht="14.1" customHeight="1" x14ac:dyDescent="0.2">
      <c r="A60" s="306">
        <v>81</v>
      </c>
      <c r="B60" s="307" t="s">
        <v>289</v>
      </c>
      <c r="C60" s="308"/>
      <c r="D60" s="113">
        <v>7.8492121902772176</v>
      </c>
      <c r="E60" s="115">
        <v>19837</v>
      </c>
      <c r="F60" s="114">
        <v>19879</v>
      </c>
      <c r="G60" s="114">
        <v>19789</v>
      </c>
      <c r="H60" s="114">
        <v>19375</v>
      </c>
      <c r="I60" s="140">
        <v>19450</v>
      </c>
      <c r="J60" s="115">
        <v>387</v>
      </c>
      <c r="K60" s="116">
        <v>1.9897172236503855</v>
      </c>
    </row>
    <row r="61" spans="1:11" ht="14.1" customHeight="1" x14ac:dyDescent="0.2">
      <c r="A61" s="306" t="s">
        <v>290</v>
      </c>
      <c r="B61" s="307" t="s">
        <v>291</v>
      </c>
      <c r="C61" s="308"/>
      <c r="D61" s="113">
        <v>2.1667735017370591</v>
      </c>
      <c r="E61" s="115">
        <v>5476</v>
      </c>
      <c r="F61" s="114">
        <v>5509</v>
      </c>
      <c r="G61" s="114">
        <v>5527</v>
      </c>
      <c r="H61" s="114">
        <v>5341</v>
      </c>
      <c r="I61" s="140">
        <v>5405</v>
      </c>
      <c r="J61" s="115">
        <v>71</v>
      </c>
      <c r="K61" s="116">
        <v>1.3135985198889917</v>
      </c>
    </row>
    <row r="62" spans="1:11" ht="14.1" customHeight="1" x14ac:dyDescent="0.2">
      <c r="A62" s="306" t="s">
        <v>292</v>
      </c>
      <c r="B62" s="307" t="s">
        <v>293</v>
      </c>
      <c r="C62" s="308"/>
      <c r="D62" s="113">
        <v>3.2857719427364023</v>
      </c>
      <c r="E62" s="115">
        <v>8304</v>
      </c>
      <c r="F62" s="114">
        <v>8321</v>
      </c>
      <c r="G62" s="114">
        <v>8278</v>
      </c>
      <c r="H62" s="114">
        <v>8099</v>
      </c>
      <c r="I62" s="140">
        <v>8094</v>
      </c>
      <c r="J62" s="115">
        <v>210</v>
      </c>
      <c r="K62" s="116">
        <v>2.5945144551519643</v>
      </c>
    </row>
    <row r="63" spans="1:11" ht="14.1" customHeight="1" x14ac:dyDescent="0.2">
      <c r="A63" s="306"/>
      <c r="B63" s="307" t="s">
        <v>294</v>
      </c>
      <c r="C63" s="308"/>
      <c r="D63" s="113">
        <v>2.8615971447338224</v>
      </c>
      <c r="E63" s="115">
        <v>7232</v>
      </c>
      <c r="F63" s="114">
        <v>7240</v>
      </c>
      <c r="G63" s="114">
        <v>7197</v>
      </c>
      <c r="H63" s="114">
        <v>7068</v>
      </c>
      <c r="I63" s="140">
        <v>7049</v>
      </c>
      <c r="J63" s="115">
        <v>183</v>
      </c>
      <c r="K63" s="116">
        <v>2.5961129238189815</v>
      </c>
    </row>
    <row r="64" spans="1:11" ht="14.1" customHeight="1" x14ac:dyDescent="0.2">
      <c r="A64" s="306" t="s">
        <v>295</v>
      </c>
      <c r="B64" s="307" t="s">
        <v>296</v>
      </c>
      <c r="C64" s="308"/>
      <c r="D64" s="113">
        <v>0.80245008428099995</v>
      </c>
      <c r="E64" s="115">
        <v>2028</v>
      </c>
      <c r="F64" s="114">
        <v>2017</v>
      </c>
      <c r="G64" s="114">
        <v>1988</v>
      </c>
      <c r="H64" s="114">
        <v>1974</v>
      </c>
      <c r="I64" s="140">
        <v>1981</v>
      </c>
      <c r="J64" s="115">
        <v>47</v>
      </c>
      <c r="K64" s="116">
        <v>2.3725391216557292</v>
      </c>
    </row>
    <row r="65" spans="1:11" ht="14.1" customHeight="1" x14ac:dyDescent="0.2">
      <c r="A65" s="306" t="s">
        <v>297</v>
      </c>
      <c r="B65" s="307" t="s">
        <v>298</v>
      </c>
      <c r="C65" s="308"/>
      <c r="D65" s="113">
        <v>0.7225216242096183</v>
      </c>
      <c r="E65" s="115">
        <v>1826</v>
      </c>
      <c r="F65" s="114">
        <v>1819</v>
      </c>
      <c r="G65" s="114">
        <v>1785</v>
      </c>
      <c r="H65" s="114">
        <v>1786</v>
      </c>
      <c r="I65" s="140">
        <v>1796</v>
      </c>
      <c r="J65" s="115">
        <v>30</v>
      </c>
      <c r="K65" s="116">
        <v>1.6703786191536749</v>
      </c>
    </row>
    <row r="66" spans="1:11" ht="14.1" customHeight="1" x14ac:dyDescent="0.2">
      <c r="A66" s="306">
        <v>82</v>
      </c>
      <c r="B66" s="307" t="s">
        <v>299</v>
      </c>
      <c r="C66" s="308"/>
      <c r="D66" s="113">
        <v>3.1524259474688003</v>
      </c>
      <c r="E66" s="115">
        <v>7967</v>
      </c>
      <c r="F66" s="114">
        <v>7952</v>
      </c>
      <c r="G66" s="114">
        <v>7851</v>
      </c>
      <c r="H66" s="114">
        <v>7639</v>
      </c>
      <c r="I66" s="140">
        <v>7685</v>
      </c>
      <c r="J66" s="115">
        <v>282</v>
      </c>
      <c r="K66" s="116">
        <v>3.6694860117111254</v>
      </c>
    </row>
    <row r="67" spans="1:11" ht="14.1" customHeight="1" x14ac:dyDescent="0.2">
      <c r="A67" s="306" t="s">
        <v>300</v>
      </c>
      <c r="B67" s="307" t="s">
        <v>301</v>
      </c>
      <c r="C67" s="308"/>
      <c r="D67" s="113">
        <v>2.0591470604528226</v>
      </c>
      <c r="E67" s="115">
        <v>5204</v>
      </c>
      <c r="F67" s="114">
        <v>5183</v>
      </c>
      <c r="G67" s="114">
        <v>5166</v>
      </c>
      <c r="H67" s="114">
        <v>5059</v>
      </c>
      <c r="I67" s="140">
        <v>5053</v>
      </c>
      <c r="J67" s="115">
        <v>151</v>
      </c>
      <c r="K67" s="116">
        <v>2.9883237680585792</v>
      </c>
    </row>
    <row r="68" spans="1:11" ht="14.1" customHeight="1" x14ac:dyDescent="0.2">
      <c r="A68" s="306" t="s">
        <v>302</v>
      </c>
      <c r="B68" s="307" t="s">
        <v>303</v>
      </c>
      <c r="C68" s="308"/>
      <c r="D68" s="113">
        <v>0.56820430030942604</v>
      </c>
      <c r="E68" s="115">
        <v>1436</v>
      </c>
      <c r="F68" s="114">
        <v>1449</v>
      </c>
      <c r="G68" s="114">
        <v>1397</v>
      </c>
      <c r="H68" s="114">
        <v>1317</v>
      </c>
      <c r="I68" s="140">
        <v>1358</v>
      </c>
      <c r="J68" s="115">
        <v>78</v>
      </c>
      <c r="K68" s="116">
        <v>5.7437407952871871</v>
      </c>
    </row>
    <row r="69" spans="1:11" ht="14.1" customHeight="1" x14ac:dyDescent="0.2">
      <c r="A69" s="306">
        <v>83</v>
      </c>
      <c r="B69" s="307" t="s">
        <v>304</v>
      </c>
      <c r="C69" s="308"/>
      <c r="D69" s="113">
        <v>5.4707469749847659</v>
      </c>
      <c r="E69" s="115">
        <v>13826</v>
      </c>
      <c r="F69" s="114">
        <v>13775</v>
      </c>
      <c r="G69" s="114">
        <v>13614</v>
      </c>
      <c r="H69" s="114">
        <v>13282</v>
      </c>
      <c r="I69" s="140">
        <v>13308</v>
      </c>
      <c r="J69" s="115">
        <v>518</v>
      </c>
      <c r="K69" s="116">
        <v>3.8923955515479411</v>
      </c>
    </row>
    <row r="70" spans="1:11" ht="14.1" customHeight="1" x14ac:dyDescent="0.2">
      <c r="A70" s="306" t="s">
        <v>305</v>
      </c>
      <c r="B70" s="307" t="s">
        <v>306</v>
      </c>
      <c r="C70" s="308"/>
      <c r="D70" s="113">
        <v>4.6524694728678488</v>
      </c>
      <c r="E70" s="115">
        <v>11758</v>
      </c>
      <c r="F70" s="114">
        <v>11752</v>
      </c>
      <c r="G70" s="114">
        <v>11655</v>
      </c>
      <c r="H70" s="114">
        <v>11355</v>
      </c>
      <c r="I70" s="140">
        <v>11377</v>
      </c>
      <c r="J70" s="115">
        <v>381</v>
      </c>
      <c r="K70" s="116">
        <v>3.3488617385954118</v>
      </c>
    </row>
    <row r="71" spans="1:11" ht="14.1" customHeight="1" x14ac:dyDescent="0.2">
      <c r="A71" s="306"/>
      <c r="B71" s="307" t="s">
        <v>307</v>
      </c>
      <c r="C71" s="308"/>
      <c r="D71" s="113">
        <v>2.1699389853042423</v>
      </c>
      <c r="E71" s="115">
        <v>5484</v>
      </c>
      <c r="F71" s="114">
        <v>5487</v>
      </c>
      <c r="G71" s="114">
        <v>5452</v>
      </c>
      <c r="H71" s="114">
        <v>5263</v>
      </c>
      <c r="I71" s="140">
        <v>5298</v>
      </c>
      <c r="J71" s="115">
        <v>186</v>
      </c>
      <c r="K71" s="116">
        <v>3.5107587768969424</v>
      </c>
    </row>
    <row r="72" spans="1:11" ht="14.1" customHeight="1" x14ac:dyDescent="0.2">
      <c r="A72" s="306">
        <v>84</v>
      </c>
      <c r="B72" s="307" t="s">
        <v>308</v>
      </c>
      <c r="C72" s="308"/>
      <c r="D72" s="113">
        <v>2.3673860228073091</v>
      </c>
      <c r="E72" s="115">
        <v>5983</v>
      </c>
      <c r="F72" s="114">
        <v>6033</v>
      </c>
      <c r="G72" s="114">
        <v>5987</v>
      </c>
      <c r="H72" s="114">
        <v>5932</v>
      </c>
      <c r="I72" s="140">
        <v>5858</v>
      </c>
      <c r="J72" s="115">
        <v>125</v>
      </c>
      <c r="K72" s="116">
        <v>2.1338340730624785</v>
      </c>
    </row>
    <row r="73" spans="1:11" ht="14.1" customHeight="1" x14ac:dyDescent="0.2">
      <c r="A73" s="306" t="s">
        <v>309</v>
      </c>
      <c r="B73" s="307" t="s">
        <v>310</v>
      </c>
      <c r="C73" s="308"/>
      <c r="D73" s="113">
        <v>0.32010952573142454</v>
      </c>
      <c r="E73" s="115">
        <v>809</v>
      </c>
      <c r="F73" s="114">
        <v>820</v>
      </c>
      <c r="G73" s="114">
        <v>787</v>
      </c>
      <c r="H73" s="114">
        <v>821</v>
      </c>
      <c r="I73" s="140">
        <v>813</v>
      </c>
      <c r="J73" s="115">
        <v>-4</v>
      </c>
      <c r="K73" s="116">
        <v>-0.49200492004920049</v>
      </c>
    </row>
    <row r="74" spans="1:11" ht="14.1" customHeight="1" x14ac:dyDescent="0.2">
      <c r="A74" s="306" t="s">
        <v>311</v>
      </c>
      <c r="B74" s="307" t="s">
        <v>312</v>
      </c>
      <c r="C74" s="308"/>
      <c r="D74" s="113">
        <v>0.22237522059463607</v>
      </c>
      <c r="E74" s="115">
        <v>562</v>
      </c>
      <c r="F74" s="114">
        <v>545</v>
      </c>
      <c r="G74" s="114">
        <v>543</v>
      </c>
      <c r="H74" s="114">
        <v>548</v>
      </c>
      <c r="I74" s="140">
        <v>548</v>
      </c>
      <c r="J74" s="115">
        <v>14</v>
      </c>
      <c r="K74" s="116">
        <v>2.5547445255474455</v>
      </c>
    </row>
    <row r="75" spans="1:11" ht="14.1" customHeight="1" x14ac:dyDescent="0.2">
      <c r="A75" s="306" t="s">
        <v>313</v>
      </c>
      <c r="B75" s="307" t="s">
        <v>314</v>
      </c>
      <c r="C75" s="308"/>
      <c r="D75" s="113">
        <v>1.3805465207378742</v>
      </c>
      <c r="E75" s="115">
        <v>3489</v>
      </c>
      <c r="F75" s="114">
        <v>3538</v>
      </c>
      <c r="G75" s="114">
        <v>3522</v>
      </c>
      <c r="H75" s="114">
        <v>3471</v>
      </c>
      <c r="I75" s="140">
        <v>3404</v>
      </c>
      <c r="J75" s="115">
        <v>85</v>
      </c>
      <c r="K75" s="116">
        <v>2.4970622796709754</v>
      </c>
    </row>
    <row r="76" spans="1:11" ht="14.1" customHeight="1" x14ac:dyDescent="0.2">
      <c r="A76" s="306">
        <v>91</v>
      </c>
      <c r="B76" s="307" t="s">
        <v>315</v>
      </c>
      <c r="C76" s="308"/>
      <c r="D76" s="113">
        <v>0.36561335200968637</v>
      </c>
      <c r="E76" s="115">
        <v>924</v>
      </c>
      <c r="F76" s="114">
        <v>899</v>
      </c>
      <c r="G76" s="114">
        <v>901</v>
      </c>
      <c r="H76" s="114">
        <v>875</v>
      </c>
      <c r="I76" s="140">
        <v>850</v>
      </c>
      <c r="J76" s="115">
        <v>74</v>
      </c>
      <c r="K76" s="116">
        <v>8.7058823529411757</v>
      </c>
    </row>
    <row r="77" spans="1:11" ht="14.1" customHeight="1" x14ac:dyDescent="0.2">
      <c r="A77" s="306">
        <v>92</v>
      </c>
      <c r="B77" s="307" t="s">
        <v>316</v>
      </c>
      <c r="C77" s="308"/>
      <c r="D77" s="113">
        <v>1.0691420748162042</v>
      </c>
      <c r="E77" s="115">
        <v>2702</v>
      </c>
      <c r="F77" s="114">
        <v>2686</v>
      </c>
      <c r="G77" s="114">
        <v>2694</v>
      </c>
      <c r="H77" s="114">
        <v>2717</v>
      </c>
      <c r="I77" s="140">
        <v>2746</v>
      </c>
      <c r="J77" s="115">
        <v>-44</v>
      </c>
      <c r="K77" s="116">
        <v>-1.6023306627822287</v>
      </c>
    </row>
    <row r="78" spans="1:11" ht="14.1" customHeight="1" x14ac:dyDescent="0.2">
      <c r="A78" s="306">
        <v>93</v>
      </c>
      <c r="B78" s="307" t="s">
        <v>317</v>
      </c>
      <c r="C78" s="308"/>
      <c r="D78" s="113">
        <v>0.1527345821166006</v>
      </c>
      <c r="E78" s="115">
        <v>386</v>
      </c>
      <c r="F78" s="114">
        <v>390</v>
      </c>
      <c r="G78" s="114">
        <v>401</v>
      </c>
      <c r="H78" s="114">
        <v>386</v>
      </c>
      <c r="I78" s="140">
        <v>391</v>
      </c>
      <c r="J78" s="115">
        <v>-5</v>
      </c>
      <c r="K78" s="116">
        <v>-1.2787723785166241</v>
      </c>
    </row>
    <row r="79" spans="1:11" ht="14.1" customHeight="1" x14ac:dyDescent="0.2">
      <c r="A79" s="306">
        <v>94</v>
      </c>
      <c r="B79" s="307" t="s">
        <v>318</v>
      </c>
      <c r="C79" s="308"/>
      <c r="D79" s="113">
        <v>0.26827473231879584</v>
      </c>
      <c r="E79" s="115">
        <v>678</v>
      </c>
      <c r="F79" s="114">
        <v>697</v>
      </c>
      <c r="G79" s="114">
        <v>673</v>
      </c>
      <c r="H79" s="114">
        <v>667</v>
      </c>
      <c r="I79" s="140">
        <v>697</v>
      </c>
      <c r="J79" s="115">
        <v>-19</v>
      </c>
      <c r="K79" s="116">
        <v>-2.7259684361549499</v>
      </c>
    </row>
    <row r="80" spans="1:11" ht="14.1" customHeight="1" x14ac:dyDescent="0.2">
      <c r="A80" s="306" t="s">
        <v>319</v>
      </c>
      <c r="B80" s="307" t="s">
        <v>320</v>
      </c>
      <c r="C80" s="308"/>
      <c r="D80" s="113">
        <v>1.0287821593346154E-2</v>
      </c>
      <c r="E80" s="115">
        <v>26</v>
      </c>
      <c r="F80" s="114">
        <v>27</v>
      </c>
      <c r="G80" s="114">
        <v>23</v>
      </c>
      <c r="H80" s="114">
        <v>16</v>
      </c>
      <c r="I80" s="140">
        <v>12</v>
      </c>
      <c r="J80" s="115">
        <v>14</v>
      </c>
      <c r="K80" s="116">
        <v>116.66666666666667</v>
      </c>
    </row>
    <row r="81" spans="1:11" ht="14.1" customHeight="1" x14ac:dyDescent="0.2">
      <c r="A81" s="310" t="s">
        <v>321</v>
      </c>
      <c r="B81" s="311" t="s">
        <v>224</v>
      </c>
      <c r="C81" s="312"/>
      <c r="D81" s="125">
        <v>0.579679178240466</v>
      </c>
      <c r="E81" s="143">
        <v>1465</v>
      </c>
      <c r="F81" s="144">
        <v>1505</v>
      </c>
      <c r="G81" s="144">
        <v>1508</v>
      </c>
      <c r="H81" s="144">
        <v>1466</v>
      </c>
      <c r="I81" s="145">
        <v>1493</v>
      </c>
      <c r="J81" s="143">
        <v>-28</v>
      </c>
      <c r="K81" s="146">
        <v>-1.8754186202277294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48150</v>
      </c>
      <c r="E12" s="114">
        <v>50217</v>
      </c>
      <c r="F12" s="114">
        <v>50091</v>
      </c>
      <c r="G12" s="114">
        <v>50635</v>
      </c>
      <c r="H12" s="140">
        <v>49250</v>
      </c>
      <c r="I12" s="115">
        <v>-1100</v>
      </c>
      <c r="J12" s="116">
        <v>-2.233502538071066</v>
      </c>
      <c r="K12"/>
      <c r="L12"/>
      <c r="M12"/>
      <c r="N12"/>
      <c r="O12"/>
      <c r="P12"/>
    </row>
    <row r="13" spans="1:16" s="110" customFormat="1" ht="14.45" customHeight="1" x14ac:dyDescent="0.2">
      <c r="A13" s="120" t="s">
        <v>105</v>
      </c>
      <c r="B13" s="119" t="s">
        <v>106</v>
      </c>
      <c r="C13" s="113">
        <v>41.387331256490135</v>
      </c>
      <c r="D13" s="115">
        <v>19928</v>
      </c>
      <c r="E13" s="114">
        <v>20698</v>
      </c>
      <c r="F13" s="114">
        <v>20626</v>
      </c>
      <c r="G13" s="114">
        <v>20784</v>
      </c>
      <c r="H13" s="140">
        <v>20106</v>
      </c>
      <c r="I13" s="115">
        <v>-178</v>
      </c>
      <c r="J13" s="116">
        <v>-0.88530786829802044</v>
      </c>
      <c r="K13"/>
      <c r="L13"/>
      <c r="M13"/>
      <c r="N13"/>
      <c r="O13"/>
      <c r="P13"/>
    </row>
    <row r="14" spans="1:16" s="110" customFormat="1" ht="14.45" customHeight="1" x14ac:dyDescent="0.2">
      <c r="A14" s="120"/>
      <c r="B14" s="119" t="s">
        <v>107</v>
      </c>
      <c r="C14" s="113">
        <v>58.612668743509865</v>
      </c>
      <c r="D14" s="115">
        <v>28222</v>
      </c>
      <c r="E14" s="114">
        <v>29519</v>
      </c>
      <c r="F14" s="114">
        <v>29465</v>
      </c>
      <c r="G14" s="114">
        <v>29851</v>
      </c>
      <c r="H14" s="140">
        <v>29144</v>
      </c>
      <c r="I14" s="115">
        <v>-922</v>
      </c>
      <c r="J14" s="116">
        <v>-3.1636014273950042</v>
      </c>
      <c r="K14"/>
      <c r="L14"/>
      <c r="M14"/>
      <c r="N14"/>
      <c r="O14"/>
      <c r="P14"/>
    </row>
    <row r="15" spans="1:16" s="110" customFormat="1" ht="14.45" customHeight="1" x14ac:dyDescent="0.2">
      <c r="A15" s="118" t="s">
        <v>105</v>
      </c>
      <c r="B15" s="121" t="s">
        <v>108</v>
      </c>
      <c r="C15" s="113">
        <v>19.441329179646935</v>
      </c>
      <c r="D15" s="115">
        <v>9361</v>
      </c>
      <c r="E15" s="114">
        <v>9996</v>
      </c>
      <c r="F15" s="114">
        <v>9658</v>
      </c>
      <c r="G15" s="114">
        <v>10036</v>
      </c>
      <c r="H15" s="140">
        <v>9225</v>
      </c>
      <c r="I15" s="115">
        <v>136</v>
      </c>
      <c r="J15" s="116">
        <v>1.4742547425474255</v>
      </c>
      <c r="K15"/>
      <c r="L15"/>
      <c r="M15"/>
      <c r="N15"/>
      <c r="O15"/>
      <c r="P15"/>
    </row>
    <row r="16" spans="1:16" s="110" customFormat="1" ht="14.45" customHeight="1" x14ac:dyDescent="0.2">
      <c r="A16" s="118"/>
      <c r="B16" s="121" t="s">
        <v>109</v>
      </c>
      <c r="C16" s="113">
        <v>46.29075804776739</v>
      </c>
      <c r="D16" s="115">
        <v>22289</v>
      </c>
      <c r="E16" s="114">
        <v>23394</v>
      </c>
      <c r="F16" s="114">
        <v>23490</v>
      </c>
      <c r="G16" s="114">
        <v>23687</v>
      </c>
      <c r="H16" s="140">
        <v>23406</v>
      </c>
      <c r="I16" s="115">
        <v>-1117</v>
      </c>
      <c r="J16" s="116">
        <v>-4.772280611808938</v>
      </c>
      <c r="K16"/>
      <c r="L16"/>
      <c r="M16"/>
      <c r="N16"/>
      <c r="O16"/>
      <c r="P16"/>
    </row>
    <row r="17" spans="1:16" s="110" customFormat="1" ht="14.45" customHeight="1" x14ac:dyDescent="0.2">
      <c r="A17" s="118"/>
      <c r="B17" s="121" t="s">
        <v>110</v>
      </c>
      <c r="C17" s="113">
        <v>18.232606438213914</v>
      </c>
      <c r="D17" s="115">
        <v>8779</v>
      </c>
      <c r="E17" s="114">
        <v>9007</v>
      </c>
      <c r="F17" s="114">
        <v>9157</v>
      </c>
      <c r="G17" s="114">
        <v>9167</v>
      </c>
      <c r="H17" s="140">
        <v>9010</v>
      </c>
      <c r="I17" s="115">
        <v>-231</v>
      </c>
      <c r="J17" s="116">
        <v>-2.5638179800221974</v>
      </c>
      <c r="K17"/>
      <c r="L17"/>
      <c r="M17"/>
      <c r="N17"/>
      <c r="O17"/>
      <c r="P17"/>
    </row>
    <row r="18" spans="1:16" s="110" customFormat="1" ht="14.45" customHeight="1" x14ac:dyDescent="0.2">
      <c r="A18" s="120"/>
      <c r="B18" s="121" t="s">
        <v>111</v>
      </c>
      <c r="C18" s="113">
        <v>16.033229491173415</v>
      </c>
      <c r="D18" s="115">
        <v>7720</v>
      </c>
      <c r="E18" s="114">
        <v>7820</v>
      </c>
      <c r="F18" s="114">
        <v>7786</v>
      </c>
      <c r="G18" s="114">
        <v>7745</v>
      </c>
      <c r="H18" s="140">
        <v>7609</v>
      </c>
      <c r="I18" s="115">
        <v>111</v>
      </c>
      <c r="J18" s="116">
        <v>1.4587987909055067</v>
      </c>
      <c r="K18"/>
      <c r="L18"/>
      <c r="M18"/>
      <c r="N18"/>
      <c r="O18"/>
      <c r="P18"/>
    </row>
    <row r="19" spans="1:16" s="110" customFormat="1" ht="14.45" customHeight="1" x14ac:dyDescent="0.2">
      <c r="A19" s="120"/>
      <c r="B19" s="121" t="s">
        <v>112</v>
      </c>
      <c r="C19" s="113">
        <v>1.5721703011422639</v>
      </c>
      <c r="D19" s="115">
        <v>757</v>
      </c>
      <c r="E19" s="114">
        <v>717</v>
      </c>
      <c r="F19" s="114">
        <v>748</v>
      </c>
      <c r="G19" s="114">
        <v>682</v>
      </c>
      <c r="H19" s="140">
        <v>695</v>
      </c>
      <c r="I19" s="115">
        <v>62</v>
      </c>
      <c r="J19" s="116">
        <v>8.9208633093525176</v>
      </c>
      <c r="K19"/>
      <c r="L19"/>
      <c r="M19"/>
      <c r="N19"/>
      <c r="O19"/>
      <c r="P19"/>
    </row>
    <row r="20" spans="1:16" s="110" customFormat="1" ht="14.45" customHeight="1" x14ac:dyDescent="0.2">
      <c r="A20" s="120" t="s">
        <v>113</v>
      </c>
      <c r="B20" s="119" t="s">
        <v>116</v>
      </c>
      <c r="C20" s="113">
        <v>88.716510903426794</v>
      </c>
      <c r="D20" s="115">
        <v>42717</v>
      </c>
      <c r="E20" s="114">
        <v>44551</v>
      </c>
      <c r="F20" s="114">
        <v>44460</v>
      </c>
      <c r="G20" s="114">
        <v>45024</v>
      </c>
      <c r="H20" s="140">
        <v>43913</v>
      </c>
      <c r="I20" s="115">
        <v>-1196</v>
      </c>
      <c r="J20" s="116">
        <v>-2.7235670530366862</v>
      </c>
      <c r="K20"/>
      <c r="L20"/>
      <c r="M20"/>
      <c r="N20"/>
      <c r="O20"/>
      <c r="P20"/>
    </row>
    <row r="21" spans="1:16" s="110" customFormat="1" ht="14.45" customHeight="1" x14ac:dyDescent="0.2">
      <c r="A21" s="123"/>
      <c r="B21" s="124" t="s">
        <v>117</v>
      </c>
      <c r="C21" s="125">
        <v>11.028037383177571</v>
      </c>
      <c r="D21" s="143">
        <v>5310</v>
      </c>
      <c r="E21" s="144">
        <v>5542</v>
      </c>
      <c r="F21" s="144">
        <v>5505</v>
      </c>
      <c r="G21" s="144">
        <v>5478</v>
      </c>
      <c r="H21" s="145">
        <v>5221</v>
      </c>
      <c r="I21" s="143">
        <v>89</v>
      </c>
      <c r="J21" s="146">
        <v>1.704654280789121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794831</v>
      </c>
      <c r="E23" s="114">
        <v>825536</v>
      </c>
      <c r="F23" s="114">
        <v>829378</v>
      </c>
      <c r="G23" s="114">
        <v>835412</v>
      </c>
      <c r="H23" s="140">
        <v>818533</v>
      </c>
      <c r="I23" s="115">
        <v>-23702</v>
      </c>
      <c r="J23" s="116">
        <v>-2.8956682259603461</v>
      </c>
      <c r="K23"/>
      <c r="L23"/>
      <c r="M23"/>
      <c r="N23"/>
      <c r="O23"/>
      <c r="P23"/>
    </row>
    <row r="24" spans="1:16" s="110" customFormat="1" ht="14.45" customHeight="1" x14ac:dyDescent="0.2">
      <c r="A24" s="120" t="s">
        <v>105</v>
      </c>
      <c r="B24" s="119" t="s">
        <v>106</v>
      </c>
      <c r="C24" s="113">
        <v>40.886049990501128</v>
      </c>
      <c r="D24" s="115">
        <v>324975</v>
      </c>
      <c r="E24" s="114">
        <v>335927</v>
      </c>
      <c r="F24" s="114">
        <v>337627</v>
      </c>
      <c r="G24" s="114">
        <v>338010</v>
      </c>
      <c r="H24" s="140">
        <v>329933</v>
      </c>
      <c r="I24" s="115">
        <v>-4958</v>
      </c>
      <c r="J24" s="116">
        <v>-1.5027293420179249</v>
      </c>
      <c r="K24"/>
      <c r="L24"/>
      <c r="M24"/>
      <c r="N24"/>
      <c r="O24"/>
      <c r="P24"/>
    </row>
    <row r="25" spans="1:16" s="110" customFormat="1" ht="14.45" customHeight="1" x14ac:dyDescent="0.2">
      <c r="A25" s="120"/>
      <c r="B25" s="119" t="s">
        <v>107</v>
      </c>
      <c r="C25" s="113">
        <v>59.113950009498872</v>
      </c>
      <c r="D25" s="115">
        <v>469856</v>
      </c>
      <c r="E25" s="114">
        <v>489609</v>
      </c>
      <c r="F25" s="114">
        <v>491751</v>
      </c>
      <c r="G25" s="114">
        <v>497402</v>
      </c>
      <c r="H25" s="140">
        <v>488600</v>
      </c>
      <c r="I25" s="115">
        <v>-18744</v>
      </c>
      <c r="J25" s="116">
        <v>-3.8362668849774866</v>
      </c>
      <c r="K25"/>
      <c r="L25"/>
      <c r="M25"/>
      <c r="N25"/>
      <c r="O25"/>
      <c r="P25"/>
    </row>
    <row r="26" spans="1:16" s="110" customFormat="1" ht="14.45" customHeight="1" x14ac:dyDescent="0.2">
      <c r="A26" s="118" t="s">
        <v>105</v>
      </c>
      <c r="B26" s="121" t="s">
        <v>108</v>
      </c>
      <c r="C26" s="113">
        <v>18.845263961773007</v>
      </c>
      <c r="D26" s="115">
        <v>149788</v>
      </c>
      <c r="E26" s="114">
        <v>157685</v>
      </c>
      <c r="F26" s="114">
        <v>157419</v>
      </c>
      <c r="G26" s="114">
        <v>162521</v>
      </c>
      <c r="H26" s="140">
        <v>152799</v>
      </c>
      <c r="I26" s="115">
        <v>-3011</v>
      </c>
      <c r="J26" s="116">
        <v>-1.9705626345722158</v>
      </c>
      <c r="K26"/>
      <c r="L26"/>
      <c r="M26"/>
      <c r="N26"/>
      <c r="O26"/>
      <c r="P26"/>
    </row>
    <row r="27" spans="1:16" s="110" customFormat="1" ht="14.45" customHeight="1" x14ac:dyDescent="0.2">
      <c r="A27" s="118"/>
      <c r="B27" s="121" t="s">
        <v>109</v>
      </c>
      <c r="C27" s="113">
        <v>46.835113376302637</v>
      </c>
      <c r="D27" s="115">
        <v>372260</v>
      </c>
      <c r="E27" s="114">
        <v>389648</v>
      </c>
      <c r="F27" s="114">
        <v>393077</v>
      </c>
      <c r="G27" s="114">
        <v>395239</v>
      </c>
      <c r="H27" s="140">
        <v>392989</v>
      </c>
      <c r="I27" s="115">
        <v>-20729</v>
      </c>
      <c r="J27" s="116">
        <v>-5.2747023453582669</v>
      </c>
      <c r="K27"/>
      <c r="L27"/>
      <c r="M27"/>
      <c r="N27"/>
      <c r="O27"/>
      <c r="P27"/>
    </row>
    <row r="28" spans="1:16" s="110" customFormat="1" ht="14.45" customHeight="1" x14ac:dyDescent="0.2">
      <c r="A28" s="118"/>
      <c r="B28" s="121" t="s">
        <v>110</v>
      </c>
      <c r="C28" s="113">
        <v>18.71857036275636</v>
      </c>
      <c r="D28" s="115">
        <v>148781</v>
      </c>
      <c r="E28" s="114">
        <v>151618</v>
      </c>
      <c r="F28" s="114">
        <v>152536</v>
      </c>
      <c r="G28" s="114">
        <v>152503</v>
      </c>
      <c r="H28" s="140">
        <v>150584</v>
      </c>
      <c r="I28" s="115">
        <v>-1803</v>
      </c>
      <c r="J28" s="116">
        <v>-1.1973383626414493</v>
      </c>
      <c r="K28"/>
      <c r="L28"/>
      <c r="M28"/>
      <c r="N28"/>
      <c r="O28"/>
      <c r="P28"/>
    </row>
    <row r="29" spans="1:16" s="110" customFormat="1" ht="14.45" customHeight="1" x14ac:dyDescent="0.2">
      <c r="A29" s="118"/>
      <c r="B29" s="121" t="s">
        <v>111</v>
      </c>
      <c r="C29" s="113">
        <v>15.600549047533375</v>
      </c>
      <c r="D29" s="115">
        <v>123998</v>
      </c>
      <c r="E29" s="114">
        <v>126584</v>
      </c>
      <c r="F29" s="114">
        <v>126345</v>
      </c>
      <c r="G29" s="114">
        <v>125149</v>
      </c>
      <c r="H29" s="140">
        <v>122161</v>
      </c>
      <c r="I29" s="115">
        <v>1837</v>
      </c>
      <c r="J29" s="116">
        <v>1.5037532436702385</v>
      </c>
      <c r="K29"/>
      <c r="L29"/>
      <c r="M29"/>
      <c r="N29"/>
      <c r="O29"/>
      <c r="P29"/>
    </row>
    <row r="30" spans="1:16" s="110" customFormat="1" ht="14.45" customHeight="1" x14ac:dyDescent="0.2">
      <c r="A30" s="120"/>
      <c r="B30" s="121" t="s">
        <v>112</v>
      </c>
      <c r="C30" s="113">
        <v>1.5009480002667233</v>
      </c>
      <c r="D30" s="115">
        <v>11930</v>
      </c>
      <c r="E30" s="114">
        <v>12117</v>
      </c>
      <c r="F30" s="114">
        <v>12714</v>
      </c>
      <c r="G30" s="114">
        <v>11132</v>
      </c>
      <c r="H30" s="140">
        <v>10718</v>
      </c>
      <c r="I30" s="115">
        <v>1212</v>
      </c>
      <c r="J30" s="116">
        <v>11.308079865646576</v>
      </c>
      <c r="K30"/>
      <c r="L30"/>
      <c r="M30"/>
      <c r="N30"/>
      <c r="O30"/>
      <c r="P30"/>
    </row>
    <row r="31" spans="1:16" s="110" customFormat="1" ht="14.45" customHeight="1" x14ac:dyDescent="0.2">
      <c r="A31" s="120" t="s">
        <v>113</v>
      </c>
      <c r="B31" s="119" t="s">
        <v>116</v>
      </c>
      <c r="C31" s="113">
        <v>90.137526090451928</v>
      </c>
      <c r="D31" s="115">
        <v>716441</v>
      </c>
      <c r="E31" s="114">
        <v>743978</v>
      </c>
      <c r="F31" s="114">
        <v>748188</v>
      </c>
      <c r="G31" s="114">
        <v>755017</v>
      </c>
      <c r="H31" s="140">
        <v>740453</v>
      </c>
      <c r="I31" s="115">
        <v>-24012</v>
      </c>
      <c r="J31" s="116">
        <v>-3.2428796966181515</v>
      </c>
      <c r="K31"/>
      <c r="L31"/>
      <c r="M31"/>
      <c r="N31"/>
      <c r="O31"/>
      <c r="P31"/>
    </row>
    <row r="32" spans="1:16" s="110" customFormat="1" ht="14.45" customHeight="1" x14ac:dyDescent="0.2">
      <c r="A32" s="123"/>
      <c r="B32" s="124" t="s">
        <v>117</v>
      </c>
      <c r="C32" s="125">
        <v>9.6459498937509984</v>
      </c>
      <c r="D32" s="143">
        <v>76669</v>
      </c>
      <c r="E32" s="144">
        <v>79754</v>
      </c>
      <c r="F32" s="144">
        <v>79377</v>
      </c>
      <c r="G32" s="144">
        <v>78484</v>
      </c>
      <c r="H32" s="145">
        <v>76220</v>
      </c>
      <c r="I32" s="143">
        <v>449</v>
      </c>
      <c r="J32" s="146">
        <v>0.5890842298609289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47539</v>
      </c>
      <c r="E56" s="114">
        <v>49499</v>
      </c>
      <c r="F56" s="114">
        <v>49419</v>
      </c>
      <c r="G56" s="114">
        <v>49937</v>
      </c>
      <c r="H56" s="140">
        <v>48817</v>
      </c>
      <c r="I56" s="115">
        <v>-1278</v>
      </c>
      <c r="J56" s="116">
        <v>-2.6179404715570396</v>
      </c>
      <c r="K56"/>
      <c r="L56"/>
      <c r="M56"/>
      <c r="N56"/>
      <c r="O56"/>
      <c r="P56"/>
    </row>
    <row r="57" spans="1:16" s="110" customFormat="1" ht="14.45" customHeight="1" x14ac:dyDescent="0.2">
      <c r="A57" s="120" t="s">
        <v>105</v>
      </c>
      <c r="B57" s="119" t="s">
        <v>106</v>
      </c>
      <c r="C57" s="113">
        <v>41.978165295862347</v>
      </c>
      <c r="D57" s="115">
        <v>19956</v>
      </c>
      <c r="E57" s="114">
        <v>20793</v>
      </c>
      <c r="F57" s="114">
        <v>20761</v>
      </c>
      <c r="G57" s="114">
        <v>20856</v>
      </c>
      <c r="H57" s="140">
        <v>20271</v>
      </c>
      <c r="I57" s="115">
        <v>-315</v>
      </c>
      <c r="J57" s="116">
        <v>-1.5539440580139114</v>
      </c>
    </row>
    <row r="58" spans="1:16" s="110" customFormat="1" ht="14.45" customHeight="1" x14ac:dyDescent="0.2">
      <c r="A58" s="120"/>
      <c r="B58" s="119" t="s">
        <v>107</v>
      </c>
      <c r="C58" s="113">
        <v>58.021834704137653</v>
      </c>
      <c r="D58" s="115">
        <v>27583</v>
      </c>
      <c r="E58" s="114">
        <v>28706</v>
      </c>
      <c r="F58" s="114">
        <v>28658</v>
      </c>
      <c r="G58" s="114">
        <v>29081</v>
      </c>
      <c r="H58" s="140">
        <v>28546</v>
      </c>
      <c r="I58" s="115">
        <v>-963</v>
      </c>
      <c r="J58" s="116">
        <v>-3.3735024171512644</v>
      </c>
    </row>
    <row r="59" spans="1:16" s="110" customFormat="1" ht="14.45" customHeight="1" x14ac:dyDescent="0.2">
      <c r="A59" s="118" t="s">
        <v>105</v>
      </c>
      <c r="B59" s="121" t="s">
        <v>108</v>
      </c>
      <c r="C59" s="113">
        <v>20.046698500178799</v>
      </c>
      <c r="D59" s="115">
        <v>9530</v>
      </c>
      <c r="E59" s="114">
        <v>10130</v>
      </c>
      <c r="F59" s="114">
        <v>9843</v>
      </c>
      <c r="G59" s="114">
        <v>10183</v>
      </c>
      <c r="H59" s="140">
        <v>9560</v>
      </c>
      <c r="I59" s="115">
        <v>-30</v>
      </c>
      <c r="J59" s="116">
        <v>-0.31380753138075312</v>
      </c>
    </row>
    <row r="60" spans="1:16" s="110" customFormat="1" ht="14.45" customHeight="1" x14ac:dyDescent="0.2">
      <c r="A60" s="118"/>
      <c r="B60" s="121" t="s">
        <v>109</v>
      </c>
      <c r="C60" s="113">
        <v>46.366141483834326</v>
      </c>
      <c r="D60" s="115">
        <v>22042</v>
      </c>
      <c r="E60" s="114">
        <v>23059</v>
      </c>
      <c r="F60" s="114">
        <v>23214</v>
      </c>
      <c r="G60" s="114">
        <v>23389</v>
      </c>
      <c r="H60" s="140">
        <v>23183</v>
      </c>
      <c r="I60" s="115">
        <v>-1141</v>
      </c>
      <c r="J60" s="116">
        <v>-4.9217098736142866</v>
      </c>
    </row>
    <row r="61" spans="1:16" s="110" customFormat="1" ht="14.45" customHeight="1" x14ac:dyDescent="0.2">
      <c r="A61" s="118"/>
      <c r="B61" s="121" t="s">
        <v>110</v>
      </c>
      <c r="C61" s="113">
        <v>17.762258356296936</v>
      </c>
      <c r="D61" s="115">
        <v>8444</v>
      </c>
      <c r="E61" s="114">
        <v>8689</v>
      </c>
      <c r="F61" s="114">
        <v>8769</v>
      </c>
      <c r="G61" s="114">
        <v>8792</v>
      </c>
      <c r="H61" s="140">
        <v>8610</v>
      </c>
      <c r="I61" s="115">
        <v>-166</v>
      </c>
      <c r="J61" s="116">
        <v>-1.9279907084785133</v>
      </c>
    </row>
    <row r="62" spans="1:16" s="110" customFormat="1" ht="14.45" customHeight="1" x14ac:dyDescent="0.2">
      <c r="A62" s="120"/>
      <c r="B62" s="121" t="s">
        <v>111</v>
      </c>
      <c r="C62" s="113">
        <v>15.822798123645848</v>
      </c>
      <c r="D62" s="115">
        <v>7522</v>
      </c>
      <c r="E62" s="114">
        <v>7621</v>
      </c>
      <c r="F62" s="114">
        <v>7593</v>
      </c>
      <c r="G62" s="114">
        <v>7573</v>
      </c>
      <c r="H62" s="140">
        <v>7464</v>
      </c>
      <c r="I62" s="115">
        <v>58</v>
      </c>
      <c r="J62" s="116">
        <v>0.77706323687031087</v>
      </c>
    </row>
    <row r="63" spans="1:16" s="110" customFormat="1" ht="14.45" customHeight="1" x14ac:dyDescent="0.2">
      <c r="A63" s="120"/>
      <c r="B63" s="121" t="s">
        <v>112</v>
      </c>
      <c r="C63" s="113">
        <v>1.5229600959212437</v>
      </c>
      <c r="D63" s="115">
        <v>724</v>
      </c>
      <c r="E63" s="114">
        <v>668</v>
      </c>
      <c r="F63" s="114">
        <v>694</v>
      </c>
      <c r="G63" s="114">
        <v>645</v>
      </c>
      <c r="H63" s="140">
        <v>687</v>
      </c>
      <c r="I63" s="115">
        <v>37</v>
      </c>
      <c r="J63" s="116">
        <v>5.3857350800582244</v>
      </c>
    </row>
    <row r="64" spans="1:16" s="110" customFormat="1" ht="14.45" customHeight="1" x14ac:dyDescent="0.2">
      <c r="A64" s="120" t="s">
        <v>113</v>
      </c>
      <c r="B64" s="119" t="s">
        <v>116</v>
      </c>
      <c r="C64" s="113">
        <v>88.405309324975278</v>
      </c>
      <c r="D64" s="115">
        <v>42027</v>
      </c>
      <c r="E64" s="114">
        <v>43766</v>
      </c>
      <c r="F64" s="114">
        <v>43726</v>
      </c>
      <c r="G64" s="114">
        <v>44209</v>
      </c>
      <c r="H64" s="140">
        <v>43387</v>
      </c>
      <c r="I64" s="115">
        <v>-1360</v>
      </c>
      <c r="J64" s="116">
        <v>-3.1345794823334177</v>
      </c>
    </row>
    <row r="65" spans="1:10" s="110" customFormat="1" ht="14.45" customHeight="1" x14ac:dyDescent="0.2">
      <c r="A65" s="123"/>
      <c r="B65" s="124" t="s">
        <v>117</v>
      </c>
      <c r="C65" s="125">
        <v>11.344369885777994</v>
      </c>
      <c r="D65" s="143">
        <v>5393</v>
      </c>
      <c r="E65" s="144">
        <v>5617</v>
      </c>
      <c r="F65" s="144">
        <v>5573</v>
      </c>
      <c r="G65" s="144">
        <v>5599</v>
      </c>
      <c r="H65" s="145">
        <v>5318</v>
      </c>
      <c r="I65" s="143">
        <v>75</v>
      </c>
      <c r="J65" s="146">
        <v>1.4103046257991727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48150</v>
      </c>
      <c r="G11" s="114">
        <v>50217</v>
      </c>
      <c r="H11" s="114">
        <v>50091</v>
      </c>
      <c r="I11" s="114">
        <v>50635</v>
      </c>
      <c r="J11" s="140">
        <v>49250</v>
      </c>
      <c r="K11" s="114">
        <v>-1100</v>
      </c>
      <c r="L11" s="116">
        <v>-2.233502538071066</v>
      </c>
    </row>
    <row r="12" spans="1:17" s="110" customFormat="1" ht="24" customHeight="1" x14ac:dyDescent="0.2">
      <c r="A12" s="604" t="s">
        <v>185</v>
      </c>
      <c r="B12" s="605"/>
      <c r="C12" s="605"/>
      <c r="D12" s="606"/>
      <c r="E12" s="113">
        <v>41.387331256490135</v>
      </c>
      <c r="F12" s="115">
        <v>19928</v>
      </c>
      <c r="G12" s="114">
        <v>20698</v>
      </c>
      <c r="H12" s="114">
        <v>20626</v>
      </c>
      <c r="I12" s="114">
        <v>20784</v>
      </c>
      <c r="J12" s="140">
        <v>20106</v>
      </c>
      <c r="K12" s="114">
        <v>-178</v>
      </c>
      <c r="L12" s="116">
        <v>-0.88530786829802044</v>
      </c>
    </row>
    <row r="13" spans="1:17" s="110" customFormat="1" ht="15" customHeight="1" x14ac:dyDescent="0.2">
      <c r="A13" s="120"/>
      <c r="B13" s="612" t="s">
        <v>107</v>
      </c>
      <c r="C13" s="612"/>
      <c r="E13" s="113">
        <v>58.612668743509865</v>
      </c>
      <c r="F13" s="115">
        <v>28222</v>
      </c>
      <c r="G13" s="114">
        <v>29519</v>
      </c>
      <c r="H13" s="114">
        <v>29465</v>
      </c>
      <c r="I13" s="114">
        <v>29851</v>
      </c>
      <c r="J13" s="140">
        <v>29144</v>
      </c>
      <c r="K13" s="114">
        <v>-922</v>
      </c>
      <c r="L13" s="116">
        <v>-3.1636014273950042</v>
      </c>
    </row>
    <row r="14" spans="1:17" s="110" customFormat="1" ht="22.5" customHeight="1" x14ac:dyDescent="0.2">
      <c r="A14" s="604" t="s">
        <v>186</v>
      </c>
      <c r="B14" s="605"/>
      <c r="C14" s="605"/>
      <c r="D14" s="606"/>
      <c r="E14" s="113">
        <v>19.441329179646935</v>
      </c>
      <c r="F14" s="115">
        <v>9361</v>
      </c>
      <c r="G14" s="114">
        <v>9996</v>
      </c>
      <c r="H14" s="114">
        <v>9658</v>
      </c>
      <c r="I14" s="114">
        <v>10036</v>
      </c>
      <c r="J14" s="140">
        <v>9225</v>
      </c>
      <c r="K14" s="114">
        <v>136</v>
      </c>
      <c r="L14" s="116">
        <v>1.4742547425474255</v>
      </c>
    </row>
    <row r="15" spans="1:17" s="110" customFormat="1" ht="15" customHeight="1" x14ac:dyDescent="0.2">
      <c r="A15" s="120"/>
      <c r="B15" s="119"/>
      <c r="C15" s="258" t="s">
        <v>106</v>
      </c>
      <c r="E15" s="113">
        <v>49.20414485631877</v>
      </c>
      <c r="F15" s="115">
        <v>4606</v>
      </c>
      <c r="G15" s="114">
        <v>4863</v>
      </c>
      <c r="H15" s="114">
        <v>4710</v>
      </c>
      <c r="I15" s="114">
        <v>4860</v>
      </c>
      <c r="J15" s="140">
        <v>4488</v>
      </c>
      <c r="K15" s="114">
        <v>118</v>
      </c>
      <c r="L15" s="116">
        <v>2.6292335115864529</v>
      </c>
    </row>
    <row r="16" spans="1:17" s="110" customFormat="1" ht="15" customHeight="1" x14ac:dyDescent="0.2">
      <c r="A16" s="120"/>
      <c r="B16" s="119"/>
      <c r="C16" s="258" t="s">
        <v>107</v>
      </c>
      <c r="E16" s="113">
        <v>50.79585514368123</v>
      </c>
      <c r="F16" s="115">
        <v>4755</v>
      </c>
      <c r="G16" s="114">
        <v>5133</v>
      </c>
      <c r="H16" s="114">
        <v>4948</v>
      </c>
      <c r="I16" s="114">
        <v>5176</v>
      </c>
      <c r="J16" s="140">
        <v>4737</v>
      </c>
      <c r="K16" s="114">
        <v>18</v>
      </c>
      <c r="L16" s="116">
        <v>0.3799873337555415</v>
      </c>
    </row>
    <row r="17" spans="1:12" s="110" customFormat="1" ht="15" customHeight="1" x14ac:dyDescent="0.2">
      <c r="A17" s="120"/>
      <c r="B17" s="121" t="s">
        <v>109</v>
      </c>
      <c r="C17" s="258"/>
      <c r="E17" s="113">
        <v>46.29075804776739</v>
      </c>
      <c r="F17" s="115">
        <v>22289</v>
      </c>
      <c r="G17" s="114">
        <v>23394</v>
      </c>
      <c r="H17" s="114">
        <v>23490</v>
      </c>
      <c r="I17" s="114">
        <v>23687</v>
      </c>
      <c r="J17" s="140">
        <v>23406</v>
      </c>
      <c r="K17" s="114">
        <v>-1117</v>
      </c>
      <c r="L17" s="116">
        <v>-4.772280611808938</v>
      </c>
    </row>
    <row r="18" spans="1:12" s="110" customFormat="1" ht="15" customHeight="1" x14ac:dyDescent="0.2">
      <c r="A18" s="120"/>
      <c r="B18" s="119"/>
      <c r="C18" s="258" t="s">
        <v>106</v>
      </c>
      <c r="E18" s="113">
        <v>37.623940060119338</v>
      </c>
      <c r="F18" s="115">
        <v>8386</v>
      </c>
      <c r="G18" s="114">
        <v>8776</v>
      </c>
      <c r="H18" s="114">
        <v>8785</v>
      </c>
      <c r="I18" s="114">
        <v>8814</v>
      </c>
      <c r="J18" s="140">
        <v>8637</v>
      </c>
      <c r="K18" s="114">
        <v>-251</v>
      </c>
      <c r="L18" s="116">
        <v>-2.9061016556674772</v>
      </c>
    </row>
    <row r="19" spans="1:12" s="110" customFormat="1" ht="15" customHeight="1" x14ac:dyDescent="0.2">
      <c r="A19" s="120"/>
      <c r="B19" s="119"/>
      <c r="C19" s="258" t="s">
        <v>107</v>
      </c>
      <c r="E19" s="113">
        <v>62.376059939880662</v>
      </c>
      <c r="F19" s="115">
        <v>13903</v>
      </c>
      <c r="G19" s="114">
        <v>14618</v>
      </c>
      <c r="H19" s="114">
        <v>14705</v>
      </c>
      <c r="I19" s="114">
        <v>14873</v>
      </c>
      <c r="J19" s="140">
        <v>14769</v>
      </c>
      <c r="K19" s="114">
        <v>-866</v>
      </c>
      <c r="L19" s="116">
        <v>-5.8636332859367597</v>
      </c>
    </row>
    <row r="20" spans="1:12" s="110" customFormat="1" ht="15" customHeight="1" x14ac:dyDescent="0.2">
      <c r="A20" s="120"/>
      <c r="B20" s="121" t="s">
        <v>110</v>
      </c>
      <c r="C20" s="258"/>
      <c r="E20" s="113">
        <v>18.232606438213914</v>
      </c>
      <c r="F20" s="115">
        <v>8779</v>
      </c>
      <c r="G20" s="114">
        <v>9007</v>
      </c>
      <c r="H20" s="114">
        <v>9157</v>
      </c>
      <c r="I20" s="114">
        <v>9167</v>
      </c>
      <c r="J20" s="140">
        <v>9010</v>
      </c>
      <c r="K20" s="114">
        <v>-231</v>
      </c>
      <c r="L20" s="116">
        <v>-2.5638179800221974</v>
      </c>
    </row>
    <row r="21" spans="1:12" s="110" customFormat="1" ht="15" customHeight="1" x14ac:dyDescent="0.2">
      <c r="A21" s="120"/>
      <c r="B21" s="119"/>
      <c r="C21" s="258" t="s">
        <v>106</v>
      </c>
      <c r="E21" s="113">
        <v>33.044765918669555</v>
      </c>
      <c r="F21" s="115">
        <v>2901</v>
      </c>
      <c r="G21" s="114">
        <v>2983</v>
      </c>
      <c r="H21" s="114">
        <v>3058</v>
      </c>
      <c r="I21" s="114">
        <v>3068</v>
      </c>
      <c r="J21" s="140">
        <v>3015</v>
      </c>
      <c r="K21" s="114">
        <v>-114</v>
      </c>
      <c r="L21" s="116">
        <v>-3.7810945273631842</v>
      </c>
    </row>
    <row r="22" spans="1:12" s="110" customFormat="1" ht="15" customHeight="1" x14ac:dyDescent="0.2">
      <c r="A22" s="120"/>
      <c r="B22" s="119"/>
      <c r="C22" s="258" t="s">
        <v>107</v>
      </c>
      <c r="E22" s="113">
        <v>66.955234081330445</v>
      </c>
      <c r="F22" s="115">
        <v>5878</v>
      </c>
      <c r="G22" s="114">
        <v>6024</v>
      </c>
      <c r="H22" s="114">
        <v>6099</v>
      </c>
      <c r="I22" s="114">
        <v>6099</v>
      </c>
      <c r="J22" s="140">
        <v>5995</v>
      </c>
      <c r="K22" s="114">
        <v>-117</v>
      </c>
      <c r="L22" s="116">
        <v>-1.95162635529608</v>
      </c>
    </row>
    <row r="23" spans="1:12" s="110" customFormat="1" ht="15" customHeight="1" x14ac:dyDescent="0.2">
      <c r="A23" s="120"/>
      <c r="B23" s="121" t="s">
        <v>111</v>
      </c>
      <c r="C23" s="258"/>
      <c r="E23" s="113">
        <v>16.033229491173415</v>
      </c>
      <c r="F23" s="115">
        <v>7720</v>
      </c>
      <c r="G23" s="114">
        <v>7820</v>
      </c>
      <c r="H23" s="114">
        <v>7786</v>
      </c>
      <c r="I23" s="114">
        <v>7745</v>
      </c>
      <c r="J23" s="140">
        <v>7609</v>
      </c>
      <c r="K23" s="114">
        <v>111</v>
      </c>
      <c r="L23" s="116">
        <v>1.4587987909055067</v>
      </c>
    </row>
    <row r="24" spans="1:12" s="110" customFormat="1" ht="15" customHeight="1" x14ac:dyDescent="0.2">
      <c r="A24" s="120"/>
      <c r="B24" s="119"/>
      <c r="C24" s="258" t="s">
        <v>106</v>
      </c>
      <c r="E24" s="113">
        <v>52.266839378238345</v>
      </c>
      <c r="F24" s="115">
        <v>4035</v>
      </c>
      <c r="G24" s="114">
        <v>4076</v>
      </c>
      <c r="H24" s="114">
        <v>4073</v>
      </c>
      <c r="I24" s="114">
        <v>4042</v>
      </c>
      <c r="J24" s="140">
        <v>3966</v>
      </c>
      <c r="K24" s="114">
        <v>69</v>
      </c>
      <c r="L24" s="116">
        <v>1.739788199697428</v>
      </c>
    </row>
    <row r="25" spans="1:12" s="110" customFormat="1" ht="15" customHeight="1" x14ac:dyDescent="0.2">
      <c r="A25" s="120"/>
      <c r="B25" s="119"/>
      <c r="C25" s="258" t="s">
        <v>107</v>
      </c>
      <c r="E25" s="113">
        <v>47.733160621761655</v>
      </c>
      <c r="F25" s="115">
        <v>3685</v>
      </c>
      <c r="G25" s="114">
        <v>3744</v>
      </c>
      <c r="H25" s="114">
        <v>3713</v>
      </c>
      <c r="I25" s="114">
        <v>3703</v>
      </c>
      <c r="J25" s="140">
        <v>3643</v>
      </c>
      <c r="K25" s="114">
        <v>42</v>
      </c>
      <c r="L25" s="116">
        <v>1.152895964864123</v>
      </c>
    </row>
    <row r="26" spans="1:12" s="110" customFormat="1" ht="15" customHeight="1" x14ac:dyDescent="0.2">
      <c r="A26" s="120"/>
      <c r="C26" s="121" t="s">
        <v>187</v>
      </c>
      <c r="D26" s="110" t="s">
        <v>188</v>
      </c>
      <c r="E26" s="113">
        <v>1.5721703011422639</v>
      </c>
      <c r="F26" s="115">
        <v>757</v>
      </c>
      <c r="G26" s="114">
        <v>717</v>
      </c>
      <c r="H26" s="114">
        <v>748</v>
      </c>
      <c r="I26" s="114">
        <v>682</v>
      </c>
      <c r="J26" s="140">
        <v>695</v>
      </c>
      <c r="K26" s="114">
        <v>62</v>
      </c>
      <c r="L26" s="116">
        <v>8.9208633093525176</v>
      </c>
    </row>
    <row r="27" spans="1:12" s="110" customFormat="1" ht="15" customHeight="1" x14ac:dyDescent="0.2">
      <c r="A27" s="120"/>
      <c r="B27" s="119"/>
      <c r="D27" s="259" t="s">
        <v>106</v>
      </c>
      <c r="E27" s="113">
        <v>47.688243064729193</v>
      </c>
      <c r="F27" s="115">
        <v>361</v>
      </c>
      <c r="G27" s="114">
        <v>333</v>
      </c>
      <c r="H27" s="114">
        <v>354</v>
      </c>
      <c r="I27" s="114">
        <v>322</v>
      </c>
      <c r="J27" s="140">
        <v>310</v>
      </c>
      <c r="K27" s="114">
        <v>51</v>
      </c>
      <c r="L27" s="116">
        <v>16.451612903225808</v>
      </c>
    </row>
    <row r="28" spans="1:12" s="110" customFormat="1" ht="15" customHeight="1" x14ac:dyDescent="0.2">
      <c r="A28" s="120"/>
      <c r="B28" s="119"/>
      <c r="D28" s="259" t="s">
        <v>107</v>
      </c>
      <c r="E28" s="113">
        <v>52.311756935270807</v>
      </c>
      <c r="F28" s="115">
        <v>396</v>
      </c>
      <c r="G28" s="114">
        <v>384</v>
      </c>
      <c r="H28" s="114">
        <v>394</v>
      </c>
      <c r="I28" s="114">
        <v>360</v>
      </c>
      <c r="J28" s="140">
        <v>385</v>
      </c>
      <c r="K28" s="114">
        <v>11</v>
      </c>
      <c r="L28" s="116">
        <v>2.8571428571428572</v>
      </c>
    </row>
    <row r="29" spans="1:12" s="110" customFormat="1" ht="24" customHeight="1" x14ac:dyDescent="0.2">
      <c r="A29" s="604" t="s">
        <v>189</v>
      </c>
      <c r="B29" s="605"/>
      <c r="C29" s="605"/>
      <c r="D29" s="606"/>
      <c r="E29" s="113">
        <v>88.716510903426794</v>
      </c>
      <c r="F29" s="115">
        <v>42717</v>
      </c>
      <c r="G29" s="114">
        <v>44551</v>
      </c>
      <c r="H29" s="114">
        <v>44460</v>
      </c>
      <c r="I29" s="114">
        <v>45024</v>
      </c>
      <c r="J29" s="140">
        <v>43913</v>
      </c>
      <c r="K29" s="114">
        <v>-1196</v>
      </c>
      <c r="L29" s="116">
        <v>-2.7235670530366862</v>
      </c>
    </row>
    <row r="30" spans="1:12" s="110" customFormat="1" ht="15" customHeight="1" x14ac:dyDescent="0.2">
      <c r="A30" s="120"/>
      <c r="B30" s="119"/>
      <c r="C30" s="258" t="s">
        <v>106</v>
      </c>
      <c r="E30" s="113">
        <v>40.808109183697354</v>
      </c>
      <c r="F30" s="115">
        <v>17432</v>
      </c>
      <c r="G30" s="114">
        <v>18101</v>
      </c>
      <c r="H30" s="114">
        <v>18055</v>
      </c>
      <c r="I30" s="114">
        <v>18241</v>
      </c>
      <c r="J30" s="140">
        <v>17703</v>
      </c>
      <c r="K30" s="114">
        <v>-271</v>
      </c>
      <c r="L30" s="116">
        <v>-1.5308139863300005</v>
      </c>
    </row>
    <row r="31" spans="1:12" s="110" customFormat="1" ht="15" customHeight="1" x14ac:dyDescent="0.2">
      <c r="A31" s="120"/>
      <c r="B31" s="119"/>
      <c r="C31" s="258" t="s">
        <v>107</v>
      </c>
      <c r="E31" s="113">
        <v>59.191890816302646</v>
      </c>
      <c r="F31" s="115">
        <v>25285</v>
      </c>
      <c r="G31" s="114">
        <v>26450</v>
      </c>
      <c r="H31" s="114">
        <v>26405</v>
      </c>
      <c r="I31" s="114">
        <v>26783</v>
      </c>
      <c r="J31" s="140">
        <v>26210</v>
      </c>
      <c r="K31" s="114">
        <v>-925</v>
      </c>
      <c r="L31" s="116">
        <v>-3.5291873330789776</v>
      </c>
    </row>
    <row r="32" spans="1:12" s="110" customFormat="1" ht="15" customHeight="1" x14ac:dyDescent="0.2">
      <c r="A32" s="120"/>
      <c r="B32" s="119" t="s">
        <v>117</v>
      </c>
      <c r="C32" s="258"/>
      <c r="E32" s="113">
        <v>11.028037383177571</v>
      </c>
      <c r="F32" s="114">
        <v>5310</v>
      </c>
      <c r="G32" s="114">
        <v>5542</v>
      </c>
      <c r="H32" s="114">
        <v>5505</v>
      </c>
      <c r="I32" s="114">
        <v>5478</v>
      </c>
      <c r="J32" s="140">
        <v>5221</v>
      </c>
      <c r="K32" s="114">
        <v>89</v>
      </c>
      <c r="L32" s="116">
        <v>1.704654280789121</v>
      </c>
    </row>
    <row r="33" spans="1:12" s="110" customFormat="1" ht="15" customHeight="1" x14ac:dyDescent="0.2">
      <c r="A33" s="120"/>
      <c r="B33" s="119"/>
      <c r="C33" s="258" t="s">
        <v>106</v>
      </c>
      <c r="E33" s="113">
        <v>46.252354048964222</v>
      </c>
      <c r="F33" s="114">
        <v>2456</v>
      </c>
      <c r="G33" s="114">
        <v>2559</v>
      </c>
      <c r="H33" s="114">
        <v>2530</v>
      </c>
      <c r="I33" s="114">
        <v>2496</v>
      </c>
      <c r="J33" s="140">
        <v>2364</v>
      </c>
      <c r="K33" s="114">
        <v>92</v>
      </c>
      <c r="L33" s="116">
        <v>3.8917089678510997</v>
      </c>
    </row>
    <row r="34" spans="1:12" s="110" customFormat="1" ht="15" customHeight="1" x14ac:dyDescent="0.2">
      <c r="A34" s="120"/>
      <c r="B34" s="119"/>
      <c r="C34" s="258" t="s">
        <v>107</v>
      </c>
      <c r="E34" s="113">
        <v>53.747645951035778</v>
      </c>
      <c r="F34" s="114">
        <v>2854</v>
      </c>
      <c r="G34" s="114">
        <v>2983</v>
      </c>
      <c r="H34" s="114">
        <v>2975</v>
      </c>
      <c r="I34" s="114">
        <v>2982</v>
      </c>
      <c r="J34" s="140">
        <v>2857</v>
      </c>
      <c r="K34" s="114">
        <v>-3</v>
      </c>
      <c r="L34" s="116">
        <v>-0.10500525026251313</v>
      </c>
    </row>
    <row r="35" spans="1:12" s="110" customFormat="1" ht="24" customHeight="1" x14ac:dyDescent="0.2">
      <c r="A35" s="604" t="s">
        <v>192</v>
      </c>
      <c r="B35" s="605"/>
      <c r="C35" s="605"/>
      <c r="D35" s="606"/>
      <c r="E35" s="113">
        <v>21.418483904465212</v>
      </c>
      <c r="F35" s="114">
        <v>10313</v>
      </c>
      <c r="G35" s="114">
        <v>10878</v>
      </c>
      <c r="H35" s="114">
        <v>10604</v>
      </c>
      <c r="I35" s="114">
        <v>10969</v>
      </c>
      <c r="J35" s="114">
        <v>10390</v>
      </c>
      <c r="K35" s="318">
        <v>-77</v>
      </c>
      <c r="L35" s="319">
        <v>-0.7410972088546679</v>
      </c>
    </row>
    <row r="36" spans="1:12" s="110" customFormat="1" ht="15" customHeight="1" x14ac:dyDescent="0.2">
      <c r="A36" s="120"/>
      <c r="B36" s="119"/>
      <c r="C36" s="258" t="s">
        <v>106</v>
      </c>
      <c r="E36" s="113">
        <v>45.224473964898671</v>
      </c>
      <c r="F36" s="114">
        <v>4664</v>
      </c>
      <c r="G36" s="114">
        <v>4858</v>
      </c>
      <c r="H36" s="114">
        <v>4721</v>
      </c>
      <c r="I36" s="114">
        <v>4878</v>
      </c>
      <c r="J36" s="114">
        <v>4620</v>
      </c>
      <c r="K36" s="318">
        <v>44</v>
      </c>
      <c r="L36" s="116">
        <v>0.95238095238095233</v>
      </c>
    </row>
    <row r="37" spans="1:12" s="110" customFormat="1" ht="15" customHeight="1" x14ac:dyDescent="0.2">
      <c r="A37" s="120"/>
      <c r="B37" s="119"/>
      <c r="C37" s="258" t="s">
        <v>107</v>
      </c>
      <c r="E37" s="113">
        <v>54.775526035101329</v>
      </c>
      <c r="F37" s="114">
        <v>5649</v>
      </c>
      <c r="G37" s="114">
        <v>6020</v>
      </c>
      <c r="H37" s="114">
        <v>5883</v>
      </c>
      <c r="I37" s="114">
        <v>6091</v>
      </c>
      <c r="J37" s="140">
        <v>5770</v>
      </c>
      <c r="K37" s="114">
        <v>-121</v>
      </c>
      <c r="L37" s="116">
        <v>-2.0970537261698441</v>
      </c>
    </row>
    <row r="38" spans="1:12" s="110" customFormat="1" ht="15" customHeight="1" x14ac:dyDescent="0.2">
      <c r="A38" s="120"/>
      <c r="B38" s="119" t="s">
        <v>329</v>
      </c>
      <c r="C38" s="258"/>
      <c r="E38" s="113">
        <v>48.587746625129803</v>
      </c>
      <c r="F38" s="114">
        <v>23395</v>
      </c>
      <c r="G38" s="114">
        <v>24163</v>
      </c>
      <c r="H38" s="114">
        <v>24305</v>
      </c>
      <c r="I38" s="114">
        <v>24323</v>
      </c>
      <c r="J38" s="140">
        <v>23929</v>
      </c>
      <c r="K38" s="114">
        <v>-534</v>
      </c>
      <c r="L38" s="116">
        <v>-2.2316018220569185</v>
      </c>
    </row>
    <row r="39" spans="1:12" s="110" customFormat="1" ht="15" customHeight="1" x14ac:dyDescent="0.2">
      <c r="A39" s="120"/>
      <c r="B39" s="119"/>
      <c r="C39" s="258" t="s">
        <v>106</v>
      </c>
      <c r="E39" s="113">
        <v>40.739474246633897</v>
      </c>
      <c r="F39" s="115">
        <v>9531</v>
      </c>
      <c r="G39" s="114">
        <v>9829</v>
      </c>
      <c r="H39" s="114">
        <v>9862</v>
      </c>
      <c r="I39" s="114">
        <v>9781</v>
      </c>
      <c r="J39" s="140">
        <v>9597</v>
      </c>
      <c r="K39" s="114">
        <v>-66</v>
      </c>
      <c r="L39" s="116">
        <v>-0.6877149109096593</v>
      </c>
    </row>
    <row r="40" spans="1:12" s="110" customFormat="1" ht="15" customHeight="1" x14ac:dyDescent="0.2">
      <c r="A40" s="120"/>
      <c r="B40" s="119"/>
      <c r="C40" s="258" t="s">
        <v>107</v>
      </c>
      <c r="E40" s="113">
        <v>59.260525753366103</v>
      </c>
      <c r="F40" s="115">
        <v>13864</v>
      </c>
      <c r="G40" s="114">
        <v>14334</v>
      </c>
      <c r="H40" s="114">
        <v>14443</v>
      </c>
      <c r="I40" s="114">
        <v>14542</v>
      </c>
      <c r="J40" s="140">
        <v>14332</v>
      </c>
      <c r="K40" s="114">
        <v>-468</v>
      </c>
      <c r="L40" s="116">
        <v>-3.2654200390734021</v>
      </c>
    </row>
    <row r="41" spans="1:12" s="110" customFormat="1" ht="15" customHeight="1" x14ac:dyDescent="0.2">
      <c r="A41" s="120"/>
      <c r="B41" s="320" t="s">
        <v>517</v>
      </c>
      <c r="C41" s="258"/>
      <c r="E41" s="113">
        <v>9.4475597092419523</v>
      </c>
      <c r="F41" s="115">
        <v>4549</v>
      </c>
      <c r="G41" s="114">
        <v>4725</v>
      </c>
      <c r="H41" s="114">
        <v>4651</v>
      </c>
      <c r="I41" s="114">
        <v>4676</v>
      </c>
      <c r="J41" s="140">
        <v>4352</v>
      </c>
      <c r="K41" s="114">
        <v>197</v>
      </c>
      <c r="L41" s="116">
        <v>4.5266544117647056</v>
      </c>
    </row>
    <row r="42" spans="1:12" s="110" customFormat="1" ht="15" customHeight="1" x14ac:dyDescent="0.2">
      <c r="A42" s="120"/>
      <c r="B42" s="119"/>
      <c r="C42" s="268" t="s">
        <v>106</v>
      </c>
      <c r="D42" s="182"/>
      <c r="E42" s="113">
        <v>46.867443394152559</v>
      </c>
      <c r="F42" s="115">
        <v>2132</v>
      </c>
      <c r="G42" s="114">
        <v>2213</v>
      </c>
      <c r="H42" s="114">
        <v>2210</v>
      </c>
      <c r="I42" s="114">
        <v>2261</v>
      </c>
      <c r="J42" s="140">
        <v>2077</v>
      </c>
      <c r="K42" s="114">
        <v>55</v>
      </c>
      <c r="L42" s="116">
        <v>2.6480500722195472</v>
      </c>
    </row>
    <row r="43" spans="1:12" s="110" customFormat="1" ht="15" customHeight="1" x14ac:dyDescent="0.2">
      <c r="A43" s="120"/>
      <c r="B43" s="119"/>
      <c r="C43" s="268" t="s">
        <v>107</v>
      </c>
      <c r="D43" s="182"/>
      <c r="E43" s="113">
        <v>53.132556605847441</v>
      </c>
      <c r="F43" s="115">
        <v>2417</v>
      </c>
      <c r="G43" s="114">
        <v>2512</v>
      </c>
      <c r="H43" s="114">
        <v>2441</v>
      </c>
      <c r="I43" s="114">
        <v>2415</v>
      </c>
      <c r="J43" s="140">
        <v>2275</v>
      </c>
      <c r="K43" s="114">
        <v>142</v>
      </c>
      <c r="L43" s="116">
        <v>6.2417582417582418</v>
      </c>
    </row>
    <row r="44" spans="1:12" s="110" customFormat="1" ht="15" customHeight="1" x14ac:dyDescent="0.2">
      <c r="A44" s="120"/>
      <c r="B44" s="119" t="s">
        <v>205</v>
      </c>
      <c r="C44" s="268"/>
      <c r="D44" s="182"/>
      <c r="E44" s="113">
        <v>20.546209761163031</v>
      </c>
      <c r="F44" s="115">
        <v>9893</v>
      </c>
      <c r="G44" s="114">
        <v>10451</v>
      </c>
      <c r="H44" s="114">
        <v>10531</v>
      </c>
      <c r="I44" s="114">
        <v>10667</v>
      </c>
      <c r="J44" s="140">
        <v>10579</v>
      </c>
      <c r="K44" s="114">
        <v>-686</v>
      </c>
      <c r="L44" s="116">
        <v>-6.4845448530106813</v>
      </c>
    </row>
    <row r="45" spans="1:12" s="110" customFormat="1" ht="15" customHeight="1" x14ac:dyDescent="0.2">
      <c r="A45" s="120"/>
      <c r="B45" s="119"/>
      <c r="C45" s="268" t="s">
        <v>106</v>
      </c>
      <c r="D45" s="182"/>
      <c r="E45" s="113">
        <v>36.399474375821285</v>
      </c>
      <c r="F45" s="115">
        <v>3601</v>
      </c>
      <c r="G45" s="114">
        <v>3798</v>
      </c>
      <c r="H45" s="114">
        <v>3833</v>
      </c>
      <c r="I45" s="114">
        <v>3864</v>
      </c>
      <c r="J45" s="140">
        <v>3812</v>
      </c>
      <c r="K45" s="114">
        <v>-211</v>
      </c>
      <c r="L45" s="116">
        <v>-5.5351521511017836</v>
      </c>
    </row>
    <row r="46" spans="1:12" s="110" customFormat="1" ht="15" customHeight="1" x14ac:dyDescent="0.2">
      <c r="A46" s="123"/>
      <c r="B46" s="124"/>
      <c r="C46" s="260" t="s">
        <v>107</v>
      </c>
      <c r="D46" s="261"/>
      <c r="E46" s="125">
        <v>63.600525624178715</v>
      </c>
      <c r="F46" s="143">
        <v>6292</v>
      </c>
      <c r="G46" s="144">
        <v>6653</v>
      </c>
      <c r="H46" s="144">
        <v>6698</v>
      </c>
      <c r="I46" s="144">
        <v>6803</v>
      </c>
      <c r="J46" s="145">
        <v>6767</v>
      </c>
      <c r="K46" s="144">
        <v>-475</v>
      </c>
      <c r="L46" s="146">
        <v>-7.019358652283139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48150</v>
      </c>
      <c r="E11" s="114">
        <v>50217</v>
      </c>
      <c r="F11" s="114">
        <v>50091</v>
      </c>
      <c r="G11" s="114">
        <v>50635</v>
      </c>
      <c r="H11" s="140">
        <v>49250</v>
      </c>
      <c r="I11" s="115">
        <v>-1100</v>
      </c>
      <c r="J11" s="116">
        <v>-2.233502538071066</v>
      </c>
    </row>
    <row r="12" spans="1:15" s="110" customFormat="1" ht="24.95" customHeight="1" x14ac:dyDescent="0.2">
      <c r="A12" s="193" t="s">
        <v>132</v>
      </c>
      <c r="B12" s="194" t="s">
        <v>133</v>
      </c>
      <c r="C12" s="113">
        <v>0.99480789200415365</v>
      </c>
      <c r="D12" s="115">
        <v>479</v>
      </c>
      <c r="E12" s="114">
        <v>486</v>
      </c>
      <c r="F12" s="114">
        <v>545</v>
      </c>
      <c r="G12" s="114">
        <v>543</v>
      </c>
      <c r="H12" s="140">
        <v>469</v>
      </c>
      <c r="I12" s="115">
        <v>10</v>
      </c>
      <c r="J12" s="116">
        <v>2.1321961620469083</v>
      </c>
    </row>
    <row r="13" spans="1:15" s="110" customFormat="1" ht="24.95" customHeight="1" x14ac:dyDescent="0.2">
      <c r="A13" s="193" t="s">
        <v>134</v>
      </c>
      <c r="B13" s="199" t="s">
        <v>214</v>
      </c>
      <c r="C13" s="113">
        <v>0.45067497403946</v>
      </c>
      <c r="D13" s="115">
        <v>217</v>
      </c>
      <c r="E13" s="114">
        <v>233</v>
      </c>
      <c r="F13" s="114">
        <v>238</v>
      </c>
      <c r="G13" s="114">
        <v>246</v>
      </c>
      <c r="H13" s="140">
        <v>224</v>
      </c>
      <c r="I13" s="115">
        <v>-7</v>
      </c>
      <c r="J13" s="116">
        <v>-3.125</v>
      </c>
    </row>
    <row r="14" spans="1:15" s="287" customFormat="1" ht="24.95" customHeight="1" x14ac:dyDescent="0.2">
      <c r="A14" s="193" t="s">
        <v>215</v>
      </c>
      <c r="B14" s="199" t="s">
        <v>137</v>
      </c>
      <c r="C14" s="113">
        <v>3.94392523364486</v>
      </c>
      <c r="D14" s="115">
        <v>1899</v>
      </c>
      <c r="E14" s="114">
        <v>1842</v>
      </c>
      <c r="F14" s="114">
        <v>1886</v>
      </c>
      <c r="G14" s="114">
        <v>1899</v>
      </c>
      <c r="H14" s="140">
        <v>1905</v>
      </c>
      <c r="I14" s="115">
        <v>-6</v>
      </c>
      <c r="J14" s="116">
        <v>-0.31496062992125984</v>
      </c>
      <c r="K14" s="110"/>
      <c r="L14" s="110"/>
      <c r="M14" s="110"/>
      <c r="N14" s="110"/>
      <c r="O14" s="110"/>
    </row>
    <row r="15" spans="1:15" s="110" customFormat="1" ht="24.95" customHeight="1" x14ac:dyDescent="0.2">
      <c r="A15" s="193" t="s">
        <v>216</v>
      </c>
      <c r="B15" s="199" t="s">
        <v>217</v>
      </c>
      <c r="C15" s="113">
        <v>1.3541017653167187</v>
      </c>
      <c r="D15" s="115">
        <v>652</v>
      </c>
      <c r="E15" s="114">
        <v>673</v>
      </c>
      <c r="F15" s="114">
        <v>693</v>
      </c>
      <c r="G15" s="114">
        <v>693</v>
      </c>
      <c r="H15" s="140">
        <v>713</v>
      </c>
      <c r="I15" s="115">
        <v>-61</v>
      </c>
      <c r="J15" s="116">
        <v>-8.5553997194950906</v>
      </c>
    </row>
    <row r="16" spans="1:15" s="287" customFormat="1" ht="24.95" customHeight="1" x14ac:dyDescent="0.2">
      <c r="A16" s="193" t="s">
        <v>218</v>
      </c>
      <c r="B16" s="199" t="s">
        <v>141</v>
      </c>
      <c r="C16" s="113">
        <v>2.0311526479750777</v>
      </c>
      <c r="D16" s="115">
        <v>978</v>
      </c>
      <c r="E16" s="114">
        <v>892</v>
      </c>
      <c r="F16" s="114">
        <v>899</v>
      </c>
      <c r="G16" s="114">
        <v>905</v>
      </c>
      <c r="H16" s="140">
        <v>886</v>
      </c>
      <c r="I16" s="115">
        <v>92</v>
      </c>
      <c r="J16" s="116">
        <v>10.383747178329571</v>
      </c>
      <c r="K16" s="110"/>
      <c r="L16" s="110"/>
      <c r="M16" s="110"/>
      <c r="N16" s="110"/>
      <c r="O16" s="110"/>
    </row>
    <row r="17" spans="1:15" s="110" customFormat="1" ht="24.95" customHeight="1" x14ac:dyDescent="0.2">
      <c r="A17" s="193" t="s">
        <v>142</v>
      </c>
      <c r="B17" s="199" t="s">
        <v>220</v>
      </c>
      <c r="C17" s="113">
        <v>0.55867082035306337</v>
      </c>
      <c r="D17" s="115">
        <v>269</v>
      </c>
      <c r="E17" s="114">
        <v>277</v>
      </c>
      <c r="F17" s="114">
        <v>294</v>
      </c>
      <c r="G17" s="114">
        <v>301</v>
      </c>
      <c r="H17" s="140">
        <v>306</v>
      </c>
      <c r="I17" s="115">
        <v>-37</v>
      </c>
      <c r="J17" s="116">
        <v>-12.091503267973856</v>
      </c>
    </row>
    <row r="18" spans="1:15" s="287" customFormat="1" ht="24.95" customHeight="1" x14ac:dyDescent="0.2">
      <c r="A18" s="201" t="s">
        <v>144</v>
      </c>
      <c r="B18" s="202" t="s">
        <v>145</v>
      </c>
      <c r="C18" s="113">
        <v>2.9865005192107996</v>
      </c>
      <c r="D18" s="115">
        <v>1438</v>
      </c>
      <c r="E18" s="114">
        <v>1509</v>
      </c>
      <c r="F18" s="114">
        <v>1526</v>
      </c>
      <c r="G18" s="114">
        <v>1523</v>
      </c>
      <c r="H18" s="140">
        <v>1561</v>
      </c>
      <c r="I18" s="115">
        <v>-123</v>
      </c>
      <c r="J18" s="116">
        <v>-7.8795643818065342</v>
      </c>
      <c r="K18" s="110"/>
      <c r="L18" s="110"/>
      <c r="M18" s="110"/>
      <c r="N18" s="110"/>
      <c r="O18" s="110"/>
    </row>
    <row r="19" spans="1:15" s="110" customFormat="1" ht="24.95" customHeight="1" x14ac:dyDescent="0.2">
      <c r="A19" s="193" t="s">
        <v>146</v>
      </c>
      <c r="B19" s="199" t="s">
        <v>147</v>
      </c>
      <c r="C19" s="113">
        <v>15.667705088265835</v>
      </c>
      <c r="D19" s="115">
        <v>7544</v>
      </c>
      <c r="E19" s="114">
        <v>7827</v>
      </c>
      <c r="F19" s="114">
        <v>7715</v>
      </c>
      <c r="G19" s="114">
        <v>7736</v>
      </c>
      <c r="H19" s="140">
        <v>7685</v>
      </c>
      <c r="I19" s="115">
        <v>-141</v>
      </c>
      <c r="J19" s="116">
        <v>-1.8347430058555627</v>
      </c>
    </row>
    <row r="20" spans="1:15" s="287" customFormat="1" ht="24.95" customHeight="1" x14ac:dyDescent="0.2">
      <c r="A20" s="193" t="s">
        <v>148</v>
      </c>
      <c r="B20" s="199" t="s">
        <v>149</v>
      </c>
      <c r="C20" s="113">
        <v>4.6458982346832816</v>
      </c>
      <c r="D20" s="115">
        <v>2237</v>
      </c>
      <c r="E20" s="114">
        <v>2849</v>
      </c>
      <c r="F20" s="114">
        <v>2874</v>
      </c>
      <c r="G20" s="114">
        <v>2937</v>
      </c>
      <c r="H20" s="140">
        <v>3001</v>
      </c>
      <c r="I20" s="115">
        <v>-764</v>
      </c>
      <c r="J20" s="116">
        <v>-25.458180606464513</v>
      </c>
      <c r="K20" s="110"/>
      <c r="L20" s="110"/>
      <c r="M20" s="110"/>
      <c r="N20" s="110"/>
      <c r="O20" s="110"/>
    </row>
    <row r="21" spans="1:15" s="110" customFormat="1" ht="24.95" customHeight="1" x14ac:dyDescent="0.2">
      <c r="A21" s="201" t="s">
        <v>150</v>
      </c>
      <c r="B21" s="202" t="s">
        <v>151</v>
      </c>
      <c r="C21" s="113">
        <v>12.288681204569055</v>
      </c>
      <c r="D21" s="115">
        <v>5917</v>
      </c>
      <c r="E21" s="114">
        <v>6824</v>
      </c>
      <c r="F21" s="114">
        <v>6807</v>
      </c>
      <c r="G21" s="114">
        <v>6822</v>
      </c>
      <c r="H21" s="140">
        <v>6405</v>
      </c>
      <c r="I21" s="115">
        <v>-488</v>
      </c>
      <c r="J21" s="116">
        <v>-7.6190476190476186</v>
      </c>
    </row>
    <row r="22" spans="1:15" s="110" customFormat="1" ht="24.95" customHeight="1" x14ac:dyDescent="0.2">
      <c r="A22" s="201" t="s">
        <v>152</v>
      </c>
      <c r="B22" s="199" t="s">
        <v>153</v>
      </c>
      <c r="C22" s="113">
        <v>1.5784008307372794</v>
      </c>
      <c r="D22" s="115">
        <v>760</v>
      </c>
      <c r="E22" s="114">
        <v>773</v>
      </c>
      <c r="F22" s="114">
        <v>773</v>
      </c>
      <c r="G22" s="114">
        <v>774</v>
      </c>
      <c r="H22" s="140">
        <v>772</v>
      </c>
      <c r="I22" s="115">
        <v>-12</v>
      </c>
      <c r="J22" s="116">
        <v>-1.5544041450777202</v>
      </c>
    </row>
    <row r="23" spans="1:15" s="110" customFormat="1" ht="24.95" customHeight="1" x14ac:dyDescent="0.2">
      <c r="A23" s="193" t="s">
        <v>154</v>
      </c>
      <c r="B23" s="199" t="s">
        <v>155</v>
      </c>
      <c r="C23" s="113">
        <v>0.88888888888888884</v>
      </c>
      <c r="D23" s="115">
        <v>428</v>
      </c>
      <c r="E23" s="114">
        <v>419</v>
      </c>
      <c r="F23" s="114">
        <v>417</v>
      </c>
      <c r="G23" s="114">
        <v>422</v>
      </c>
      <c r="H23" s="140">
        <v>417</v>
      </c>
      <c r="I23" s="115">
        <v>11</v>
      </c>
      <c r="J23" s="116">
        <v>2.6378896882494005</v>
      </c>
    </row>
    <row r="24" spans="1:15" s="110" customFormat="1" ht="24.95" customHeight="1" x14ac:dyDescent="0.2">
      <c r="A24" s="193" t="s">
        <v>156</v>
      </c>
      <c r="B24" s="199" t="s">
        <v>221</v>
      </c>
      <c r="C24" s="113">
        <v>10.16822429906542</v>
      </c>
      <c r="D24" s="115">
        <v>4896</v>
      </c>
      <c r="E24" s="114">
        <v>5007</v>
      </c>
      <c r="F24" s="114">
        <v>4983</v>
      </c>
      <c r="G24" s="114">
        <v>4967</v>
      </c>
      <c r="H24" s="140">
        <v>4936</v>
      </c>
      <c r="I24" s="115">
        <v>-40</v>
      </c>
      <c r="J24" s="116">
        <v>-0.81037277147487841</v>
      </c>
    </row>
    <row r="25" spans="1:15" s="110" customFormat="1" ht="24.95" customHeight="1" x14ac:dyDescent="0.2">
      <c r="A25" s="193" t="s">
        <v>222</v>
      </c>
      <c r="B25" s="204" t="s">
        <v>159</v>
      </c>
      <c r="C25" s="113">
        <v>13.736240913811008</v>
      </c>
      <c r="D25" s="115">
        <v>6614</v>
      </c>
      <c r="E25" s="114">
        <v>6695</v>
      </c>
      <c r="F25" s="114">
        <v>6689</v>
      </c>
      <c r="G25" s="114">
        <v>6627</v>
      </c>
      <c r="H25" s="140">
        <v>6308</v>
      </c>
      <c r="I25" s="115">
        <v>306</v>
      </c>
      <c r="J25" s="116">
        <v>4.8509828788839569</v>
      </c>
    </row>
    <row r="26" spans="1:15" s="110" customFormat="1" ht="24.95" customHeight="1" x14ac:dyDescent="0.2">
      <c r="A26" s="201">
        <v>782.78300000000002</v>
      </c>
      <c r="B26" s="203" t="s">
        <v>160</v>
      </c>
      <c r="C26" s="113">
        <v>0.49221183800623053</v>
      </c>
      <c r="D26" s="115">
        <v>237</v>
      </c>
      <c r="E26" s="114">
        <v>268</v>
      </c>
      <c r="F26" s="114">
        <v>267</v>
      </c>
      <c r="G26" s="114">
        <v>292</v>
      </c>
      <c r="H26" s="140">
        <v>294</v>
      </c>
      <c r="I26" s="115">
        <v>-57</v>
      </c>
      <c r="J26" s="116">
        <v>-19.387755102040817</v>
      </c>
    </row>
    <row r="27" spans="1:15" s="110" customFormat="1" ht="24.95" customHeight="1" x14ac:dyDescent="0.2">
      <c r="A27" s="193" t="s">
        <v>161</v>
      </c>
      <c r="B27" s="199" t="s">
        <v>162</v>
      </c>
      <c r="C27" s="113">
        <v>0.81204569055036346</v>
      </c>
      <c r="D27" s="115">
        <v>391</v>
      </c>
      <c r="E27" s="114">
        <v>410</v>
      </c>
      <c r="F27" s="114">
        <v>429</v>
      </c>
      <c r="G27" s="114">
        <v>436</v>
      </c>
      <c r="H27" s="140">
        <v>427</v>
      </c>
      <c r="I27" s="115">
        <v>-36</v>
      </c>
      <c r="J27" s="116">
        <v>-8.4309133489461363</v>
      </c>
    </row>
    <row r="28" spans="1:15" s="110" customFormat="1" ht="24.95" customHeight="1" x14ac:dyDescent="0.2">
      <c r="A28" s="193" t="s">
        <v>163</v>
      </c>
      <c r="B28" s="199" t="s">
        <v>164</v>
      </c>
      <c r="C28" s="113">
        <v>6.2326064382139146</v>
      </c>
      <c r="D28" s="115">
        <v>3001</v>
      </c>
      <c r="E28" s="114">
        <v>3302</v>
      </c>
      <c r="F28" s="114">
        <v>3141</v>
      </c>
      <c r="G28" s="114">
        <v>3500</v>
      </c>
      <c r="H28" s="140">
        <v>3137</v>
      </c>
      <c r="I28" s="115">
        <v>-136</v>
      </c>
      <c r="J28" s="116">
        <v>-4.3353522473700989</v>
      </c>
    </row>
    <row r="29" spans="1:15" s="110" customFormat="1" ht="24.95" customHeight="1" x14ac:dyDescent="0.2">
      <c r="A29" s="193">
        <v>86</v>
      </c>
      <c r="B29" s="199" t="s">
        <v>165</v>
      </c>
      <c r="C29" s="113">
        <v>5.81723779854621</v>
      </c>
      <c r="D29" s="115">
        <v>2801</v>
      </c>
      <c r="E29" s="114">
        <v>2797</v>
      </c>
      <c r="F29" s="114">
        <v>2837</v>
      </c>
      <c r="G29" s="114">
        <v>2841</v>
      </c>
      <c r="H29" s="140">
        <v>2826</v>
      </c>
      <c r="I29" s="115">
        <v>-25</v>
      </c>
      <c r="J29" s="116">
        <v>-0.88464260438782727</v>
      </c>
    </row>
    <row r="30" spans="1:15" s="110" customFormat="1" ht="24.95" customHeight="1" x14ac:dyDescent="0.2">
      <c r="A30" s="193">
        <v>87.88</v>
      </c>
      <c r="B30" s="204" t="s">
        <v>166</v>
      </c>
      <c r="C30" s="113">
        <v>4.4922118380062308</v>
      </c>
      <c r="D30" s="115">
        <v>2163</v>
      </c>
      <c r="E30" s="114">
        <v>2183</v>
      </c>
      <c r="F30" s="114">
        <v>2198</v>
      </c>
      <c r="G30" s="114">
        <v>2212</v>
      </c>
      <c r="H30" s="140">
        <v>2211</v>
      </c>
      <c r="I30" s="115">
        <v>-48</v>
      </c>
      <c r="J30" s="116">
        <v>-2.1709633649932156</v>
      </c>
    </row>
    <row r="31" spans="1:15" s="110" customFormat="1" ht="24.95" customHeight="1" x14ac:dyDescent="0.2">
      <c r="A31" s="193" t="s">
        <v>167</v>
      </c>
      <c r="B31" s="199" t="s">
        <v>168</v>
      </c>
      <c r="C31" s="113">
        <v>14.803738317757009</v>
      </c>
      <c r="D31" s="115">
        <v>7128</v>
      </c>
      <c r="E31" s="114">
        <v>6793</v>
      </c>
      <c r="F31" s="114">
        <v>6766</v>
      </c>
      <c r="G31" s="114">
        <v>6858</v>
      </c>
      <c r="H31" s="140">
        <v>6664</v>
      </c>
      <c r="I31" s="115">
        <v>464</v>
      </c>
      <c r="J31" s="116">
        <v>6.9627851140456185</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0.99480789200415365</v>
      </c>
      <c r="D34" s="115">
        <v>479</v>
      </c>
      <c r="E34" s="114">
        <v>486</v>
      </c>
      <c r="F34" s="114">
        <v>545</v>
      </c>
      <c r="G34" s="114">
        <v>543</v>
      </c>
      <c r="H34" s="140">
        <v>469</v>
      </c>
      <c r="I34" s="115">
        <v>10</v>
      </c>
      <c r="J34" s="116">
        <v>2.1321961620469083</v>
      </c>
    </row>
    <row r="35" spans="1:10" s="110" customFormat="1" ht="24.95" customHeight="1" x14ac:dyDescent="0.2">
      <c r="A35" s="292" t="s">
        <v>171</v>
      </c>
      <c r="B35" s="293" t="s">
        <v>172</v>
      </c>
      <c r="C35" s="113">
        <v>7.3811007268951192</v>
      </c>
      <c r="D35" s="115">
        <v>3554</v>
      </c>
      <c r="E35" s="114">
        <v>3584</v>
      </c>
      <c r="F35" s="114">
        <v>3650</v>
      </c>
      <c r="G35" s="114">
        <v>3668</v>
      </c>
      <c r="H35" s="140">
        <v>3690</v>
      </c>
      <c r="I35" s="115">
        <v>-136</v>
      </c>
      <c r="J35" s="116">
        <v>-3.6856368563685638</v>
      </c>
    </row>
    <row r="36" spans="1:10" s="110" customFormat="1" ht="24.95" customHeight="1" x14ac:dyDescent="0.2">
      <c r="A36" s="294" t="s">
        <v>173</v>
      </c>
      <c r="B36" s="295" t="s">
        <v>174</v>
      </c>
      <c r="C36" s="125">
        <v>91.624091381100726</v>
      </c>
      <c r="D36" s="143">
        <v>44117</v>
      </c>
      <c r="E36" s="144">
        <v>46147</v>
      </c>
      <c r="F36" s="144">
        <v>45896</v>
      </c>
      <c r="G36" s="144">
        <v>46424</v>
      </c>
      <c r="H36" s="145">
        <v>45083</v>
      </c>
      <c r="I36" s="143">
        <v>-966</v>
      </c>
      <c r="J36" s="146">
        <v>-2.1427145487212473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48150</v>
      </c>
      <c r="F11" s="264">
        <v>50217</v>
      </c>
      <c r="G11" s="264">
        <v>50091</v>
      </c>
      <c r="H11" s="264">
        <v>50635</v>
      </c>
      <c r="I11" s="265">
        <v>49250</v>
      </c>
      <c r="J11" s="263">
        <v>-1100</v>
      </c>
      <c r="K11" s="266">
        <v>-2.233502538071066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48.423676012461058</v>
      </c>
      <c r="E13" s="115">
        <v>23316</v>
      </c>
      <c r="F13" s="114">
        <v>24295</v>
      </c>
      <c r="G13" s="114">
        <v>24195</v>
      </c>
      <c r="H13" s="114">
        <v>24555</v>
      </c>
      <c r="I13" s="140">
        <v>23741</v>
      </c>
      <c r="J13" s="115">
        <v>-425</v>
      </c>
      <c r="K13" s="116">
        <v>-1.7901520576218357</v>
      </c>
    </row>
    <row r="14" spans="1:15" ht="15.95" customHeight="1" x14ac:dyDescent="0.2">
      <c r="A14" s="306" t="s">
        <v>230</v>
      </c>
      <c r="B14" s="307"/>
      <c r="C14" s="308"/>
      <c r="D14" s="113">
        <v>38.176531671858775</v>
      </c>
      <c r="E14" s="115">
        <v>18382</v>
      </c>
      <c r="F14" s="114">
        <v>19312</v>
      </c>
      <c r="G14" s="114">
        <v>19297</v>
      </c>
      <c r="H14" s="114">
        <v>19443</v>
      </c>
      <c r="I14" s="140">
        <v>19005</v>
      </c>
      <c r="J14" s="115">
        <v>-623</v>
      </c>
      <c r="K14" s="116">
        <v>-3.278084714548803</v>
      </c>
    </row>
    <row r="15" spans="1:15" ht="15.95" customHeight="1" x14ac:dyDescent="0.2">
      <c r="A15" s="306" t="s">
        <v>231</v>
      </c>
      <c r="B15" s="307"/>
      <c r="C15" s="308"/>
      <c r="D15" s="113">
        <v>5.009345794392523</v>
      </c>
      <c r="E15" s="115">
        <v>2412</v>
      </c>
      <c r="F15" s="114">
        <v>2444</v>
      </c>
      <c r="G15" s="114">
        <v>2434</v>
      </c>
      <c r="H15" s="114">
        <v>2442</v>
      </c>
      <c r="I15" s="140">
        <v>2432</v>
      </c>
      <c r="J15" s="115">
        <v>-20</v>
      </c>
      <c r="K15" s="116">
        <v>-0.82236842105263153</v>
      </c>
    </row>
    <row r="16" spans="1:15" ht="15.95" customHeight="1" x14ac:dyDescent="0.2">
      <c r="A16" s="306" t="s">
        <v>232</v>
      </c>
      <c r="B16" s="307"/>
      <c r="C16" s="308"/>
      <c r="D16" s="113">
        <v>3.6137071651090342</v>
      </c>
      <c r="E16" s="115">
        <v>1740</v>
      </c>
      <c r="F16" s="114">
        <v>1771</v>
      </c>
      <c r="G16" s="114">
        <v>1769</v>
      </c>
      <c r="H16" s="114">
        <v>1754</v>
      </c>
      <c r="I16" s="140">
        <v>1716</v>
      </c>
      <c r="J16" s="115">
        <v>24</v>
      </c>
      <c r="K16" s="116">
        <v>1.3986013986013985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0.82866043613707163</v>
      </c>
      <c r="E18" s="115">
        <v>399</v>
      </c>
      <c r="F18" s="114">
        <v>403</v>
      </c>
      <c r="G18" s="114">
        <v>454</v>
      </c>
      <c r="H18" s="114">
        <v>452</v>
      </c>
      <c r="I18" s="140">
        <v>392</v>
      </c>
      <c r="J18" s="115">
        <v>7</v>
      </c>
      <c r="K18" s="116">
        <v>1.7857142857142858</v>
      </c>
    </row>
    <row r="19" spans="1:11" ht="14.1" customHeight="1" x14ac:dyDescent="0.2">
      <c r="A19" s="306" t="s">
        <v>235</v>
      </c>
      <c r="B19" s="307" t="s">
        <v>236</v>
      </c>
      <c r="C19" s="308"/>
      <c r="D19" s="113">
        <v>0.53997923156801664</v>
      </c>
      <c r="E19" s="115">
        <v>260</v>
      </c>
      <c r="F19" s="114">
        <v>271</v>
      </c>
      <c r="G19" s="114">
        <v>315</v>
      </c>
      <c r="H19" s="114">
        <v>313</v>
      </c>
      <c r="I19" s="140">
        <v>256</v>
      </c>
      <c r="J19" s="115">
        <v>4</v>
      </c>
      <c r="K19" s="116">
        <v>1.5625</v>
      </c>
    </row>
    <row r="20" spans="1:11" ht="14.1" customHeight="1" x14ac:dyDescent="0.2">
      <c r="A20" s="306">
        <v>12</v>
      </c>
      <c r="B20" s="307" t="s">
        <v>237</v>
      </c>
      <c r="C20" s="308"/>
      <c r="D20" s="113">
        <v>1.2024922118380061</v>
      </c>
      <c r="E20" s="115">
        <v>579</v>
      </c>
      <c r="F20" s="114">
        <v>569</v>
      </c>
      <c r="G20" s="114">
        <v>587</v>
      </c>
      <c r="H20" s="114">
        <v>595</v>
      </c>
      <c r="I20" s="140">
        <v>558</v>
      </c>
      <c r="J20" s="115">
        <v>21</v>
      </c>
      <c r="K20" s="116">
        <v>3.763440860215054</v>
      </c>
    </row>
    <row r="21" spans="1:11" ht="14.1" customHeight="1" x14ac:dyDescent="0.2">
      <c r="A21" s="306">
        <v>21</v>
      </c>
      <c r="B21" s="307" t="s">
        <v>238</v>
      </c>
      <c r="C21" s="308"/>
      <c r="D21" s="113">
        <v>5.8151609553478714E-2</v>
      </c>
      <c r="E21" s="115">
        <v>28</v>
      </c>
      <c r="F21" s="114">
        <v>30</v>
      </c>
      <c r="G21" s="114">
        <v>24</v>
      </c>
      <c r="H21" s="114">
        <v>26</v>
      </c>
      <c r="I21" s="140">
        <v>28</v>
      </c>
      <c r="J21" s="115">
        <v>0</v>
      </c>
      <c r="K21" s="116">
        <v>0</v>
      </c>
    </row>
    <row r="22" spans="1:11" ht="14.1" customHeight="1" x14ac:dyDescent="0.2">
      <c r="A22" s="306">
        <v>22</v>
      </c>
      <c r="B22" s="307" t="s">
        <v>239</v>
      </c>
      <c r="C22" s="308"/>
      <c r="D22" s="113">
        <v>0.35098650051921082</v>
      </c>
      <c r="E22" s="115">
        <v>169</v>
      </c>
      <c r="F22" s="114">
        <v>187</v>
      </c>
      <c r="G22" s="114">
        <v>205</v>
      </c>
      <c r="H22" s="114">
        <v>203</v>
      </c>
      <c r="I22" s="140">
        <v>213</v>
      </c>
      <c r="J22" s="115">
        <v>-44</v>
      </c>
      <c r="K22" s="116">
        <v>-20.657276995305164</v>
      </c>
    </row>
    <row r="23" spans="1:11" ht="14.1" customHeight="1" x14ac:dyDescent="0.2">
      <c r="A23" s="306">
        <v>23</v>
      </c>
      <c r="B23" s="307" t="s">
        <v>240</v>
      </c>
      <c r="C23" s="308"/>
      <c r="D23" s="113">
        <v>0.56074766355140182</v>
      </c>
      <c r="E23" s="115">
        <v>270</v>
      </c>
      <c r="F23" s="114">
        <v>292</v>
      </c>
      <c r="G23" s="114">
        <v>303</v>
      </c>
      <c r="H23" s="114">
        <v>303</v>
      </c>
      <c r="I23" s="140">
        <v>322</v>
      </c>
      <c r="J23" s="115">
        <v>-52</v>
      </c>
      <c r="K23" s="116">
        <v>-16.149068322981368</v>
      </c>
    </row>
    <row r="24" spans="1:11" ht="14.1" customHeight="1" x14ac:dyDescent="0.2">
      <c r="A24" s="306">
        <v>24</v>
      </c>
      <c r="B24" s="307" t="s">
        <v>241</v>
      </c>
      <c r="C24" s="308"/>
      <c r="D24" s="113">
        <v>0.56490134994807895</v>
      </c>
      <c r="E24" s="115">
        <v>272</v>
      </c>
      <c r="F24" s="114">
        <v>274</v>
      </c>
      <c r="G24" s="114">
        <v>276</v>
      </c>
      <c r="H24" s="114">
        <v>284</v>
      </c>
      <c r="I24" s="140">
        <v>274</v>
      </c>
      <c r="J24" s="115">
        <v>-2</v>
      </c>
      <c r="K24" s="116">
        <v>-0.72992700729927007</v>
      </c>
    </row>
    <row r="25" spans="1:11" ht="14.1" customHeight="1" x14ac:dyDescent="0.2">
      <c r="A25" s="306">
        <v>25</v>
      </c>
      <c r="B25" s="307" t="s">
        <v>242</v>
      </c>
      <c r="C25" s="308"/>
      <c r="D25" s="113">
        <v>0.83489096573208721</v>
      </c>
      <c r="E25" s="115">
        <v>402</v>
      </c>
      <c r="F25" s="114">
        <v>419</v>
      </c>
      <c r="G25" s="114">
        <v>411</v>
      </c>
      <c r="H25" s="114">
        <v>415</v>
      </c>
      <c r="I25" s="140">
        <v>427</v>
      </c>
      <c r="J25" s="115">
        <v>-25</v>
      </c>
      <c r="K25" s="116">
        <v>-5.8548009367681502</v>
      </c>
    </row>
    <row r="26" spans="1:11" ht="14.1" customHeight="1" x14ac:dyDescent="0.2">
      <c r="A26" s="306">
        <v>26</v>
      </c>
      <c r="B26" s="307" t="s">
        <v>243</v>
      </c>
      <c r="C26" s="308"/>
      <c r="D26" s="113">
        <v>0.52751817237798548</v>
      </c>
      <c r="E26" s="115">
        <v>254</v>
      </c>
      <c r="F26" s="114">
        <v>241</v>
      </c>
      <c r="G26" s="114">
        <v>247</v>
      </c>
      <c r="H26" s="114">
        <v>259</v>
      </c>
      <c r="I26" s="140">
        <v>254</v>
      </c>
      <c r="J26" s="115">
        <v>0</v>
      </c>
      <c r="K26" s="116">
        <v>0</v>
      </c>
    </row>
    <row r="27" spans="1:11" ht="14.1" customHeight="1" x14ac:dyDescent="0.2">
      <c r="A27" s="306">
        <v>27</v>
      </c>
      <c r="B27" s="307" t="s">
        <v>244</v>
      </c>
      <c r="C27" s="308"/>
      <c r="D27" s="113">
        <v>0.50674974039460019</v>
      </c>
      <c r="E27" s="115">
        <v>244</v>
      </c>
      <c r="F27" s="114">
        <v>236</v>
      </c>
      <c r="G27" s="114">
        <v>230</v>
      </c>
      <c r="H27" s="114">
        <v>231</v>
      </c>
      <c r="I27" s="140">
        <v>245</v>
      </c>
      <c r="J27" s="115">
        <v>-1</v>
      </c>
      <c r="K27" s="116">
        <v>-0.40816326530612246</v>
      </c>
    </row>
    <row r="28" spans="1:11" ht="14.1" customHeight="1" x14ac:dyDescent="0.2">
      <c r="A28" s="306">
        <v>28</v>
      </c>
      <c r="B28" s="307" t="s">
        <v>245</v>
      </c>
      <c r="C28" s="308"/>
      <c r="D28" s="113">
        <v>0.16407061266874351</v>
      </c>
      <c r="E28" s="115">
        <v>79</v>
      </c>
      <c r="F28" s="114">
        <v>83</v>
      </c>
      <c r="G28" s="114">
        <v>79</v>
      </c>
      <c r="H28" s="114">
        <v>80</v>
      </c>
      <c r="I28" s="140">
        <v>83</v>
      </c>
      <c r="J28" s="115">
        <v>-4</v>
      </c>
      <c r="K28" s="116">
        <v>-4.8192771084337354</v>
      </c>
    </row>
    <row r="29" spans="1:11" ht="14.1" customHeight="1" x14ac:dyDescent="0.2">
      <c r="A29" s="306">
        <v>29</v>
      </c>
      <c r="B29" s="307" t="s">
        <v>246</v>
      </c>
      <c r="C29" s="308"/>
      <c r="D29" s="113">
        <v>2.5399792315680165</v>
      </c>
      <c r="E29" s="115">
        <v>1223</v>
      </c>
      <c r="F29" s="114">
        <v>1428</v>
      </c>
      <c r="G29" s="114">
        <v>1395</v>
      </c>
      <c r="H29" s="114">
        <v>1397</v>
      </c>
      <c r="I29" s="140">
        <v>1377</v>
      </c>
      <c r="J29" s="115">
        <v>-154</v>
      </c>
      <c r="K29" s="116">
        <v>-11.183732752360203</v>
      </c>
    </row>
    <row r="30" spans="1:11" ht="14.1" customHeight="1" x14ac:dyDescent="0.2">
      <c r="A30" s="306" t="s">
        <v>247</v>
      </c>
      <c r="B30" s="307" t="s">
        <v>248</v>
      </c>
      <c r="C30" s="308"/>
      <c r="D30" s="113">
        <v>0.3011422637590862</v>
      </c>
      <c r="E30" s="115">
        <v>145</v>
      </c>
      <c r="F30" s="114">
        <v>152</v>
      </c>
      <c r="G30" s="114">
        <v>155</v>
      </c>
      <c r="H30" s="114">
        <v>146</v>
      </c>
      <c r="I30" s="140">
        <v>141</v>
      </c>
      <c r="J30" s="115">
        <v>4</v>
      </c>
      <c r="K30" s="116">
        <v>2.8368794326241136</v>
      </c>
    </row>
    <row r="31" spans="1:11" ht="14.1" customHeight="1" x14ac:dyDescent="0.2">
      <c r="A31" s="306" t="s">
        <v>249</v>
      </c>
      <c r="B31" s="307" t="s">
        <v>250</v>
      </c>
      <c r="C31" s="308"/>
      <c r="D31" s="113">
        <v>2.2242990654205608</v>
      </c>
      <c r="E31" s="115">
        <v>1071</v>
      </c>
      <c r="F31" s="114">
        <v>1272</v>
      </c>
      <c r="G31" s="114">
        <v>1235</v>
      </c>
      <c r="H31" s="114">
        <v>1247</v>
      </c>
      <c r="I31" s="140">
        <v>1232</v>
      </c>
      <c r="J31" s="115">
        <v>-161</v>
      </c>
      <c r="K31" s="116">
        <v>-13.068181818181818</v>
      </c>
    </row>
    <row r="32" spans="1:11" ht="14.1" customHeight="1" x14ac:dyDescent="0.2">
      <c r="A32" s="306">
        <v>31</v>
      </c>
      <c r="B32" s="307" t="s">
        <v>251</v>
      </c>
      <c r="C32" s="308"/>
      <c r="D32" s="113">
        <v>0.24506749740394601</v>
      </c>
      <c r="E32" s="115">
        <v>118</v>
      </c>
      <c r="F32" s="114">
        <v>126</v>
      </c>
      <c r="G32" s="114">
        <v>121</v>
      </c>
      <c r="H32" s="114">
        <v>121</v>
      </c>
      <c r="I32" s="140">
        <v>125</v>
      </c>
      <c r="J32" s="115">
        <v>-7</v>
      </c>
      <c r="K32" s="116">
        <v>-5.6</v>
      </c>
    </row>
    <row r="33" spans="1:11" ht="14.1" customHeight="1" x14ac:dyDescent="0.2">
      <c r="A33" s="306">
        <v>32</v>
      </c>
      <c r="B33" s="307" t="s">
        <v>252</v>
      </c>
      <c r="C33" s="308"/>
      <c r="D33" s="113">
        <v>0.74558670820353068</v>
      </c>
      <c r="E33" s="115">
        <v>359</v>
      </c>
      <c r="F33" s="114">
        <v>325</v>
      </c>
      <c r="G33" s="114">
        <v>330</v>
      </c>
      <c r="H33" s="114">
        <v>347</v>
      </c>
      <c r="I33" s="140">
        <v>353</v>
      </c>
      <c r="J33" s="115">
        <v>6</v>
      </c>
      <c r="K33" s="116">
        <v>1.6997167138810199</v>
      </c>
    </row>
    <row r="34" spans="1:11" ht="14.1" customHeight="1" x14ac:dyDescent="0.2">
      <c r="A34" s="306">
        <v>33</v>
      </c>
      <c r="B34" s="307" t="s">
        <v>253</v>
      </c>
      <c r="C34" s="308"/>
      <c r="D34" s="113">
        <v>0.31568016614745587</v>
      </c>
      <c r="E34" s="115">
        <v>152</v>
      </c>
      <c r="F34" s="114">
        <v>154</v>
      </c>
      <c r="G34" s="114">
        <v>150</v>
      </c>
      <c r="H34" s="114">
        <v>153</v>
      </c>
      <c r="I34" s="140">
        <v>151</v>
      </c>
      <c r="J34" s="115">
        <v>1</v>
      </c>
      <c r="K34" s="116">
        <v>0.66225165562913912</v>
      </c>
    </row>
    <row r="35" spans="1:11" ht="14.1" customHeight="1" x14ac:dyDescent="0.2">
      <c r="A35" s="306">
        <v>34</v>
      </c>
      <c r="B35" s="307" t="s">
        <v>254</v>
      </c>
      <c r="C35" s="308"/>
      <c r="D35" s="113">
        <v>4.7975077881619939</v>
      </c>
      <c r="E35" s="115">
        <v>2310</v>
      </c>
      <c r="F35" s="114">
        <v>2352</v>
      </c>
      <c r="G35" s="114">
        <v>2348</v>
      </c>
      <c r="H35" s="114">
        <v>2334</v>
      </c>
      <c r="I35" s="140">
        <v>2316</v>
      </c>
      <c r="J35" s="115">
        <v>-6</v>
      </c>
      <c r="K35" s="116">
        <v>-0.25906735751295334</v>
      </c>
    </row>
    <row r="36" spans="1:11" ht="14.1" customHeight="1" x14ac:dyDescent="0.2">
      <c r="A36" s="306">
        <v>41</v>
      </c>
      <c r="B36" s="307" t="s">
        <v>255</v>
      </c>
      <c r="C36" s="308"/>
      <c r="D36" s="113">
        <v>0.42782969885773625</v>
      </c>
      <c r="E36" s="115">
        <v>206</v>
      </c>
      <c r="F36" s="114">
        <v>214</v>
      </c>
      <c r="G36" s="114">
        <v>223</v>
      </c>
      <c r="H36" s="114">
        <v>212</v>
      </c>
      <c r="I36" s="140">
        <v>223</v>
      </c>
      <c r="J36" s="115">
        <v>-17</v>
      </c>
      <c r="K36" s="116">
        <v>-7.623318385650224</v>
      </c>
    </row>
    <row r="37" spans="1:11" ht="14.1" customHeight="1" x14ac:dyDescent="0.2">
      <c r="A37" s="306">
        <v>42</v>
      </c>
      <c r="B37" s="307" t="s">
        <v>256</v>
      </c>
      <c r="C37" s="308"/>
      <c r="D37" s="113">
        <v>7.476635514018691E-2</v>
      </c>
      <c r="E37" s="115">
        <v>36</v>
      </c>
      <c r="F37" s="114">
        <v>33</v>
      </c>
      <c r="G37" s="114">
        <v>35</v>
      </c>
      <c r="H37" s="114">
        <v>35</v>
      </c>
      <c r="I37" s="140">
        <v>41</v>
      </c>
      <c r="J37" s="115">
        <v>-5</v>
      </c>
      <c r="K37" s="116">
        <v>-12.195121951219512</v>
      </c>
    </row>
    <row r="38" spans="1:11" ht="14.1" customHeight="1" x14ac:dyDescent="0.2">
      <c r="A38" s="306">
        <v>43</v>
      </c>
      <c r="B38" s="307" t="s">
        <v>257</v>
      </c>
      <c r="C38" s="308"/>
      <c r="D38" s="113">
        <v>0.44029075804776741</v>
      </c>
      <c r="E38" s="115">
        <v>212</v>
      </c>
      <c r="F38" s="114">
        <v>219</v>
      </c>
      <c r="G38" s="114">
        <v>206</v>
      </c>
      <c r="H38" s="114">
        <v>220</v>
      </c>
      <c r="I38" s="140">
        <v>218</v>
      </c>
      <c r="J38" s="115">
        <v>-6</v>
      </c>
      <c r="K38" s="116">
        <v>-2.7522935779816513</v>
      </c>
    </row>
    <row r="39" spans="1:11" ht="14.1" customHeight="1" x14ac:dyDescent="0.2">
      <c r="A39" s="306">
        <v>51</v>
      </c>
      <c r="B39" s="307" t="s">
        <v>258</v>
      </c>
      <c r="C39" s="308"/>
      <c r="D39" s="113">
        <v>6.9387331256490139</v>
      </c>
      <c r="E39" s="115">
        <v>3341</v>
      </c>
      <c r="F39" s="114">
        <v>3336</v>
      </c>
      <c r="G39" s="114">
        <v>3414</v>
      </c>
      <c r="H39" s="114">
        <v>3384</v>
      </c>
      <c r="I39" s="140">
        <v>3397</v>
      </c>
      <c r="J39" s="115">
        <v>-56</v>
      </c>
      <c r="K39" s="116">
        <v>-1.6485133941713277</v>
      </c>
    </row>
    <row r="40" spans="1:11" ht="14.1" customHeight="1" x14ac:dyDescent="0.2">
      <c r="A40" s="306" t="s">
        <v>259</v>
      </c>
      <c r="B40" s="307" t="s">
        <v>260</v>
      </c>
      <c r="C40" s="308"/>
      <c r="D40" s="113">
        <v>6.7622014537902384</v>
      </c>
      <c r="E40" s="115">
        <v>3256</v>
      </c>
      <c r="F40" s="114">
        <v>3244</v>
      </c>
      <c r="G40" s="114">
        <v>3319</v>
      </c>
      <c r="H40" s="114">
        <v>3293</v>
      </c>
      <c r="I40" s="140">
        <v>3311</v>
      </c>
      <c r="J40" s="115">
        <v>-55</v>
      </c>
      <c r="K40" s="116">
        <v>-1.6611295681063123</v>
      </c>
    </row>
    <row r="41" spans="1:11" ht="14.1" customHeight="1" x14ac:dyDescent="0.2">
      <c r="A41" s="306"/>
      <c r="B41" s="307" t="s">
        <v>261</v>
      </c>
      <c r="C41" s="308"/>
      <c r="D41" s="113">
        <v>2.0955347871235723</v>
      </c>
      <c r="E41" s="115">
        <v>1009</v>
      </c>
      <c r="F41" s="114">
        <v>1064</v>
      </c>
      <c r="G41" s="114">
        <v>1051</v>
      </c>
      <c r="H41" s="114">
        <v>1046</v>
      </c>
      <c r="I41" s="140">
        <v>1056</v>
      </c>
      <c r="J41" s="115">
        <v>-47</v>
      </c>
      <c r="K41" s="116">
        <v>-4.4507575757575761</v>
      </c>
    </row>
    <row r="42" spans="1:11" ht="14.1" customHeight="1" x14ac:dyDescent="0.2">
      <c r="A42" s="306">
        <v>52</v>
      </c>
      <c r="B42" s="307" t="s">
        <v>262</v>
      </c>
      <c r="C42" s="308"/>
      <c r="D42" s="113">
        <v>4.5379023883696785</v>
      </c>
      <c r="E42" s="115">
        <v>2185</v>
      </c>
      <c r="F42" s="114">
        <v>2249</v>
      </c>
      <c r="G42" s="114">
        <v>2281</v>
      </c>
      <c r="H42" s="114">
        <v>2291</v>
      </c>
      <c r="I42" s="140">
        <v>2305</v>
      </c>
      <c r="J42" s="115">
        <v>-120</v>
      </c>
      <c r="K42" s="116">
        <v>-5.2060737527114966</v>
      </c>
    </row>
    <row r="43" spans="1:11" ht="14.1" customHeight="1" x14ac:dyDescent="0.2">
      <c r="A43" s="306" t="s">
        <v>263</v>
      </c>
      <c r="B43" s="307" t="s">
        <v>264</v>
      </c>
      <c r="C43" s="308"/>
      <c r="D43" s="113">
        <v>4.3925233644859816</v>
      </c>
      <c r="E43" s="115">
        <v>2115</v>
      </c>
      <c r="F43" s="114">
        <v>2173</v>
      </c>
      <c r="G43" s="114">
        <v>2197</v>
      </c>
      <c r="H43" s="114">
        <v>2216</v>
      </c>
      <c r="I43" s="140">
        <v>2227</v>
      </c>
      <c r="J43" s="115">
        <v>-112</v>
      </c>
      <c r="K43" s="116">
        <v>-5.0291872474180508</v>
      </c>
    </row>
    <row r="44" spans="1:11" ht="14.1" customHeight="1" x14ac:dyDescent="0.2">
      <c r="A44" s="306">
        <v>53</v>
      </c>
      <c r="B44" s="307" t="s">
        <v>265</v>
      </c>
      <c r="C44" s="308"/>
      <c r="D44" s="113">
        <v>1.9127725856697819</v>
      </c>
      <c r="E44" s="115">
        <v>921</v>
      </c>
      <c r="F44" s="114">
        <v>899</v>
      </c>
      <c r="G44" s="114">
        <v>889</v>
      </c>
      <c r="H44" s="114">
        <v>852</v>
      </c>
      <c r="I44" s="140">
        <v>724</v>
      </c>
      <c r="J44" s="115">
        <v>197</v>
      </c>
      <c r="K44" s="116">
        <v>27.209944751381215</v>
      </c>
    </row>
    <row r="45" spans="1:11" ht="14.1" customHeight="1" x14ac:dyDescent="0.2">
      <c r="A45" s="306" t="s">
        <v>266</v>
      </c>
      <c r="B45" s="307" t="s">
        <v>267</v>
      </c>
      <c r="C45" s="308"/>
      <c r="D45" s="113">
        <v>1.87331256490135</v>
      </c>
      <c r="E45" s="115">
        <v>902</v>
      </c>
      <c r="F45" s="114">
        <v>881</v>
      </c>
      <c r="G45" s="114">
        <v>872</v>
      </c>
      <c r="H45" s="114">
        <v>835</v>
      </c>
      <c r="I45" s="140">
        <v>707</v>
      </c>
      <c r="J45" s="115">
        <v>195</v>
      </c>
      <c r="K45" s="116">
        <v>27.581329561527582</v>
      </c>
    </row>
    <row r="46" spans="1:11" ht="14.1" customHeight="1" x14ac:dyDescent="0.2">
      <c r="A46" s="306">
        <v>54</v>
      </c>
      <c r="B46" s="307" t="s">
        <v>268</v>
      </c>
      <c r="C46" s="308"/>
      <c r="D46" s="113">
        <v>18.110072689511941</v>
      </c>
      <c r="E46" s="115">
        <v>8720</v>
      </c>
      <c r="F46" s="114">
        <v>8892</v>
      </c>
      <c r="G46" s="114">
        <v>9013</v>
      </c>
      <c r="H46" s="114">
        <v>9011</v>
      </c>
      <c r="I46" s="140">
        <v>8904</v>
      </c>
      <c r="J46" s="115">
        <v>-184</v>
      </c>
      <c r="K46" s="116">
        <v>-2.0664869721473496</v>
      </c>
    </row>
    <row r="47" spans="1:11" ht="14.1" customHeight="1" x14ac:dyDescent="0.2">
      <c r="A47" s="306">
        <v>61</v>
      </c>
      <c r="B47" s="307" t="s">
        <v>269</v>
      </c>
      <c r="C47" s="308"/>
      <c r="D47" s="113">
        <v>0.61474558670820356</v>
      </c>
      <c r="E47" s="115">
        <v>296</v>
      </c>
      <c r="F47" s="114">
        <v>304</v>
      </c>
      <c r="G47" s="114">
        <v>284</v>
      </c>
      <c r="H47" s="114">
        <v>303</v>
      </c>
      <c r="I47" s="140">
        <v>294</v>
      </c>
      <c r="J47" s="115">
        <v>2</v>
      </c>
      <c r="K47" s="116">
        <v>0.68027210884353739</v>
      </c>
    </row>
    <row r="48" spans="1:11" ht="14.1" customHeight="1" x14ac:dyDescent="0.2">
      <c r="A48" s="306">
        <v>62</v>
      </c>
      <c r="B48" s="307" t="s">
        <v>270</v>
      </c>
      <c r="C48" s="308"/>
      <c r="D48" s="113">
        <v>10.496365524402908</v>
      </c>
      <c r="E48" s="115">
        <v>5054</v>
      </c>
      <c r="F48" s="114">
        <v>5400</v>
      </c>
      <c r="G48" s="114">
        <v>5194</v>
      </c>
      <c r="H48" s="114">
        <v>5296</v>
      </c>
      <c r="I48" s="140">
        <v>5116</v>
      </c>
      <c r="J48" s="115">
        <v>-62</v>
      </c>
      <c r="K48" s="116">
        <v>-1.2118842845973417</v>
      </c>
    </row>
    <row r="49" spans="1:11" ht="14.1" customHeight="1" x14ac:dyDescent="0.2">
      <c r="A49" s="306">
        <v>63</v>
      </c>
      <c r="B49" s="307" t="s">
        <v>271</v>
      </c>
      <c r="C49" s="308"/>
      <c r="D49" s="113">
        <v>10.382139148494289</v>
      </c>
      <c r="E49" s="115">
        <v>4999</v>
      </c>
      <c r="F49" s="114">
        <v>5699</v>
      </c>
      <c r="G49" s="114">
        <v>5662</v>
      </c>
      <c r="H49" s="114">
        <v>5653</v>
      </c>
      <c r="I49" s="140">
        <v>5301</v>
      </c>
      <c r="J49" s="115">
        <v>-302</v>
      </c>
      <c r="K49" s="116">
        <v>-5.6970382946613842</v>
      </c>
    </row>
    <row r="50" spans="1:11" ht="14.1" customHeight="1" x14ac:dyDescent="0.2">
      <c r="A50" s="306" t="s">
        <v>272</v>
      </c>
      <c r="B50" s="307" t="s">
        <v>273</v>
      </c>
      <c r="C50" s="308"/>
      <c r="D50" s="113">
        <v>0.86396677050882653</v>
      </c>
      <c r="E50" s="115">
        <v>416</v>
      </c>
      <c r="F50" s="114">
        <v>478</v>
      </c>
      <c r="G50" s="114">
        <v>505</v>
      </c>
      <c r="H50" s="114">
        <v>514</v>
      </c>
      <c r="I50" s="140">
        <v>473</v>
      </c>
      <c r="J50" s="115">
        <v>-57</v>
      </c>
      <c r="K50" s="116">
        <v>-12.050739957716702</v>
      </c>
    </row>
    <row r="51" spans="1:11" ht="14.1" customHeight="1" x14ac:dyDescent="0.2">
      <c r="A51" s="306" t="s">
        <v>274</v>
      </c>
      <c r="B51" s="307" t="s">
        <v>275</v>
      </c>
      <c r="C51" s="308"/>
      <c r="D51" s="113">
        <v>8.4548286604361369</v>
      </c>
      <c r="E51" s="115">
        <v>4071</v>
      </c>
      <c r="F51" s="114">
        <v>4703</v>
      </c>
      <c r="G51" s="114">
        <v>4778</v>
      </c>
      <c r="H51" s="114">
        <v>4766</v>
      </c>
      <c r="I51" s="140">
        <v>4401</v>
      </c>
      <c r="J51" s="115">
        <v>-330</v>
      </c>
      <c r="K51" s="116">
        <v>-7.4982958418541239</v>
      </c>
    </row>
    <row r="52" spans="1:11" ht="14.1" customHeight="1" x14ac:dyDescent="0.2">
      <c r="A52" s="306">
        <v>71</v>
      </c>
      <c r="B52" s="307" t="s">
        <v>276</v>
      </c>
      <c r="C52" s="308"/>
      <c r="D52" s="113">
        <v>13.470404984423675</v>
      </c>
      <c r="E52" s="115">
        <v>6486</v>
      </c>
      <c r="F52" s="114">
        <v>6811</v>
      </c>
      <c r="G52" s="114">
        <v>6688</v>
      </c>
      <c r="H52" s="114">
        <v>7073</v>
      </c>
      <c r="I52" s="140">
        <v>6684</v>
      </c>
      <c r="J52" s="115">
        <v>-198</v>
      </c>
      <c r="K52" s="116">
        <v>-2.96229802513465</v>
      </c>
    </row>
    <row r="53" spans="1:11" ht="14.1" customHeight="1" x14ac:dyDescent="0.2">
      <c r="A53" s="306" t="s">
        <v>277</v>
      </c>
      <c r="B53" s="307" t="s">
        <v>278</v>
      </c>
      <c r="C53" s="308"/>
      <c r="D53" s="113">
        <v>0.95742471443406019</v>
      </c>
      <c r="E53" s="115">
        <v>461</v>
      </c>
      <c r="F53" s="114">
        <v>463</v>
      </c>
      <c r="G53" s="114">
        <v>478</v>
      </c>
      <c r="H53" s="114">
        <v>493</v>
      </c>
      <c r="I53" s="140">
        <v>484</v>
      </c>
      <c r="J53" s="115">
        <v>-23</v>
      </c>
      <c r="K53" s="116">
        <v>-4.7520661157024797</v>
      </c>
    </row>
    <row r="54" spans="1:11" ht="14.1" customHeight="1" x14ac:dyDescent="0.2">
      <c r="A54" s="306" t="s">
        <v>279</v>
      </c>
      <c r="B54" s="307" t="s">
        <v>280</v>
      </c>
      <c r="C54" s="308"/>
      <c r="D54" s="113">
        <v>12.070612668743509</v>
      </c>
      <c r="E54" s="115">
        <v>5812</v>
      </c>
      <c r="F54" s="114">
        <v>6133</v>
      </c>
      <c r="G54" s="114">
        <v>6002</v>
      </c>
      <c r="H54" s="114">
        <v>6369</v>
      </c>
      <c r="I54" s="140">
        <v>5987</v>
      </c>
      <c r="J54" s="115">
        <v>-175</v>
      </c>
      <c r="K54" s="116">
        <v>-2.922999832971438</v>
      </c>
    </row>
    <row r="55" spans="1:11" ht="14.1" customHeight="1" x14ac:dyDescent="0.2">
      <c r="A55" s="306">
        <v>72</v>
      </c>
      <c r="B55" s="307" t="s">
        <v>281</v>
      </c>
      <c r="C55" s="308"/>
      <c r="D55" s="113">
        <v>1.233644859813084</v>
      </c>
      <c r="E55" s="115">
        <v>594</v>
      </c>
      <c r="F55" s="114">
        <v>591</v>
      </c>
      <c r="G55" s="114">
        <v>584</v>
      </c>
      <c r="H55" s="114">
        <v>592</v>
      </c>
      <c r="I55" s="140">
        <v>585</v>
      </c>
      <c r="J55" s="115">
        <v>9</v>
      </c>
      <c r="K55" s="116">
        <v>1.5384615384615385</v>
      </c>
    </row>
    <row r="56" spans="1:11" ht="14.1" customHeight="1" x14ac:dyDescent="0.2">
      <c r="A56" s="306" t="s">
        <v>282</v>
      </c>
      <c r="B56" s="307" t="s">
        <v>283</v>
      </c>
      <c r="C56" s="308"/>
      <c r="D56" s="113">
        <v>0.17237798546209762</v>
      </c>
      <c r="E56" s="115">
        <v>83</v>
      </c>
      <c r="F56" s="114">
        <v>82</v>
      </c>
      <c r="G56" s="114">
        <v>81</v>
      </c>
      <c r="H56" s="114">
        <v>85</v>
      </c>
      <c r="I56" s="140">
        <v>82</v>
      </c>
      <c r="J56" s="115">
        <v>1</v>
      </c>
      <c r="K56" s="116">
        <v>1.2195121951219512</v>
      </c>
    </row>
    <row r="57" spans="1:11" ht="14.1" customHeight="1" x14ac:dyDescent="0.2">
      <c r="A57" s="306" t="s">
        <v>284</v>
      </c>
      <c r="B57" s="307" t="s">
        <v>285</v>
      </c>
      <c r="C57" s="308"/>
      <c r="D57" s="113">
        <v>0.74558670820353068</v>
      </c>
      <c r="E57" s="115">
        <v>359</v>
      </c>
      <c r="F57" s="114">
        <v>353</v>
      </c>
      <c r="G57" s="114">
        <v>349</v>
      </c>
      <c r="H57" s="114">
        <v>352</v>
      </c>
      <c r="I57" s="140">
        <v>347</v>
      </c>
      <c r="J57" s="115">
        <v>12</v>
      </c>
      <c r="K57" s="116">
        <v>3.4582132564841497</v>
      </c>
    </row>
    <row r="58" spans="1:11" ht="14.1" customHeight="1" x14ac:dyDescent="0.2">
      <c r="A58" s="306">
        <v>73</v>
      </c>
      <c r="B58" s="307" t="s">
        <v>286</v>
      </c>
      <c r="C58" s="308"/>
      <c r="D58" s="113">
        <v>0.80166147455867087</v>
      </c>
      <c r="E58" s="115">
        <v>386</v>
      </c>
      <c r="F58" s="114">
        <v>382</v>
      </c>
      <c r="G58" s="114">
        <v>388</v>
      </c>
      <c r="H58" s="114">
        <v>384</v>
      </c>
      <c r="I58" s="140">
        <v>382</v>
      </c>
      <c r="J58" s="115">
        <v>4</v>
      </c>
      <c r="K58" s="116">
        <v>1.0471204188481675</v>
      </c>
    </row>
    <row r="59" spans="1:11" ht="14.1" customHeight="1" x14ac:dyDescent="0.2">
      <c r="A59" s="306" t="s">
        <v>287</v>
      </c>
      <c r="B59" s="307" t="s">
        <v>288</v>
      </c>
      <c r="C59" s="308"/>
      <c r="D59" s="113">
        <v>0.54413291796469365</v>
      </c>
      <c r="E59" s="115">
        <v>262</v>
      </c>
      <c r="F59" s="114">
        <v>253</v>
      </c>
      <c r="G59" s="114">
        <v>261</v>
      </c>
      <c r="H59" s="114">
        <v>260</v>
      </c>
      <c r="I59" s="140">
        <v>261</v>
      </c>
      <c r="J59" s="115">
        <v>1</v>
      </c>
      <c r="K59" s="116">
        <v>0.38314176245210729</v>
      </c>
    </row>
    <row r="60" spans="1:11" ht="14.1" customHeight="1" x14ac:dyDescent="0.2">
      <c r="A60" s="306">
        <v>81</v>
      </c>
      <c r="B60" s="307" t="s">
        <v>289</v>
      </c>
      <c r="C60" s="308"/>
      <c r="D60" s="113">
        <v>3.5347871235721704</v>
      </c>
      <c r="E60" s="115">
        <v>1702</v>
      </c>
      <c r="F60" s="114">
        <v>1681</v>
      </c>
      <c r="G60" s="114">
        <v>1665</v>
      </c>
      <c r="H60" s="114">
        <v>1684</v>
      </c>
      <c r="I60" s="140">
        <v>1676</v>
      </c>
      <c r="J60" s="115">
        <v>26</v>
      </c>
      <c r="K60" s="116">
        <v>1.5513126491646778</v>
      </c>
    </row>
    <row r="61" spans="1:11" ht="14.1" customHeight="1" x14ac:dyDescent="0.2">
      <c r="A61" s="306" t="s">
        <v>290</v>
      </c>
      <c r="B61" s="307" t="s">
        <v>291</v>
      </c>
      <c r="C61" s="308"/>
      <c r="D61" s="113">
        <v>1.1858774662512981</v>
      </c>
      <c r="E61" s="115">
        <v>571</v>
      </c>
      <c r="F61" s="114">
        <v>567</v>
      </c>
      <c r="G61" s="114">
        <v>572</v>
      </c>
      <c r="H61" s="114">
        <v>568</v>
      </c>
      <c r="I61" s="140">
        <v>569</v>
      </c>
      <c r="J61" s="115">
        <v>2</v>
      </c>
      <c r="K61" s="116">
        <v>0.35149384885764501</v>
      </c>
    </row>
    <row r="62" spans="1:11" ht="14.1" customHeight="1" x14ac:dyDescent="0.2">
      <c r="A62" s="306" t="s">
        <v>292</v>
      </c>
      <c r="B62" s="307" t="s">
        <v>293</v>
      </c>
      <c r="C62" s="308"/>
      <c r="D62" s="113">
        <v>1.2959501557632398</v>
      </c>
      <c r="E62" s="115">
        <v>624</v>
      </c>
      <c r="F62" s="114">
        <v>600</v>
      </c>
      <c r="G62" s="114">
        <v>578</v>
      </c>
      <c r="H62" s="114">
        <v>590</v>
      </c>
      <c r="I62" s="140">
        <v>589</v>
      </c>
      <c r="J62" s="115">
        <v>35</v>
      </c>
      <c r="K62" s="116">
        <v>5.9422750424448214</v>
      </c>
    </row>
    <row r="63" spans="1:11" ht="14.1" customHeight="1" x14ac:dyDescent="0.2">
      <c r="A63" s="306"/>
      <c r="B63" s="307" t="s">
        <v>294</v>
      </c>
      <c r="C63" s="308"/>
      <c r="D63" s="113">
        <v>0.96988577362409134</v>
      </c>
      <c r="E63" s="115">
        <v>467</v>
      </c>
      <c r="F63" s="114">
        <v>446</v>
      </c>
      <c r="G63" s="114">
        <v>424</v>
      </c>
      <c r="H63" s="114">
        <v>433</v>
      </c>
      <c r="I63" s="140">
        <v>438</v>
      </c>
      <c r="J63" s="115">
        <v>29</v>
      </c>
      <c r="K63" s="116">
        <v>6.6210045662100461</v>
      </c>
    </row>
    <row r="64" spans="1:11" ht="14.1" customHeight="1" x14ac:dyDescent="0.2">
      <c r="A64" s="306" t="s">
        <v>295</v>
      </c>
      <c r="B64" s="307" t="s">
        <v>296</v>
      </c>
      <c r="C64" s="308"/>
      <c r="D64" s="113">
        <v>5.3997923156801658E-2</v>
      </c>
      <c r="E64" s="115">
        <v>26</v>
      </c>
      <c r="F64" s="114">
        <v>24</v>
      </c>
      <c r="G64" s="114">
        <v>25</v>
      </c>
      <c r="H64" s="114">
        <v>26</v>
      </c>
      <c r="I64" s="140">
        <v>26</v>
      </c>
      <c r="J64" s="115">
        <v>0</v>
      </c>
      <c r="K64" s="116">
        <v>0</v>
      </c>
    </row>
    <row r="65" spans="1:11" ht="14.1" customHeight="1" x14ac:dyDescent="0.2">
      <c r="A65" s="306" t="s">
        <v>297</v>
      </c>
      <c r="B65" s="307" t="s">
        <v>298</v>
      </c>
      <c r="C65" s="308"/>
      <c r="D65" s="113">
        <v>0.55659397715472481</v>
      </c>
      <c r="E65" s="115">
        <v>268</v>
      </c>
      <c r="F65" s="114">
        <v>282</v>
      </c>
      <c r="G65" s="114">
        <v>279</v>
      </c>
      <c r="H65" s="114">
        <v>280</v>
      </c>
      <c r="I65" s="140">
        <v>275</v>
      </c>
      <c r="J65" s="115">
        <v>-7</v>
      </c>
      <c r="K65" s="116">
        <v>-2.5454545454545454</v>
      </c>
    </row>
    <row r="66" spans="1:11" ht="14.1" customHeight="1" x14ac:dyDescent="0.2">
      <c r="A66" s="306">
        <v>82</v>
      </c>
      <c r="B66" s="307" t="s">
        <v>299</v>
      </c>
      <c r="C66" s="308"/>
      <c r="D66" s="113">
        <v>2.0415368639667704</v>
      </c>
      <c r="E66" s="115">
        <v>983</v>
      </c>
      <c r="F66" s="114">
        <v>1037</v>
      </c>
      <c r="G66" s="114">
        <v>1039</v>
      </c>
      <c r="H66" s="114">
        <v>1041</v>
      </c>
      <c r="I66" s="140">
        <v>1021</v>
      </c>
      <c r="J66" s="115">
        <v>-38</v>
      </c>
      <c r="K66" s="116">
        <v>-3.7218413320274242</v>
      </c>
    </row>
    <row r="67" spans="1:11" ht="14.1" customHeight="1" x14ac:dyDescent="0.2">
      <c r="A67" s="306" t="s">
        <v>300</v>
      </c>
      <c r="B67" s="307" t="s">
        <v>301</v>
      </c>
      <c r="C67" s="308"/>
      <c r="D67" s="113">
        <v>0.8099688473520249</v>
      </c>
      <c r="E67" s="115">
        <v>390</v>
      </c>
      <c r="F67" s="114">
        <v>408</v>
      </c>
      <c r="G67" s="114">
        <v>421</v>
      </c>
      <c r="H67" s="114">
        <v>423</v>
      </c>
      <c r="I67" s="140">
        <v>420</v>
      </c>
      <c r="J67" s="115">
        <v>-30</v>
      </c>
      <c r="K67" s="116">
        <v>-7.1428571428571432</v>
      </c>
    </row>
    <row r="68" spans="1:11" ht="14.1" customHeight="1" x14ac:dyDescent="0.2">
      <c r="A68" s="306" t="s">
        <v>302</v>
      </c>
      <c r="B68" s="307" t="s">
        <v>303</v>
      </c>
      <c r="C68" s="308"/>
      <c r="D68" s="113">
        <v>0.79127725856697817</v>
      </c>
      <c r="E68" s="115">
        <v>381</v>
      </c>
      <c r="F68" s="114">
        <v>417</v>
      </c>
      <c r="G68" s="114">
        <v>411</v>
      </c>
      <c r="H68" s="114">
        <v>413</v>
      </c>
      <c r="I68" s="140">
        <v>389</v>
      </c>
      <c r="J68" s="115">
        <v>-8</v>
      </c>
      <c r="K68" s="116">
        <v>-2.0565552699228791</v>
      </c>
    </row>
    <row r="69" spans="1:11" ht="14.1" customHeight="1" x14ac:dyDescent="0.2">
      <c r="A69" s="306">
        <v>83</v>
      </c>
      <c r="B69" s="307" t="s">
        <v>304</v>
      </c>
      <c r="C69" s="308"/>
      <c r="D69" s="113">
        <v>2.4132917964693665</v>
      </c>
      <c r="E69" s="115">
        <v>1162</v>
      </c>
      <c r="F69" s="114">
        <v>1175</v>
      </c>
      <c r="G69" s="114">
        <v>1174</v>
      </c>
      <c r="H69" s="114">
        <v>1205</v>
      </c>
      <c r="I69" s="140">
        <v>1194</v>
      </c>
      <c r="J69" s="115">
        <v>-32</v>
      </c>
      <c r="K69" s="116">
        <v>-2.6800670016750421</v>
      </c>
    </row>
    <row r="70" spans="1:11" ht="14.1" customHeight="1" x14ac:dyDescent="0.2">
      <c r="A70" s="306" t="s">
        <v>305</v>
      </c>
      <c r="B70" s="307" t="s">
        <v>306</v>
      </c>
      <c r="C70" s="308"/>
      <c r="D70" s="113">
        <v>1.3852544132917965</v>
      </c>
      <c r="E70" s="115">
        <v>667</v>
      </c>
      <c r="F70" s="114">
        <v>693</v>
      </c>
      <c r="G70" s="114">
        <v>693</v>
      </c>
      <c r="H70" s="114">
        <v>731</v>
      </c>
      <c r="I70" s="140">
        <v>732</v>
      </c>
      <c r="J70" s="115">
        <v>-65</v>
      </c>
      <c r="K70" s="116">
        <v>-8.8797814207650276</v>
      </c>
    </row>
    <row r="71" spans="1:11" ht="14.1" customHeight="1" x14ac:dyDescent="0.2">
      <c r="A71" s="306"/>
      <c r="B71" s="307" t="s">
        <v>307</v>
      </c>
      <c r="C71" s="308"/>
      <c r="D71" s="113">
        <v>0.66458982346832818</v>
      </c>
      <c r="E71" s="115">
        <v>320</v>
      </c>
      <c r="F71" s="114">
        <v>328</v>
      </c>
      <c r="G71" s="114">
        <v>331</v>
      </c>
      <c r="H71" s="114">
        <v>360</v>
      </c>
      <c r="I71" s="140">
        <v>366</v>
      </c>
      <c r="J71" s="115">
        <v>-46</v>
      </c>
      <c r="K71" s="116">
        <v>-12.568306010928962</v>
      </c>
    </row>
    <row r="72" spans="1:11" ht="14.1" customHeight="1" x14ac:dyDescent="0.2">
      <c r="A72" s="306">
        <v>84</v>
      </c>
      <c r="B72" s="307" t="s">
        <v>308</v>
      </c>
      <c r="C72" s="308"/>
      <c r="D72" s="113">
        <v>1.7694704049844237</v>
      </c>
      <c r="E72" s="115">
        <v>852</v>
      </c>
      <c r="F72" s="114">
        <v>858</v>
      </c>
      <c r="G72" s="114">
        <v>896</v>
      </c>
      <c r="H72" s="114">
        <v>874</v>
      </c>
      <c r="I72" s="140">
        <v>835</v>
      </c>
      <c r="J72" s="115">
        <v>17</v>
      </c>
      <c r="K72" s="116">
        <v>2.0359281437125749</v>
      </c>
    </row>
    <row r="73" spans="1:11" ht="14.1" customHeight="1" x14ac:dyDescent="0.2">
      <c r="A73" s="306" t="s">
        <v>309</v>
      </c>
      <c r="B73" s="307" t="s">
        <v>310</v>
      </c>
      <c r="C73" s="308"/>
      <c r="D73" s="113">
        <v>0.18068535825545171</v>
      </c>
      <c r="E73" s="115">
        <v>87</v>
      </c>
      <c r="F73" s="114">
        <v>84</v>
      </c>
      <c r="G73" s="114">
        <v>81</v>
      </c>
      <c r="H73" s="114">
        <v>95</v>
      </c>
      <c r="I73" s="140">
        <v>104</v>
      </c>
      <c r="J73" s="115">
        <v>-17</v>
      </c>
      <c r="K73" s="116">
        <v>-16.346153846153847</v>
      </c>
    </row>
    <row r="74" spans="1:11" ht="14.1" customHeight="1" x14ac:dyDescent="0.2">
      <c r="A74" s="306" t="s">
        <v>311</v>
      </c>
      <c r="B74" s="307" t="s">
        <v>312</v>
      </c>
      <c r="C74" s="308"/>
      <c r="D74" s="113">
        <v>9.3457943925233641E-2</v>
      </c>
      <c r="E74" s="115">
        <v>45</v>
      </c>
      <c r="F74" s="114">
        <v>40</v>
      </c>
      <c r="G74" s="114">
        <v>40</v>
      </c>
      <c r="H74" s="114">
        <v>37</v>
      </c>
      <c r="I74" s="140">
        <v>40</v>
      </c>
      <c r="J74" s="115">
        <v>5</v>
      </c>
      <c r="K74" s="116">
        <v>12.5</v>
      </c>
    </row>
    <row r="75" spans="1:11" ht="14.1" customHeight="1" x14ac:dyDescent="0.2">
      <c r="A75" s="306" t="s">
        <v>313</v>
      </c>
      <c r="B75" s="307" t="s">
        <v>314</v>
      </c>
      <c r="C75" s="308"/>
      <c r="D75" s="113">
        <v>0.24714434060228452</v>
      </c>
      <c r="E75" s="115">
        <v>119</v>
      </c>
      <c r="F75" s="114">
        <v>128</v>
      </c>
      <c r="G75" s="114">
        <v>149</v>
      </c>
      <c r="H75" s="114">
        <v>131</v>
      </c>
      <c r="I75" s="140">
        <v>77</v>
      </c>
      <c r="J75" s="115">
        <v>42</v>
      </c>
      <c r="K75" s="116">
        <v>54.545454545454547</v>
      </c>
    </row>
    <row r="76" spans="1:11" ht="14.1" customHeight="1" x14ac:dyDescent="0.2">
      <c r="A76" s="306">
        <v>91</v>
      </c>
      <c r="B76" s="307" t="s">
        <v>315</v>
      </c>
      <c r="C76" s="308"/>
      <c r="D76" s="113">
        <v>0.53997923156801664</v>
      </c>
      <c r="E76" s="115">
        <v>260</v>
      </c>
      <c r="F76" s="114">
        <v>243</v>
      </c>
      <c r="G76" s="114">
        <v>246</v>
      </c>
      <c r="H76" s="114">
        <v>238</v>
      </c>
      <c r="I76" s="140">
        <v>234</v>
      </c>
      <c r="J76" s="115">
        <v>26</v>
      </c>
      <c r="K76" s="116">
        <v>11.111111111111111</v>
      </c>
    </row>
    <row r="77" spans="1:11" ht="14.1" customHeight="1" x14ac:dyDescent="0.2">
      <c r="A77" s="306">
        <v>92</v>
      </c>
      <c r="B77" s="307" t="s">
        <v>316</v>
      </c>
      <c r="C77" s="308"/>
      <c r="D77" s="113">
        <v>0.38421599169262721</v>
      </c>
      <c r="E77" s="115">
        <v>185</v>
      </c>
      <c r="F77" s="114">
        <v>182</v>
      </c>
      <c r="G77" s="114">
        <v>178</v>
      </c>
      <c r="H77" s="114">
        <v>185</v>
      </c>
      <c r="I77" s="140">
        <v>186</v>
      </c>
      <c r="J77" s="115">
        <v>-1</v>
      </c>
      <c r="K77" s="116">
        <v>-0.5376344086021505</v>
      </c>
    </row>
    <row r="78" spans="1:11" ht="14.1" customHeight="1" x14ac:dyDescent="0.2">
      <c r="A78" s="306">
        <v>93</v>
      </c>
      <c r="B78" s="307" t="s">
        <v>317</v>
      </c>
      <c r="C78" s="308"/>
      <c r="D78" s="113">
        <v>6.6458982346832812E-2</v>
      </c>
      <c r="E78" s="115">
        <v>32</v>
      </c>
      <c r="F78" s="114">
        <v>36</v>
      </c>
      <c r="G78" s="114">
        <v>38</v>
      </c>
      <c r="H78" s="114">
        <v>40</v>
      </c>
      <c r="I78" s="140">
        <v>38</v>
      </c>
      <c r="J78" s="115">
        <v>-6</v>
      </c>
      <c r="K78" s="116">
        <v>-15.789473684210526</v>
      </c>
    </row>
    <row r="79" spans="1:11" ht="14.1" customHeight="1" x14ac:dyDescent="0.2">
      <c r="A79" s="306">
        <v>94</v>
      </c>
      <c r="B79" s="307" t="s">
        <v>318</v>
      </c>
      <c r="C79" s="308"/>
      <c r="D79" s="113">
        <v>0.77881619937694702</v>
      </c>
      <c r="E79" s="115">
        <v>375</v>
      </c>
      <c r="F79" s="114">
        <v>456</v>
      </c>
      <c r="G79" s="114">
        <v>432</v>
      </c>
      <c r="H79" s="114">
        <v>416</v>
      </c>
      <c r="I79" s="140">
        <v>413</v>
      </c>
      <c r="J79" s="115">
        <v>-38</v>
      </c>
      <c r="K79" s="116">
        <v>-9.2009685230024214</v>
      </c>
    </row>
    <row r="80" spans="1:11" ht="14.1" customHeight="1" x14ac:dyDescent="0.2">
      <c r="A80" s="306" t="s">
        <v>319</v>
      </c>
      <c r="B80" s="307" t="s">
        <v>320</v>
      </c>
      <c r="C80" s="308"/>
      <c r="D80" s="113">
        <v>1.0384215991692628E-2</v>
      </c>
      <c r="E80" s="115">
        <v>5</v>
      </c>
      <c r="F80" s="114">
        <v>6</v>
      </c>
      <c r="G80" s="114">
        <v>6</v>
      </c>
      <c r="H80" s="114">
        <v>5</v>
      </c>
      <c r="I80" s="140">
        <v>5</v>
      </c>
      <c r="J80" s="115">
        <v>0</v>
      </c>
      <c r="K80" s="116">
        <v>0</v>
      </c>
    </row>
    <row r="81" spans="1:11" ht="14.1" customHeight="1" x14ac:dyDescent="0.2">
      <c r="A81" s="310" t="s">
        <v>321</v>
      </c>
      <c r="B81" s="311" t="s">
        <v>334</v>
      </c>
      <c r="C81" s="312"/>
      <c r="D81" s="125">
        <v>4.7767393561786085</v>
      </c>
      <c r="E81" s="143">
        <v>2300</v>
      </c>
      <c r="F81" s="144">
        <v>2395</v>
      </c>
      <c r="G81" s="144">
        <v>2396</v>
      </c>
      <c r="H81" s="144">
        <v>2441</v>
      </c>
      <c r="I81" s="145">
        <v>2356</v>
      </c>
      <c r="J81" s="143">
        <v>-56</v>
      </c>
      <c r="K81" s="146">
        <v>-2.3769100169779285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17150</v>
      </c>
      <c r="G12" s="536">
        <v>14394</v>
      </c>
      <c r="H12" s="536">
        <v>22265</v>
      </c>
      <c r="I12" s="536">
        <v>15921</v>
      </c>
      <c r="J12" s="537">
        <v>17742</v>
      </c>
      <c r="K12" s="538">
        <v>-592</v>
      </c>
      <c r="L12" s="349">
        <v>-3.3367151392176755</v>
      </c>
    </row>
    <row r="13" spans="1:17" s="110" customFormat="1" ht="15" customHeight="1" x14ac:dyDescent="0.2">
      <c r="A13" s="350" t="s">
        <v>345</v>
      </c>
      <c r="B13" s="351" t="s">
        <v>346</v>
      </c>
      <c r="C13" s="347"/>
      <c r="D13" s="347"/>
      <c r="E13" s="348"/>
      <c r="F13" s="536">
        <v>9296</v>
      </c>
      <c r="G13" s="536">
        <v>7574</v>
      </c>
      <c r="H13" s="536">
        <v>12188</v>
      </c>
      <c r="I13" s="536">
        <v>9086</v>
      </c>
      <c r="J13" s="537">
        <v>9893</v>
      </c>
      <c r="K13" s="538">
        <v>-597</v>
      </c>
      <c r="L13" s="349">
        <v>-6.0345698979076117</v>
      </c>
    </row>
    <row r="14" spans="1:17" s="110" customFormat="1" ht="22.5" customHeight="1" x14ac:dyDescent="0.2">
      <c r="A14" s="350"/>
      <c r="B14" s="351" t="s">
        <v>347</v>
      </c>
      <c r="C14" s="347"/>
      <c r="D14" s="347"/>
      <c r="E14" s="348"/>
      <c r="F14" s="536">
        <v>7854</v>
      </c>
      <c r="G14" s="536">
        <v>6820</v>
      </c>
      <c r="H14" s="536">
        <v>10077</v>
      </c>
      <c r="I14" s="536">
        <v>6835</v>
      </c>
      <c r="J14" s="537">
        <v>7849</v>
      </c>
      <c r="K14" s="538">
        <v>5</v>
      </c>
      <c r="L14" s="349">
        <v>6.3702382469104341E-2</v>
      </c>
    </row>
    <row r="15" spans="1:17" s="110" customFormat="1" ht="15" customHeight="1" x14ac:dyDescent="0.2">
      <c r="A15" s="350" t="s">
        <v>348</v>
      </c>
      <c r="B15" s="351" t="s">
        <v>108</v>
      </c>
      <c r="C15" s="347"/>
      <c r="D15" s="347"/>
      <c r="E15" s="348"/>
      <c r="F15" s="536">
        <v>3765</v>
      </c>
      <c r="G15" s="536">
        <v>3655</v>
      </c>
      <c r="H15" s="536">
        <v>9060</v>
      </c>
      <c r="I15" s="536">
        <v>3859</v>
      </c>
      <c r="J15" s="537">
        <v>3979</v>
      </c>
      <c r="K15" s="538">
        <v>-214</v>
      </c>
      <c r="L15" s="349">
        <v>-5.3782357376225178</v>
      </c>
    </row>
    <row r="16" spans="1:17" s="110" customFormat="1" ht="15" customHeight="1" x14ac:dyDescent="0.2">
      <c r="A16" s="350"/>
      <c r="B16" s="351" t="s">
        <v>109</v>
      </c>
      <c r="C16" s="347"/>
      <c r="D16" s="347"/>
      <c r="E16" s="348"/>
      <c r="F16" s="536">
        <v>11496</v>
      </c>
      <c r="G16" s="536">
        <v>9560</v>
      </c>
      <c r="H16" s="536">
        <v>11689</v>
      </c>
      <c r="I16" s="536">
        <v>10626</v>
      </c>
      <c r="J16" s="537">
        <v>11950</v>
      </c>
      <c r="K16" s="538">
        <v>-454</v>
      </c>
      <c r="L16" s="349">
        <v>-3.7991631799163179</v>
      </c>
    </row>
    <row r="17" spans="1:12" s="110" customFormat="1" ht="15" customHeight="1" x14ac:dyDescent="0.2">
      <c r="A17" s="350"/>
      <c r="B17" s="351" t="s">
        <v>110</v>
      </c>
      <c r="C17" s="347"/>
      <c r="D17" s="347"/>
      <c r="E17" s="348"/>
      <c r="F17" s="536">
        <v>1634</v>
      </c>
      <c r="G17" s="536">
        <v>1022</v>
      </c>
      <c r="H17" s="536">
        <v>1279</v>
      </c>
      <c r="I17" s="536">
        <v>1258</v>
      </c>
      <c r="J17" s="537">
        <v>1609</v>
      </c>
      <c r="K17" s="538">
        <v>25</v>
      </c>
      <c r="L17" s="349">
        <v>1.5537600994406464</v>
      </c>
    </row>
    <row r="18" spans="1:12" s="110" customFormat="1" ht="15" customHeight="1" x14ac:dyDescent="0.2">
      <c r="A18" s="350"/>
      <c r="B18" s="351" t="s">
        <v>111</v>
      </c>
      <c r="C18" s="347"/>
      <c r="D18" s="347"/>
      <c r="E18" s="348"/>
      <c r="F18" s="536">
        <v>255</v>
      </c>
      <c r="G18" s="536">
        <v>157</v>
      </c>
      <c r="H18" s="536">
        <v>237</v>
      </c>
      <c r="I18" s="536">
        <v>178</v>
      </c>
      <c r="J18" s="537">
        <v>204</v>
      </c>
      <c r="K18" s="538">
        <v>51</v>
      </c>
      <c r="L18" s="349">
        <v>25</v>
      </c>
    </row>
    <row r="19" spans="1:12" s="110" customFormat="1" ht="15" customHeight="1" x14ac:dyDescent="0.2">
      <c r="A19" s="118" t="s">
        <v>113</v>
      </c>
      <c r="B19" s="119" t="s">
        <v>181</v>
      </c>
      <c r="C19" s="347"/>
      <c r="D19" s="347"/>
      <c r="E19" s="348"/>
      <c r="F19" s="536">
        <v>10143</v>
      </c>
      <c r="G19" s="536">
        <v>7754</v>
      </c>
      <c r="H19" s="536">
        <v>14974</v>
      </c>
      <c r="I19" s="536">
        <v>9611</v>
      </c>
      <c r="J19" s="537">
        <v>10905</v>
      </c>
      <c r="K19" s="538">
        <v>-762</v>
      </c>
      <c r="L19" s="349">
        <v>-6.9876203576341132</v>
      </c>
    </row>
    <row r="20" spans="1:12" s="110" customFormat="1" ht="15" customHeight="1" x14ac:dyDescent="0.2">
      <c r="A20" s="118"/>
      <c r="B20" s="119" t="s">
        <v>182</v>
      </c>
      <c r="C20" s="347"/>
      <c r="D20" s="347"/>
      <c r="E20" s="348"/>
      <c r="F20" s="536">
        <v>7007</v>
      </c>
      <c r="G20" s="536">
        <v>6640</v>
      </c>
      <c r="H20" s="536">
        <v>7291</v>
      </c>
      <c r="I20" s="536">
        <v>6310</v>
      </c>
      <c r="J20" s="537">
        <v>6837</v>
      </c>
      <c r="K20" s="538">
        <v>170</v>
      </c>
      <c r="L20" s="349">
        <v>2.4864706742723417</v>
      </c>
    </row>
    <row r="21" spans="1:12" s="110" customFormat="1" ht="15" customHeight="1" x14ac:dyDescent="0.2">
      <c r="A21" s="118" t="s">
        <v>113</v>
      </c>
      <c r="B21" s="119" t="s">
        <v>116</v>
      </c>
      <c r="C21" s="347"/>
      <c r="D21" s="347"/>
      <c r="E21" s="348"/>
      <c r="F21" s="536">
        <v>13864</v>
      </c>
      <c r="G21" s="536">
        <v>11272</v>
      </c>
      <c r="H21" s="536">
        <v>18125</v>
      </c>
      <c r="I21" s="536">
        <v>12633</v>
      </c>
      <c r="J21" s="537">
        <v>14561</v>
      </c>
      <c r="K21" s="538">
        <v>-697</v>
      </c>
      <c r="L21" s="349">
        <v>-4.7867591511572005</v>
      </c>
    </row>
    <row r="22" spans="1:12" s="110" customFormat="1" ht="15" customHeight="1" x14ac:dyDescent="0.2">
      <c r="A22" s="118"/>
      <c r="B22" s="119" t="s">
        <v>117</v>
      </c>
      <c r="C22" s="347"/>
      <c r="D22" s="347"/>
      <c r="E22" s="348"/>
      <c r="F22" s="536">
        <v>3262</v>
      </c>
      <c r="G22" s="536">
        <v>3110</v>
      </c>
      <c r="H22" s="536">
        <v>4106</v>
      </c>
      <c r="I22" s="536">
        <v>3270</v>
      </c>
      <c r="J22" s="537">
        <v>3157</v>
      </c>
      <c r="K22" s="538">
        <v>105</v>
      </c>
      <c r="L22" s="349">
        <v>3.3259423503325944</v>
      </c>
    </row>
    <row r="23" spans="1:12" s="110" customFormat="1" ht="15" customHeight="1" x14ac:dyDescent="0.2">
      <c r="A23" s="352" t="s">
        <v>348</v>
      </c>
      <c r="B23" s="353" t="s">
        <v>193</v>
      </c>
      <c r="C23" s="354"/>
      <c r="D23" s="354"/>
      <c r="E23" s="355"/>
      <c r="F23" s="539">
        <v>396</v>
      </c>
      <c r="G23" s="539">
        <v>507</v>
      </c>
      <c r="H23" s="539">
        <v>4470</v>
      </c>
      <c r="I23" s="539">
        <v>312</v>
      </c>
      <c r="J23" s="540">
        <v>395</v>
      </c>
      <c r="K23" s="541">
        <v>1</v>
      </c>
      <c r="L23" s="356">
        <v>0.25316455696202533</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36.4</v>
      </c>
      <c r="G25" s="542">
        <v>46.3</v>
      </c>
      <c r="H25" s="542">
        <v>43.3</v>
      </c>
      <c r="I25" s="542">
        <v>43.7</v>
      </c>
      <c r="J25" s="542">
        <v>37.9</v>
      </c>
      <c r="K25" s="543" t="s">
        <v>350</v>
      </c>
      <c r="L25" s="364">
        <v>-1.5</v>
      </c>
    </row>
    <row r="26" spans="1:12" s="110" customFormat="1" ht="15" customHeight="1" x14ac:dyDescent="0.2">
      <c r="A26" s="365" t="s">
        <v>105</v>
      </c>
      <c r="B26" s="366" t="s">
        <v>346</v>
      </c>
      <c r="C26" s="362"/>
      <c r="D26" s="362"/>
      <c r="E26" s="363"/>
      <c r="F26" s="542">
        <v>33.9</v>
      </c>
      <c r="G26" s="542">
        <v>44.6</v>
      </c>
      <c r="H26" s="542">
        <v>40.799999999999997</v>
      </c>
      <c r="I26" s="542">
        <v>41.9</v>
      </c>
      <c r="J26" s="544">
        <v>35.200000000000003</v>
      </c>
      <c r="K26" s="543" t="s">
        <v>350</v>
      </c>
      <c r="L26" s="364">
        <v>-1.3000000000000043</v>
      </c>
    </row>
    <row r="27" spans="1:12" s="110" customFormat="1" ht="15" customHeight="1" x14ac:dyDescent="0.2">
      <c r="A27" s="365"/>
      <c r="B27" s="366" t="s">
        <v>347</v>
      </c>
      <c r="C27" s="362"/>
      <c r="D27" s="362"/>
      <c r="E27" s="363"/>
      <c r="F27" s="542">
        <v>39.4</v>
      </c>
      <c r="G27" s="542">
        <v>48.3</v>
      </c>
      <c r="H27" s="542">
        <v>46.4</v>
      </c>
      <c r="I27" s="542">
        <v>46.1</v>
      </c>
      <c r="J27" s="542">
        <v>41.3</v>
      </c>
      <c r="K27" s="543" t="s">
        <v>350</v>
      </c>
      <c r="L27" s="364">
        <v>-1.8999999999999986</v>
      </c>
    </row>
    <row r="28" spans="1:12" s="110" customFormat="1" ht="15" customHeight="1" x14ac:dyDescent="0.2">
      <c r="A28" s="365" t="s">
        <v>113</v>
      </c>
      <c r="B28" s="366" t="s">
        <v>108</v>
      </c>
      <c r="C28" s="362"/>
      <c r="D28" s="362"/>
      <c r="E28" s="363"/>
      <c r="F28" s="542">
        <v>48.4</v>
      </c>
      <c r="G28" s="542">
        <v>58.6</v>
      </c>
      <c r="H28" s="542">
        <v>53.1</v>
      </c>
      <c r="I28" s="542">
        <v>54.6</v>
      </c>
      <c r="J28" s="542">
        <v>53.2</v>
      </c>
      <c r="K28" s="543" t="s">
        <v>350</v>
      </c>
      <c r="L28" s="364">
        <v>-4.8000000000000043</v>
      </c>
    </row>
    <row r="29" spans="1:12" s="110" customFormat="1" ht="11.25" x14ac:dyDescent="0.2">
      <c r="A29" s="365"/>
      <c r="B29" s="366" t="s">
        <v>109</v>
      </c>
      <c r="C29" s="362"/>
      <c r="D29" s="362"/>
      <c r="E29" s="363"/>
      <c r="F29" s="542">
        <v>34.4</v>
      </c>
      <c r="G29" s="542">
        <v>43.1</v>
      </c>
      <c r="H29" s="542">
        <v>40.299999999999997</v>
      </c>
      <c r="I29" s="542">
        <v>41.2</v>
      </c>
      <c r="J29" s="544">
        <v>34.6</v>
      </c>
      <c r="K29" s="543" t="s">
        <v>350</v>
      </c>
      <c r="L29" s="364">
        <v>-0.20000000000000284</v>
      </c>
    </row>
    <row r="30" spans="1:12" s="110" customFormat="1" ht="15" customHeight="1" x14ac:dyDescent="0.2">
      <c r="A30" s="365"/>
      <c r="B30" s="366" t="s">
        <v>110</v>
      </c>
      <c r="C30" s="362"/>
      <c r="D30" s="362"/>
      <c r="E30" s="363"/>
      <c r="F30" s="542">
        <v>25</v>
      </c>
      <c r="G30" s="542">
        <v>39.5</v>
      </c>
      <c r="H30" s="542">
        <v>34</v>
      </c>
      <c r="I30" s="542">
        <v>32.200000000000003</v>
      </c>
      <c r="J30" s="542">
        <v>27.5</v>
      </c>
      <c r="K30" s="543" t="s">
        <v>350</v>
      </c>
      <c r="L30" s="364">
        <v>-2.5</v>
      </c>
    </row>
    <row r="31" spans="1:12" s="110" customFormat="1" ht="15" customHeight="1" x14ac:dyDescent="0.2">
      <c r="A31" s="365"/>
      <c r="B31" s="366" t="s">
        <v>111</v>
      </c>
      <c r="C31" s="362"/>
      <c r="D31" s="362"/>
      <c r="E31" s="363"/>
      <c r="F31" s="542">
        <v>39.6</v>
      </c>
      <c r="G31" s="542">
        <v>45.2</v>
      </c>
      <c r="H31" s="542">
        <v>55.7</v>
      </c>
      <c r="I31" s="542">
        <v>48.3</v>
      </c>
      <c r="J31" s="542">
        <v>39.200000000000003</v>
      </c>
      <c r="K31" s="543" t="s">
        <v>350</v>
      </c>
      <c r="L31" s="364">
        <v>0.39999999999999858</v>
      </c>
    </row>
    <row r="32" spans="1:12" s="110" customFormat="1" ht="15" customHeight="1" x14ac:dyDescent="0.2">
      <c r="A32" s="367" t="s">
        <v>113</v>
      </c>
      <c r="B32" s="368" t="s">
        <v>181</v>
      </c>
      <c r="C32" s="362"/>
      <c r="D32" s="362"/>
      <c r="E32" s="363"/>
      <c r="F32" s="542">
        <v>30.6</v>
      </c>
      <c r="G32" s="542">
        <v>38.799999999999997</v>
      </c>
      <c r="H32" s="542">
        <v>37.200000000000003</v>
      </c>
      <c r="I32" s="542">
        <v>38.1</v>
      </c>
      <c r="J32" s="544">
        <v>32.1</v>
      </c>
      <c r="K32" s="543" t="s">
        <v>350</v>
      </c>
      <c r="L32" s="364">
        <v>-1.5</v>
      </c>
    </row>
    <row r="33" spans="1:12" s="110" customFormat="1" ht="15" customHeight="1" x14ac:dyDescent="0.2">
      <c r="A33" s="367"/>
      <c r="B33" s="368" t="s">
        <v>182</v>
      </c>
      <c r="C33" s="362"/>
      <c r="D33" s="362"/>
      <c r="E33" s="363"/>
      <c r="F33" s="542">
        <v>44.4</v>
      </c>
      <c r="G33" s="542">
        <v>54.4</v>
      </c>
      <c r="H33" s="542">
        <v>51.7</v>
      </c>
      <c r="I33" s="542">
        <v>51.9</v>
      </c>
      <c r="J33" s="542">
        <v>46.7</v>
      </c>
      <c r="K33" s="543" t="s">
        <v>350</v>
      </c>
      <c r="L33" s="364">
        <v>-2.3000000000000043</v>
      </c>
    </row>
    <row r="34" spans="1:12" s="369" customFormat="1" ht="15" customHeight="1" x14ac:dyDescent="0.2">
      <c r="A34" s="367" t="s">
        <v>113</v>
      </c>
      <c r="B34" s="368" t="s">
        <v>116</v>
      </c>
      <c r="C34" s="362"/>
      <c r="D34" s="362"/>
      <c r="E34" s="363"/>
      <c r="F34" s="542">
        <v>35.6</v>
      </c>
      <c r="G34" s="542">
        <v>44.9</v>
      </c>
      <c r="H34" s="542">
        <v>42.4</v>
      </c>
      <c r="I34" s="542">
        <v>43.2</v>
      </c>
      <c r="J34" s="542">
        <v>37.299999999999997</v>
      </c>
      <c r="K34" s="543" t="s">
        <v>350</v>
      </c>
      <c r="L34" s="364">
        <v>-1.6999999999999957</v>
      </c>
    </row>
    <row r="35" spans="1:12" s="369" customFormat="1" ht="11.25" x14ac:dyDescent="0.2">
      <c r="A35" s="370"/>
      <c r="B35" s="371" t="s">
        <v>117</v>
      </c>
      <c r="C35" s="372"/>
      <c r="D35" s="372"/>
      <c r="E35" s="373"/>
      <c r="F35" s="545">
        <v>39.700000000000003</v>
      </c>
      <c r="G35" s="545">
        <v>51.5</v>
      </c>
      <c r="H35" s="545">
        <v>46.6</v>
      </c>
      <c r="I35" s="545">
        <v>45.8</v>
      </c>
      <c r="J35" s="546">
        <v>40.5</v>
      </c>
      <c r="K35" s="547" t="s">
        <v>350</v>
      </c>
      <c r="L35" s="374">
        <v>-0.79999999999999716</v>
      </c>
    </row>
    <row r="36" spans="1:12" s="369" customFormat="1" ht="15.95" customHeight="1" x14ac:dyDescent="0.2">
      <c r="A36" s="375" t="s">
        <v>351</v>
      </c>
      <c r="B36" s="376"/>
      <c r="C36" s="377"/>
      <c r="D36" s="376"/>
      <c r="E36" s="378"/>
      <c r="F36" s="548">
        <v>16572</v>
      </c>
      <c r="G36" s="548">
        <v>13649</v>
      </c>
      <c r="H36" s="548">
        <v>16942</v>
      </c>
      <c r="I36" s="548">
        <v>15484</v>
      </c>
      <c r="J36" s="548">
        <v>17175</v>
      </c>
      <c r="K36" s="549">
        <v>-603</v>
      </c>
      <c r="L36" s="380">
        <v>-3.5109170305676858</v>
      </c>
    </row>
    <row r="37" spans="1:12" s="369" customFormat="1" ht="15.95" customHeight="1" x14ac:dyDescent="0.2">
      <c r="A37" s="381"/>
      <c r="B37" s="382" t="s">
        <v>113</v>
      </c>
      <c r="C37" s="382" t="s">
        <v>352</v>
      </c>
      <c r="D37" s="382"/>
      <c r="E37" s="383"/>
      <c r="F37" s="548">
        <v>6034</v>
      </c>
      <c r="G37" s="548">
        <v>6324</v>
      </c>
      <c r="H37" s="548">
        <v>7341</v>
      </c>
      <c r="I37" s="548">
        <v>6764</v>
      </c>
      <c r="J37" s="548">
        <v>6502</v>
      </c>
      <c r="K37" s="549">
        <v>-468</v>
      </c>
      <c r="L37" s="380">
        <v>-7.1977852968317437</v>
      </c>
    </row>
    <row r="38" spans="1:12" s="369" customFormat="1" ht="15.95" customHeight="1" x14ac:dyDescent="0.2">
      <c r="A38" s="381"/>
      <c r="B38" s="384" t="s">
        <v>105</v>
      </c>
      <c r="C38" s="384" t="s">
        <v>106</v>
      </c>
      <c r="D38" s="385"/>
      <c r="E38" s="383"/>
      <c r="F38" s="548">
        <v>9009</v>
      </c>
      <c r="G38" s="548">
        <v>7257</v>
      </c>
      <c r="H38" s="548">
        <v>9199</v>
      </c>
      <c r="I38" s="548">
        <v>8925</v>
      </c>
      <c r="J38" s="550">
        <v>9614</v>
      </c>
      <c r="K38" s="549">
        <v>-605</v>
      </c>
      <c r="L38" s="380">
        <v>-6.2929061784897025</v>
      </c>
    </row>
    <row r="39" spans="1:12" s="369" customFormat="1" ht="15.95" customHeight="1" x14ac:dyDescent="0.2">
      <c r="A39" s="381"/>
      <c r="B39" s="385"/>
      <c r="C39" s="382" t="s">
        <v>353</v>
      </c>
      <c r="D39" s="385"/>
      <c r="E39" s="383"/>
      <c r="F39" s="548">
        <v>3053</v>
      </c>
      <c r="G39" s="548">
        <v>3238</v>
      </c>
      <c r="H39" s="548">
        <v>3752</v>
      </c>
      <c r="I39" s="548">
        <v>3740</v>
      </c>
      <c r="J39" s="548">
        <v>3382</v>
      </c>
      <c r="K39" s="549">
        <v>-329</v>
      </c>
      <c r="L39" s="380">
        <v>-9.7279716144293324</v>
      </c>
    </row>
    <row r="40" spans="1:12" s="369" customFormat="1" ht="15.95" customHeight="1" x14ac:dyDescent="0.2">
      <c r="A40" s="381"/>
      <c r="B40" s="384"/>
      <c r="C40" s="384" t="s">
        <v>107</v>
      </c>
      <c r="D40" s="385"/>
      <c r="E40" s="383"/>
      <c r="F40" s="548">
        <v>7563</v>
      </c>
      <c r="G40" s="548">
        <v>6392</v>
      </c>
      <c r="H40" s="548">
        <v>7743</v>
      </c>
      <c r="I40" s="548">
        <v>6559</v>
      </c>
      <c r="J40" s="548">
        <v>7561</v>
      </c>
      <c r="K40" s="549">
        <v>2</v>
      </c>
      <c r="L40" s="380">
        <v>2.6451527575717497E-2</v>
      </c>
    </row>
    <row r="41" spans="1:12" s="369" customFormat="1" ht="24" customHeight="1" x14ac:dyDescent="0.2">
      <c r="A41" s="381"/>
      <c r="B41" s="385"/>
      <c r="C41" s="382" t="s">
        <v>353</v>
      </c>
      <c r="D41" s="385"/>
      <c r="E41" s="383"/>
      <c r="F41" s="548">
        <v>2981</v>
      </c>
      <c r="G41" s="548">
        <v>3086</v>
      </c>
      <c r="H41" s="548">
        <v>3589</v>
      </c>
      <c r="I41" s="548">
        <v>3024</v>
      </c>
      <c r="J41" s="550">
        <v>3120</v>
      </c>
      <c r="K41" s="549">
        <v>-139</v>
      </c>
      <c r="L41" s="380">
        <v>-4.4551282051282053</v>
      </c>
    </row>
    <row r="42" spans="1:12" s="110" customFormat="1" ht="15" customHeight="1" x14ac:dyDescent="0.2">
      <c r="A42" s="381"/>
      <c r="B42" s="384" t="s">
        <v>113</v>
      </c>
      <c r="C42" s="384" t="s">
        <v>354</v>
      </c>
      <c r="D42" s="385"/>
      <c r="E42" s="383"/>
      <c r="F42" s="548">
        <v>3352</v>
      </c>
      <c r="G42" s="548">
        <v>3066</v>
      </c>
      <c r="H42" s="548">
        <v>4328</v>
      </c>
      <c r="I42" s="548">
        <v>3565</v>
      </c>
      <c r="J42" s="548">
        <v>3578</v>
      </c>
      <c r="K42" s="549">
        <v>-226</v>
      </c>
      <c r="L42" s="380">
        <v>-6.3163778647288984</v>
      </c>
    </row>
    <row r="43" spans="1:12" s="110" customFormat="1" ht="15" customHeight="1" x14ac:dyDescent="0.2">
      <c r="A43" s="381"/>
      <c r="B43" s="385"/>
      <c r="C43" s="382" t="s">
        <v>353</v>
      </c>
      <c r="D43" s="385"/>
      <c r="E43" s="383"/>
      <c r="F43" s="548">
        <v>1623</v>
      </c>
      <c r="G43" s="548">
        <v>1796</v>
      </c>
      <c r="H43" s="548">
        <v>2300</v>
      </c>
      <c r="I43" s="548">
        <v>1948</v>
      </c>
      <c r="J43" s="548">
        <v>1905</v>
      </c>
      <c r="K43" s="549">
        <v>-282</v>
      </c>
      <c r="L43" s="380">
        <v>-14.803149606299213</v>
      </c>
    </row>
    <row r="44" spans="1:12" s="110" customFormat="1" ht="15" customHeight="1" x14ac:dyDescent="0.2">
      <c r="A44" s="381"/>
      <c r="B44" s="384"/>
      <c r="C44" s="366" t="s">
        <v>109</v>
      </c>
      <c r="D44" s="385"/>
      <c r="E44" s="383"/>
      <c r="F44" s="548">
        <v>11332</v>
      </c>
      <c r="G44" s="548">
        <v>9408</v>
      </c>
      <c r="H44" s="548">
        <v>11100</v>
      </c>
      <c r="I44" s="548">
        <v>10488</v>
      </c>
      <c r="J44" s="550">
        <v>11788</v>
      </c>
      <c r="K44" s="549">
        <v>-456</v>
      </c>
      <c r="L44" s="380">
        <v>-3.8683406854428233</v>
      </c>
    </row>
    <row r="45" spans="1:12" s="110" customFormat="1" ht="15" customHeight="1" x14ac:dyDescent="0.2">
      <c r="A45" s="381"/>
      <c r="B45" s="385"/>
      <c r="C45" s="382" t="s">
        <v>353</v>
      </c>
      <c r="D45" s="385"/>
      <c r="E45" s="383"/>
      <c r="F45" s="548">
        <v>3902</v>
      </c>
      <c r="G45" s="548">
        <v>4055</v>
      </c>
      <c r="H45" s="548">
        <v>4475</v>
      </c>
      <c r="I45" s="548">
        <v>4326</v>
      </c>
      <c r="J45" s="548">
        <v>4076</v>
      </c>
      <c r="K45" s="549">
        <v>-174</v>
      </c>
      <c r="L45" s="380">
        <v>-4.2688910696761528</v>
      </c>
    </row>
    <row r="46" spans="1:12" s="110" customFormat="1" ht="15" customHeight="1" x14ac:dyDescent="0.2">
      <c r="A46" s="381"/>
      <c r="B46" s="384"/>
      <c r="C46" s="366" t="s">
        <v>110</v>
      </c>
      <c r="D46" s="385"/>
      <c r="E46" s="383"/>
      <c r="F46" s="548">
        <v>1633</v>
      </c>
      <c r="G46" s="548">
        <v>1018</v>
      </c>
      <c r="H46" s="548">
        <v>1277</v>
      </c>
      <c r="I46" s="548">
        <v>1253</v>
      </c>
      <c r="J46" s="548">
        <v>1605</v>
      </c>
      <c r="K46" s="549">
        <v>28</v>
      </c>
      <c r="L46" s="380">
        <v>1.7445482866043613</v>
      </c>
    </row>
    <row r="47" spans="1:12" s="110" customFormat="1" ht="15" customHeight="1" x14ac:dyDescent="0.2">
      <c r="A47" s="381"/>
      <c r="B47" s="385"/>
      <c r="C47" s="382" t="s">
        <v>353</v>
      </c>
      <c r="D47" s="385"/>
      <c r="E47" s="383"/>
      <c r="F47" s="548">
        <v>408</v>
      </c>
      <c r="G47" s="548">
        <v>402</v>
      </c>
      <c r="H47" s="548">
        <v>434</v>
      </c>
      <c r="I47" s="548">
        <v>404</v>
      </c>
      <c r="J47" s="550">
        <v>441</v>
      </c>
      <c r="K47" s="549">
        <v>-33</v>
      </c>
      <c r="L47" s="380">
        <v>-7.4829931972789119</v>
      </c>
    </row>
    <row r="48" spans="1:12" s="110" customFormat="1" ht="15" customHeight="1" x14ac:dyDescent="0.2">
      <c r="A48" s="381"/>
      <c r="B48" s="385"/>
      <c r="C48" s="366" t="s">
        <v>111</v>
      </c>
      <c r="D48" s="386"/>
      <c r="E48" s="387"/>
      <c r="F48" s="548">
        <v>255</v>
      </c>
      <c r="G48" s="548">
        <v>157</v>
      </c>
      <c r="H48" s="548">
        <v>237</v>
      </c>
      <c r="I48" s="548">
        <v>178</v>
      </c>
      <c r="J48" s="548">
        <v>204</v>
      </c>
      <c r="K48" s="549">
        <v>51</v>
      </c>
      <c r="L48" s="380">
        <v>25</v>
      </c>
    </row>
    <row r="49" spans="1:12" s="110" customFormat="1" ht="15" customHeight="1" x14ac:dyDescent="0.2">
      <c r="A49" s="381"/>
      <c r="B49" s="385"/>
      <c r="C49" s="382" t="s">
        <v>353</v>
      </c>
      <c r="D49" s="385"/>
      <c r="E49" s="383"/>
      <c r="F49" s="548">
        <v>101</v>
      </c>
      <c r="G49" s="548">
        <v>71</v>
      </c>
      <c r="H49" s="548">
        <v>132</v>
      </c>
      <c r="I49" s="548">
        <v>86</v>
      </c>
      <c r="J49" s="548">
        <v>80</v>
      </c>
      <c r="K49" s="549">
        <v>21</v>
      </c>
      <c r="L49" s="380">
        <v>26.25</v>
      </c>
    </row>
    <row r="50" spans="1:12" s="110" customFormat="1" ht="15" customHeight="1" x14ac:dyDescent="0.2">
      <c r="A50" s="381"/>
      <c r="B50" s="384" t="s">
        <v>113</v>
      </c>
      <c r="C50" s="382" t="s">
        <v>181</v>
      </c>
      <c r="D50" s="385"/>
      <c r="E50" s="383"/>
      <c r="F50" s="548">
        <v>9599</v>
      </c>
      <c r="G50" s="548">
        <v>7040</v>
      </c>
      <c r="H50" s="548">
        <v>9807</v>
      </c>
      <c r="I50" s="548">
        <v>9209</v>
      </c>
      <c r="J50" s="550">
        <v>10387</v>
      </c>
      <c r="K50" s="549">
        <v>-788</v>
      </c>
      <c r="L50" s="380">
        <v>-7.586406084528738</v>
      </c>
    </row>
    <row r="51" spans="1:12" s="110" customFormat="1" ht="15" customHeight="1" x14ac:dyDescent="0.2">
      <c r="A51" s="381"/>
      <c r="B51" s="385"/>
      <c r="C51" s="382" t="s">
        <v>353</v>
      </c>
      <c r="D51" s="385"/>
      <c r="E51" s="383"/>
      <c r="F51" s="548">
        <v>2936</v>
      </c>
      <c r="G51" s="548">
        <v>2730</v>
      </c>
      <c r="H51" s="548">
        <v>3651</v>
      </c>
      <c r="I51" s="548">
        <v>3505</v>
      </c>
      <c r="J51" s="548">
        <v>3331</v>
      </c>
      <c r="K51" s="549">
        <v>-395</v>
      </c>
      <c r="L51" s="380">
        <v>-11.858300810567398</v>
      </c>
    </row>
    <row r="52" spans="1:12" s="110" customFormat="1" ht="15" customHeight="1" x14ac:dyDescent="0.2">
      <c r="A52" s="381"/>
      <c r="B52" s="384"/>
      <c r="C52" s="382" t="s">
        <v>182</v>
      </c>
      <c r="D52" s="385"/>
      <c r="E52" s="383"/>
      <c r="F52" s="548">
        <v>6973</v>
      </c>
      <c r="G52" s="548">
        <v>6609</v>
      </c>
      <c r="H52" s="548">
        <v>7135</v>
      </c>
      <c r="I52" s="548">
        <v>6275</v>
      </c>
      <c r="J52" s="548">
        <v>6788</v>
      </c>
      <c r="K52" s="549">
        <v>185</v>
      </c>
      <c r="L52" s="380">
        <v>2.7253977607542721</v>
      </c>
    </row>
    <row r="53" spans="1:12" s="269" customFormat="1" ht="11.25" customHeight="1" x14ac:dyDescent="0.2">
      <c r="A53" s="381"/>
      <c r="B53" s="385"/>
      <c r="C53" s="382" t="s">
        <v>353</v>
      </c>
      <c r="D53" s="385"/>
      <c r="E53" s="383"/>
      <c r="F53" s="548">
        <v>3098</v>
      </c>
      <c r="G53" s="548">
        <v>3594</v>
      </c>
      <c r="H53" s="548">
        <v>3690</v>
      </c>
      <c r="I53" s="548">
        <v>3259</v>
      </c>
      <c r="J53" s="550">
        <v>3171</v>
      </c>
      <c r="K53" s="549">
        <v>-73</v>
      </c>
      <c r="L53" s="380">
        <v>-2.3021128981393884</v>
      </c>
    </row>
    <row r="54" spans="1:12" s="151" customFormat="1" ht="12.75" customHeight="1" x14ac:dyDescent="0.2">
      <c r="A54" s="381"/>
      <c r="B54" s="384" t="s">
        <v>113</v>
      </c>
      <c r="C54" s="384" t="s">
        <v>116</v>
      </c>
      <c r="D54" s="385"/>
      <c r="E54" s="383"/>
      <c r="F54" s="548">
        <v>13377</v>
      </c>
      <c r="G54" s="548">
        <v>10615</v>
      </c>
      <c r="H54" s="548">
        <v>13327</v>
      </c>
      <c r="I54" s="548">
        <v>12260</v>
      </c>
      <c r="J54" s="548">
        <v>14086</v>
      </c>
      <c r="K54" s="549">
        <v>-709</v>
      </c>
      <c r="L54" s="380">
        <v>-5.0333664631549055</v>
      </c>
    </row>
    <row r="55" spans="1:12" ht="11.25" x14ac:dyDescent="0.2">
      <c r="A55" s="381"/>
      <c r="B55" s="385"/>
      <c r="C55" s="382" t="s">
        <v>353</v>
      </c>
      <c r="D55" s="385"/>
      <c r="E55" s="383"/>
      <c r="F55" s="548">
        <v>4763</v>
      </c>
      <c r="G55" s="548">
        <v>4766</v>
      </c>
      <c r="H55" s="548">
        <v>5656</v>
      </c>
      <c r="I55" s="548">
        <v>5292</v>
      </c>
      <c r="J55" s="548">
        <v>5252</v>
      </c>
      <c r="K55" s="549">
        <v>-489</v>
      </c>
      <c r="L55" s="380">
        <v>-9.3107387661843113</v>
      </c>
    </row>
    <row r="56" spans="1:12" ht="14.25" customHeight="1" x14ac:dyDescent="0.2">
      <c r="A56" s="381"/>
      <c r="B56" s="385"/>
      <c r="C56" s="384" t="s">
        <v>117</v>
      </c>
      <c r="D56" s="385"/>
      <c r="E56" s="383"/>
      <c r="F56" s="548">
        <v>3172</v>
      </c>
      <c r="G56" s="548">
        <v>3022</v>
      </c>
      <c r="H56" s="548">
        <v>3587</v>
      </c>
      <c r="I56" s="548">
        <v>3206</v>
      </c>
      <c r="J56" s="548">
        <v>3065</v>
      </c>
      <c r="K56" s="549">
        <v>107</v>
      </c>
      <c r="L56" s="380">
        <v>3.4910277324632952</v>
      </c>
    </row>
    <row r="57" spans="1:12" ht="18.75" customHeight="1" x14ac:dyDescent="0.2">
      <c r="A57" s="388"/>
      <c r="B57" s="389"/>
      <c r="C57" s="390" t="s">
        <v>353</v>
      </c>
      <c r="D57" s="389"/>
      <c r="E57" s="391"/>
      <c r="F57" s="551">
        <v>1260</v>
      </c>
      <c r="G57" s="552">
        <v>1555</v>
      </c>
      <c r="H57" s="552">
        <v>1671</v>
      </c>
      <c r="I57" s="552">
        <v>1467</v>
      </c>
      <c r="J57" s="552">
        <v>1241</v>
      </c>
      <c r="K57" s="553">
        <f t="shared" ref="K57" si="0">IF(OR(F57=".",J57=".")=TRUE,".",IF(OR(F57="*",J57="*")=TRUE,"*",IF(AND(F57="-",J57="-")=TRUE,"-",IF(AND(ISNUMBER(J57),ISNUMBER(F57))=TRUE,IF(F57-J57=0,0,F57-J57),IF(ISNUMBER(F57)=TRUE,F57,-J57)))))</f>
        <v>19</v>
      </c>
      <c r="L57" s="392">
        <f t="shared" ref="L57" si="1">IF(K57 =".",".",IF(K57 ="*","*",IF(K57="-","-",IF(K57=0,0,IF(OR(J57="-",J57=".",F57="-",F57=".")=TRUE,"X",IF(J57=0,"0,0",IF(ABS(K57*100/J57)&gt;250,".X",(K57*100/J57))))))))</f>
        <v>1.5310233682514101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17150</v>
      </c>
      <c r="E11" s="114">
        <v>14394</v>
      </c>
      <c r="F11" s="114">
        <v>22265</v>
      </c>
      <c r="G11" s="114">
        <v>15921</v>
      </c>
      <c r="H11" s="140">
        <v>17742</v>
      </c>
      <c r="I11" s="115">
        <v>-592</v>
      </c>
      <c r="J11" s="116">
        <v>-3.3367151392176755</v>
      </c>
    </row>
    <row r="12" spans="1:15" s="110" customFormat="1" ht="24.95" customHeight="1" x14ac:dyDescent="0.2">
      <c r="A12" s="193" t="s">
        <v>132</v>
      </c>
      <c r="B12" s="194" t="s">
        <v>133</v>
      </c>
      <c r="C12" s="113">
        <v>0.75801749271137031</v>
      </c>
      <c r="D12" s="115">
        <v>130</v>
      </c>
      <c r="E12" s="114">
        <v>63</v>
      </c>
      <c r="F12" s="114">
        <v>219</v>
      </c>
      <c r="G12" s="114">
        <v>161</v>
      </c>
      <c r="H12" s="140">
        <v>113</v>
      </c>
      <c r="I12" s="115">
        <v>17</v>
      </c>
      <c r="J12" s="116">
        <v>15.044247787610619</v>
      </c>
    </row>
    <row r="13" spans="1:15" s="110" customFormat="1" ht="24.95" customHeight="1" x14ac:dyDescent="0.2">
      <c r="A13" s="193" t="s">
        <v>134</v>
      </c>
      <c r="B13" s="199" t="s">
        <v>214</v>
      </c>
      <c r="C13" s="113">
        <v>1.3935860058309038</v>
      </c>
      <c r="D13" s="115">
        <v>239</v>
      </c>
      <c r="E13" s="114">
        <v>186</v>
      </c>
      <c r="F13" s="114">
        <v>529</v>
      </c>
      <c r="G13" s="114">
        <v>274</v>
      </c>
      <c r="H13" s="140">
        <v>210</v>
      </c>
      <c r="I13" s="115">
        <v>29</v>
      </c>
      <c r="J13" s="116">
        <v>13.80952380952381</v>
      </c>
    </row>
    <row r="14" spans="1:15" s="287" customFormat="1" ht="24.95" customHeight="1" x14ac:dyDescent="0.2">
      <c r="A14" s="193" t="s">
        <v>215</v>
      </c>
      <c r="B14" s="199" t="s">
        <v>137</v>
      </c>
      <c r="C14" s="113">
        <v>9.4344023323615165</v>
      </c>
      <c r="D14" s="115">
        <v>1618</v>
      </c>
      <c r="E14" s="114">
        <v>980</v>
      </c>
      <c r="F14" s="114">
        <v>2047</v>
      </c>
      <c r="G14" s="114">
        <v>1488</v>
      </c>
      <c r="H14" s="140">
        <v>1822</v>
      </c>
      <c r="I14" s="115">
        <v>-204</v>
      </c>
      <c r="J14" s="116">
        <v>-11.19648737650933</v>
      </c>
      <c r="K14" s="110"/>
      <c r="L14" s="110"/>
      <c r="M14" s="110"/>
      <c r="N14" s="110"/>
      <c r="O14" s="110"/>
    </row>
    <row r="15" spans="1:15" s="110" customFormat="1" ht="24.95" customHeight="1" x14ac:dyDescent="0.2">
      <c r="A15" s="193" t="s">
        <v>216</v>
      </c>
      <c r="B15" s="199" t="s">
        <v>217</v>
      </c>
      <c r="C15" s="113">
        <v>1.510204081632653</v>
      </c>
      <c r="D15" s="115">
        <v>259</v>
      </c>
      <c r="E15" s="114">
        <v>229</v>
      </c>
      <c r="F15" s="114">
        <v>363</v>
      </c>
      <c r="G15" s="114">
        <v>375</v>
      </c>
      <c r="H15" s="140">
        <v>208</v>
      </c>
      <c r="I15" s="115">
        <v>51</v>
      </c>
      <c r="J15" s="116">
        <v>24.51923076923077</v>
      </c>
    </row>
    <row r="16" spans="1:15" s="287" customFormat="1" ht="24.95" customHeight="1" x14ac:dyDescent="0.2">
      <c r="A16" s="193" t="s">
        <v>218</v>
      </c>
      <c r="B16" s="199" t="s">
        <v>141</v>
      </c>
      <c r="C16" s="113">
        <v>6.5306122448979593</v>
      </c>
      <c r="D16" s="115">
        <v>1120</v>
      </c>
      <c r="E16" s="114">
        <v>608</v>
      </c>
      <c r="F16" s="114">
        <v>1328</v>
      </c>
      <c r="G16" s="114">
        <v>851</v>
      </c>
      <c r="H16" s="140">
        <v>1234</v>
      </c>
      <c r="I16" s="115">
        <v>-114</v>
      </c>
      <c r="J16" s="116">
        <v>-9.238249594813615</v>
      </c>
      <c r="K16" s="110"/>
      <c r="L16" s="110"/>
      <c r="M16" s="110"/>
      <c r="N16" s="110"/>
      <c r="O16" s="110"/>
    </row>
    <row r="17" spans="1:15" s="110" customFormat="1" ht="24.95" customHeight="1" x14ac:dyDescent="0.2">
      <c r="A17" s="193" t="s">
        <v>142</v>
      </c>
      <c r="B17" s="199" t="s">
        <v>220</v>
      </c>
      <c r="C17" s="113">
        <v>1.3935860058309038</v>
      </c>
      <c r="D17" s="115">
        <v>239</v>
      </c>
      <c r="E17" s="114">
        <v>143</v>
      </c>
      <c r="F17" s="114">
        <v>356</v>
      </c>
      <c r="G17" s="114">
        <v>262</v>
      </c>
      <c r="H17" s="140">
        <v>380</v>
      </c>
      <c r="I17" s="115">
        <v>-141</v>
      </c>
      <c r="J17" s="116">
        <v>-37.10526315789474</v>
      </c>
    </row>
    <row r="18" spans="1:15" s="287" customFormat="1" ht="24.95" customHeight="1" x14ac:dyDescent="0.2">
      <c r="A18" s="201" t="s">
        <v>144</v>
      </c>
      <c r="B18" s="202" t="s">
        <v>145</v>
      </c>
      <c r="C18" s="113">
        <v>6.5539358600583091</v>
      </c>
      <c r="D18" s="115">
        <v>1124</v>
      </c>
      <c r="E18" s="114">
        <v>619</v>
      </c>
      <c r="F18" s="114">
        <v>1367</v>
      </c>
      <c r="G18" s="114">
        <v>900</v>
      </c>
      <c r="H18" s="140">
        <v>1065</v>
      </c>
      <c r="I18" s="115">
        <v>59</v>
      </c>
      <c r="J18" s="116">
        <v>5.539906103286385</v>
      </c>
      <c r="K18" s="110"/>
      <c r="L18" s="110"/>
      <c r="M18" s="110"/>
      <c r="N18" s="110"/>
      <c r="O18" s="110"/>
    </row>
    <row r="19" spans="1:15" s="110" customFormat="1" ht="24.95" customHeight="1" x14ac:dyDescent="0.2">
      <c r="A19" s="193" t="s">
        <v>146</v>
      </c>
      <c r="B19" s="199" t="s">
        <v>147</v>
      </c>
      <c r="C19" s="113">
        <v>12.635568513119534</v>
      </c>
      <c r="D19" s="115">
        <v>2167</v>
      </c>
      <c r="E19" s="114">
        <v>1985</v>
      </c>
      <c r="F19" s="114">
        <v>2894</v>
      </c>
      <c r="G19" s="114">
        <v>1894</v>
      </c>
      <c r="H19" s="140">
        <v>2163</v>
      </c>
      <c r="I19" s="115">
        <v>4</v>
      </c>
      <c r="J19" s="116">
        <v>0.18492834026814609</v>
      </c>
    </row>
    <row r="20" spans="1:15" s="287" customFormat="1" ht="24.95" customHeight="1" x14ac:dyDescent="0.2">
      <c r="A20" s="193" t="s">
        <v>148</v>
      </c>
      <c r="B20" s="199" t="s">
        <v>149</v>
      </c>
      <c r="C20" s="113">
        <v>5.3177842565597668</v>
      </c>
      <c r="D20" s="115">
        <v>912</v>
      </c>
      <c r="E20" s="114">
        <v>766</v>
      </c>
      <c r="F20" s="114">
        <v>1066</v>
      </c>
      <c r="G20" s="114">
        <v>830</v>
      </c>
      <c r="H20" s="140">
        <v>807</v>
      </c>
      <c r="I20" s="115">
        <v>105</v>
      </c>
      <c r="J20" s="116">
        <v>13.011152416356877</v>
      </c>
      <c r="K20" s="110"/>
      <c r="L20" s="110"/>
      <c r="M20" s="110"/>
      <c r="N20" s="110"/>
      <c r="O20" s="110"/>
    </row>
    <row r="21" spans="1:15" s="110" customFormat="1" ht="24.95" customHeight="1" x14ac:dyDescent="0.2">
      <c r="A21" s="201" t="s">
        <v>150</v>
      </c>
      <c r="B21" s="202" t="s">
        <v>151</v>
      </c>
      <c r="C21" s="113">
        <v>7.0670553935860054</v>
      </c>
      <c r="D21" s="115">
        <v>1212</v>
      </c>
      <c r="E21" s="114">
        <v>1334</v>
      </c>
      <c r="F21" s="114">
        <v>1376</v>
      </c>
      <c r="G21" s="114">
        <v>1238</v>
      </c>
      <c r="H21" s="140">
        <v>1209</v>
      </c>
      <c r="I21" s="115">
        <v>3</v>
      </c>
      <c r="J21" s="116">
        <v>0.24813895781637718</v>
      </c>
    </row>
    <row r="22" spans="1:15" s="110" customFormat="1" ht="24.95" customHeight="1" x14ac:dyDescent="0.2">
      <c r="A22" s="201" t="s">
        <v>152</v>
      </c>
      <c r="B22" s="199" t="s">
        <v>153</v>
      </c>
      <c r="C22" s="113">
        <v>2.7172011661807578</v>
      </c>
      <c r="D22" s="115">
        <v>466</v>
      </c>
      <c r="E22" s="114">
        <v>429</v>
      </c>
      <c r="F22" s="114">
        <v>608</v>
      </c>
      <c r="G22" s="114">
        <v>511</v>
      </c>
      <c r="H22" s="140">
        <v>758</v>
      </c>
      <c r="I22" s="115">
        <v>-292</v>
      </c>
      <c r="J22" s="116">
        <v>-38.522427440633244</v>
      </c>
    </row>
    <row r="23" spans="1:15" s="110" customFormat="1" ht="24.95" customHeight="1" x14ac:dyDescent="0.2">
      <c r="A23" s="193" t="s">
        <v>154</v>
      </c>
      <c r="B23" s="199" t="s">
        <v>155</v>
      </c>
      <c r="C23" s="113">
        <v>1.6501457725947521</v>
      </c>
      <c r="D23" s="115">
        <v>283</v>
      </c>
      <c r="E23" s="114">
        <v>139</v>
      </c>
      <c r="F23" s="114">
        <v>296</v>
      </c>
      <c r="G23" s="114">
        <v>133</v>
      </c>
      <c r="H23" s="140">
        <v>227</v>
      </c>
      <c r="I23" s="115">
        <v>56</v>
      </c>
      <c r="J23" s="116">
        <v>24.669603524229075</v>
      </c>
    </row>
    <row r="24" spans="1:15" s="110" customFormat="1" ht="24.95" customHeight="1" x14ac:dyDescent="0.2">
      <c r="A24" s="193" t="s">
        <v>156</v>
      </c>
      <c r="B24" s="199" t="s">
        <v>221</v>
      </c>
      <c r="C24" s="113">
        <v>7.6734693877551017</v>
      </c>
      <c r="D24" s="115">
        <v>1316</v>
      </c>
      <c r="E24" s="114">
        <v>1128</v>
      </c>
      <c r="F24" s="114">
        <v>1786</v>
      </c>
      <c r="G24" s="114">
        <v>1258</v>
      </c>
      <c r="H24" s="140">
        <v>1689</v>
      </c>
      <c r="I24" s="115">
        <v>-373</v>
      </c>
      <c r="J24" s="116">
        <v>-22.084073416222616</v>
      </c>
    </row>
    <row r="25" spans="1:15" s="110" customFormat="1" ht="24.95" customHeight="1" x14ac:dyDescent="0.2">
      <c r="A25" s="193" t="s">
        <v>222</v>
      </c>
      <c r="B25" s="204" t="s">
        <v>159</v>
      </c>
      <c r="C25" s="113">
        <v>7.9416909620991252</v>
      </c>
      <c r="D25" s="115">
        <v>1362</v>
      </c>
      <c r="E25" s="114">
        <v>1039</v>
      </c>
      <c r="F25" s="114">
        <v>1413</v>
      </c>
      <c r="G25" s="114">
        <v>1215</v>
      </c>
      <c r="H25" s="140">
        <v>1525</v>
      </c>
      <c r="I25" s="115">
        <v>-163</v>
      </c>
      <c r="J25" s="116">
        <v>-10.688524590163935</v>
      </c>
    </row>
    <row r="26" spans="1:15" s="110" customFormat="1" ht="24.95" customHeight="1" x14ac:dyDescent="0.2">
      <c r="A26" s="201">
        <v>782.78300000000002</v>
      </c>
      <c r="B26" s="203" t="s">
        <v>160</v>
      </c>
      <c r="C26" s="113">
        <v>7.055393586005831</v>
      </c>
      <c r="D26" s="115">
        <v>1210</v>
      </c>
      <c r="E26" s="114">
        <v>1265</v>
      </c>
      <c r="F26" s="114">
        <v>1867</v>
      </c>
      <c r="G26" s="114">
        <v>1875</v>
      </c>
      <c r="H26" s="140">
        <v>1799</v>
      </c>
      <c r="I26" s="115">
        <v>-589</v>
      </c>
      <c r="J26" s="116">
        <v>-32.740411339633127</v>
      </c>
    </row>
    <row r="27" spans="1:15" s="110" customFormat="1" ht="24.95" customHeight="1" x14ac:dyDescent="0.2">
      <c r="A27" s="193" t="s">
        <v>161</v>
      </c>
      <c r="B27" s="199" t="s">
        <v>162</v>
      </c>
      <c r="C27" s="113">
        <v>3.4402332361516037</v>
      </c>
      <c r="D27" s="115">
        <v>590</v>
      </c>
      <c r="E27" s="114">
        <v>435</v>
      </c>
      <c r="F27" s="114">
        <v>812</v>
      </c>
      <c r="G27" s="114">
        <v>483</v>
      </c>
      <c r="H27" s="140">
        <v>436</v>
      </c>
      <c r="I27" s="115">
        <v>154</v>
      </c>
      <c r="J27" s="116">
        <v>35.321100917431195</v>
      </c>
    </row>
    <row r="28" spans="1:15" s="110" customFormat="1" ht="24.95" customHeight="1" x14ac:dyDescent="0.2">
      <c r="A28" s="193" t="s">
        <v>163</v>
      </c>
      <c r="B28" s="199" t="s">
        <v>164</v>
      </c>
      <c r="C28" s="113">
        <v>6.0349854227405251</v>
      </c>
      <c r="D28" s="115">
        <v>1035</v>
      </c>
      <c r="E28" s="114">
        <v>1305</v>
      </c>
      <c r="F28" s="114">
        <v>1557</v>
      </c>
      <c r="G28" s="114">
        <v>1005</v>
      </c>
      <c r="H28" s="140">
        <v>934</v>
      </c>
      <c r="I28" s="115">
        <v>101</v>
      </c>
      <c r="J28" s="116">
        <v>10.813704496788009</v>
      </c>
    </row>
    <row r="29" spans="1:15" s="110" customFormat="1" ht="24.95" customHeight="1" x14ac:dyDescent="0.2">
      <c r="A29" s="193">
        <v>86</v>
      </c>
      <c r="B29" s="199" t="s">
        <v>165</v>
      </c>
      <c r="C29" s="113">
        <v>7.2536443148688043</v>
      </c>
      <c r="D29" s="115">
        <v>1244</v>
      </c>
      <c r="E29" s="114">
        <v>909</v>
      </c>
      <c r="F29" s="114">
        <v>1554</v>
      </c>
      <c r="G29" s="114">
        <v>1029</v>
      </c>
      <c r="H29" s="140">
        <v>1011</v>
      </c>
      <c r="I29" s="115">
        <v>233</v>
      </c>
      <c r="J29" s="116">
        <v>23.04648862512364</v>
      </c>
    </row>
    <row r="30" spans="1:15" s="110" customFormat="1" ht="24.95" customHeight="1" x14ac:dyDescent="0.2">
      <c r="A30" s="193">
        <v>87.88</v>
      </c>
      <c r="B30" s="204" t="s">
        <v>166</v>
      </c>
      <c r="C30" s="113">
        <v>8.4839650145772598</v>
      </c>
      <c r="D30" s="115">
        <v>1455</v>
      </c>
      <c r="E30" s="114">
        <v>1184</v>
      </c>
      <c r="F30" s="114">
        <v>1921</v>
      </c>
      <c r="G30" s="114">
        <v>1004</v>
      </c>
      <c r="H30" s="140">
        <v>1258</v>
      </c>
      <c r="I30" s="115">
        <v>197</v>
      </c>
      <c r="J30" s="116">
        <v>15.659777424483307</v>
      </c>
    </row>
    <row r="31" spans="1:15" s="110" customFormat="1" ht="24.95" customHeight="1" x14ac:dyDescent="0.2">
      <c r="A31" s="193" t="s">
        <v>167</v>
      </c>
      <c r="B31" s="199" t="s">
        <v>168</v>
      </c>
      <c r="C31" s="113">
        <v>4.5889212827988342</v>
      </c>
      <c r="D31" s="115">
        <v>787</v>
      </c>
      <c r="E31" s="114">
        <v>628</v>
      </c>
      <c r="F31" s="114">
        <v>953</v>
      </c>
      <c r="G31" s="114">
        <v>623</v>
      </c>
      <c r="H31" s="140">
        <v>716</v>
      </c>
      <c r="I31" s="115">
        <v>71</v>
      </c>
      <c r="J31" s="116">
        <v>9.916201117318435</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0.75801749271137031</v>
      </c>
      <c r="D34" s="115">
        <v>130</v>
      </c>
      <c r="E34" s="114">
        <v>63</v>
      </c>
      <c r="F34" s="114">
        <v>219</v>
      </c>
      <c r="G34" s="114">
        <v>161</v>
      </c>
      <c r="H34" s="140">
        <v>113</v>
      </c>
      <c r="I34" s="115">
        <v>17</v>
      </c>
      <c r="J34" s="116">
        <v>15.044247787610619</v>
      </c>
    </row>
    <row r="35" spans="1:10" s="110" customFormat="1" ht="24.95" customHeight="1" x14ac:dyDescent="0.2">
      <c r="A35" s="292" t="s">
        <v>171</v>
      </c>
      <c r="B35" s="293" t="s">
        <v>172</v>
      </c>
      <c r="C35" s="113">
        <v>17.381924198250729</v>
      </c>
      <c r="D35" s="115">
        <v>2981</v>
      </c>
      <c r="E35" s="114">
        <v>1785</v>
      </c>
      <c r="F35" s="114">
        <v>3943</v>
      </c>
      <c r="G35" s="114">
        <v>2662</v>
      </c>
      <c r="H35" s="140">
        <v>3097</v>
      </c>
      <c r="I35" s="115">
        <v>-116</v>
      </c>
      <c r="J35" s="116">
        <v>-3.7455602195673232</v>
      </c>
    </row>
    <row r="36" spans="1:10" s="110" customFormat="1" ht="24.95" customHeight="1" x14ac:dyDescent="0.2">
      <c r="A36" s="294" t="s">
        <v>173</v>
      </c>
      <c r="B36" s="295" t="s">
        <v>174</v>
      </c>
      <c r="C36" s="125">
        <v>81.860058309037896</v>
      </c>
      <c r="D36" s="143">
        <v>14039</v>
      </c>
      <c r="E36" s="144">
        <v>12546</v>
      </c>
      <c r="F36" s="144">
        <v>18103</v>
      </c>
      <c r="G36" s="144">
        <v>13098</v>
      </c>
      <c r="H36" s="145">
        <v>14532</v>
      </c>
      <c r="I36" s="143">
        <v>-493</v>
      </c>
      <c r="J36" s="146">
        <v>-3.3925130745939995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17150</v>
      </c>
      <c r="F11" s="264">
        <v>14394</v>
      </c>
      <c r="G11" s="264">
        <v>22265</v>
      </c>
      <c r="H11" s="264">
        <v>15921</v>
      </c>
      <c r="I11" s="265">
        <v>17742</v>
      </c>
      <c r="J11" s="263">
        <v>-592</v>
      </c>
      <c r="K11" s="266">
        <v>-3.3367151392176755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28.443148688046648</v>
      </c>
      <c r="E13" s="115">
        <v>4878</v>
      </c>
      <c r="F13" s="114">
        <v>4898</v>
      </c>
      <c r="G13" s="114">
        <v>6258</v>
      </c>
      <c r="H13" s="114">
        <v>5319</v>
      </c>
      <c r="I13" s="140">
        <v>5159</v>
      </c>
      <c r="J13" s="115">
        <v>-281</v>
      </c>
      <c r="K13" s="116">
        <v>-5.4467920139561929</v>
      </c>
    </row>
    <row r="14" spans="1:15" ht="15.95" customHeight="1" x14ac:dyDescent="0.2">
      <c r="A14" s="306" t="s">
        <v>230</v>
      </c>
      <c r="B14" s="307"/>
      <c r="C14" s="308"/>
      <c r="D14" s="113">
        <v>50.682215743440231</v>
      </c>
      <c r="E14" s="115">
        <v>8692</v>
      </c>
      <c r="F14" s="114">
        <v>6672</v>
      </c>
      <c r="G14" s="114">
        <v>12215</v>
      </c>
      <c r="H14" s="114">
        <v>7704</v>
      </c>
      <c r="I14" s="140">
        <v>8906</v>
      </c>
      <c r="J14" s="115">
        <v>-214</v>
      </c>
      <c r="K14" s="116">
        <v>-2.4028744666516957</v>
      </c>
    </row>
    <row r="15" spans="1:15" ht="15.95" customHeight="1" x14ac:dyDescent="0.2">
      <c r="A15" s="306" t="s">
        <v>231</v>
      </c>
      <c r="B15" s="307"/>
      <c r="C15" s="308"/>
      <c r="D15" s="113">
        <v>8.7755102040816322</v>
      </c>
      <c r="E15" s="115">
        <v>1505</v>
      </c>
      <c r="F15" s="114">
        <v>985</v>
      </c>
      <c r="G15" s="114">
        <v>1443</v>
      </c>
      <c r="H15" s="114">
        <v>1042</v>
      </c>
      <c r="I15" s="140">
        <v>1378</v>
      </c>
      <c r="J15" s="115">
        <v>127</v>
      </c>
      <c r="K15" s="116">
        <v>9.216255442670537</v>
      </c>
    </row>
    <row r="16" spans="1:15" ht="15.95" customHeight="1" x14ac:dyDescent="0.2">
      <c r="A16" s="306" t="s">
        <v>232</v>
      </c>
      <c r="B16" s="307"/>
      <c r="C16" s="308"/>
      <c r="D16" s="113">
        <v>11.871720116618075</v>
      </c>
      <c r="E16" s="115">
        <v>2036</v>
      </c>
      <c r="F16" s="114">
        <v>1767</v>
      </c>
      <c r="G16" s="114">
        <v>2166</v>
      </c>
      <c r="H16" s="114">
        <v>1808</v>
      </c>
      <c r="I16" s="140">
        <v>2241</v>
      </c>
      <c r="J16" s="115">
        <v>-205</v>
      </c>
      <c r="K16" s="116">
        <v>-9.1477019187862556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0.90379008746355682</v>
      </c>
      <c r="E18" s="115">
        <v>155</v>
      </c>
      <c r="F18" s="114">
        <v>82</v>
      </c>
      <c r="G18" s="114">
        <v>292</v>
      </c>
      <c r="H18" s="114">
        <v>219</v>
      </c>
      <c r="I18" s="140">
        <v>122</v>
      </c>
      <c r="J18" s="115">
        <v>33</v>
      </c>
      <c r="K18" s="116">
        <v>27.049180327868854</v>
      </c>
    </row>
    <row r="19" spans="1:11" ht="14.1" customHeight="1" x14ac:dyDescent="0.2">
      <c r="A19" s="306" t="s">
        <v>235</v>
      </c>
      <c r="B19" s="307" t="s">
        <v>236</v>
      </c>
      <c r="C19" s="308"/>
      <c r="D19" s="113">
        <v>0.61807580174927113</v>
      </c>
      <c r="E19" s="115">
        <v>106</v>
      </c>
      <c r="F19" s="114">
        <v>59</v>
      </c>
      <c r="G19" s="114">
        <v>214</v>
      </c>
      <c r="H19" s="114">
        <v>191</v>
      </c>
      <c r="I19" s="140">
        <v>90</v>
      </c>
      <c r="J19" s="115">
        <v>16</v>
      </c>
      <c r="K19" s="116">
        <v>17.777777777777779</v>
      </c>
    </row>
    <row r="20" spans="1:11" ht="14.1" customHeight="1" x14ac:dyDescent="0.2">
      <c r="A20" s="306">
        <v>12</v>
      </c>
      <c r="B20" s="307" t="s">
        <v>237</v>
      </c>
      <c r="C20" s="308"/>
      <c r="D20" s="113">
        <v>1.6909620991253644</v>
      </c>
      <c r="E20" s="115">
        <v>290</v>
      </c>
      <c r="F20" s="114">
        <v>112</v>
      </c>
      <c r="G20" s="114">
        <v>229</v>
      </c>
      <c r="H20" s="114">
        <v>317</v>
      </c>
      <c r="I20" s="140">
        <v>280</v>
      </c>
      <c r="J20" s="115">
        <v>10</v>
      </c>
      <c r="K20" s="116">
        <v>3.5714285714285716</v>
      </c>
    </row>
    <row r="21" spans="1:11" ht="14.1" customHeight="1" x14ac:dyDescent="0.2">
      <c r="A21" s="306">
        <v>21</v>
      </c>
      <c r="B21" s="307" t="s">
        <v>238</v>
      </c>
      <c r="C21" s="308"/>
      <c r="D21" s="113">
        <v>0.42565597667638483</v>
      </c>
      <c r="E21" s="115">
        <v>73</v>
      </c>
      <c r="F21" s="114">
        <v>45</v>
      </c>
      <c r="G21" s="114">
        <v>58</v>
      </c>
      <c r="H21" s="114">
        <v>38</v>
      </c>
      <c r="I21" s="140">
        <v>52</v>
      </c>
      <c r="J21" s="115">
        <v>21</v>
      </c>
      <c r="K21" s="116">
        <v>40.384615384615387</v>
      </c>
    </row>
    <row r="22" spans="1:11" ht="14.1" customHeight="1" x14ac:dyDescent="0.2">
      <c r="A22" s="306">
        <v>22</v>
      </c>
      <c r="B22" s="307" t="s">
        <v>239</v>
      </c>
      <c r="C22" s="308"/>
      <c r="D22" s="113">
        <v>0.93877551020408168</v>
      </c>
      <c r="E22" s="115">
        <v>161</v>
      </c>
      <c r="F22" s="114">
        <v>136</v>
      </c>
      <c r="G22" s="114">
        <v>353</v>
      </c>
      <c r="H22" s="114">
        <v>222</v>
      </c>
      <c r="I22" s="140">
        <v>240</v>
      </c>
      <c r="J22" s="115">
        <v>-79</v>
      </c>
      <c r="K22" s="116">
        <v>-32.916666666666664</v>
      </c>
    </row>
    <row r="23" spans="1:11" ht="14.1" customHeight="1" x14ac:dyDescent="0.2">
      <c r="A23" s="306">
        <v>23</v>
      </c>
      <c r="B23" s="307" t="s">
        <v>240</v>
      </c>
      <c r="C23" s="308"/>
      <c r="D23" s="113">
        <v>0.83381924198250734</v>
      </c>
      <c r="E23" s="115">
        <v>143</v>
      </c>
      <c r="F23" s="114">
        <v>137</v>
      </c>
      <c r="G23" s="114">
        <v>154</v>
      </c>
      <c r="H23" s="114">
        <v>194</v>
      </c>
      <c r="I23" s="140">
        <v>126</v>
      </c>
      <c r="J23" s="115">
        <v>17</v>
      </c>
      <c r="K23" s="116">
        <v>13.492063492063492</v>
      </c>
    </row>
    <row r="24" spans="1:11" ht="14.1" customHeight="1" x14ac:dyDescent="0.2">
      <c r="A24" s="306">
        <v>24</v>
      </c>
      <c r="B24" s="307" t="s">
        <v>241</v>
      </c>
      <c r="C24" s="308"/>
      <c r="D24" s="113">
        <v>2.5131195335276968</v>
      </c>
      <c r="E24" s="115">
        <v>431</v>
      </c>
      <c r="F24" s="114">
        <v>383</v>
      </c>
      <c r="G24" s="114">
        <v>600</v>
      </c>
      <c r="H24" s="114">
        <v>452</v>
      </c>
      <c r="I24" s="140">
        <v>491</v>
      </c>
      <c r="J24" s="115">
        <v>-60</v>
      </c>
      <c r="K24" s="116">
        <v>-12.219959266802444</v>
      </c>
    </row>
    <row r="25" spans="1:11" ht="14.1" customHeight="1" x14ac:dyDescent="0.2">
      <c r="A25" s="306">
        <v>25</v>
      </c>
      <c r="B25" s="307" t="s">
        <v>242</v>
      </c>
      <c r="C25" s="308"/>
      <c r="D25" s="113">
        <v>4.0291545189504374</v>
      </c>
      <c r="E25" s="115">
        <v>691</v>
      </c>
      <c r="F25" s="114">
        <v>422</v>
      </c>
      <c r="G25" s="114">
        <v>1014</v>
      </c>
      <c r="H25" s="114">
        <v>646</v>
      </c>
      <c r="I25" s="140">
        <v>785</v>
      </c>
      <c r="J25" s="115">
        <v>-94</v>
      </c>
      <c r="K25" s="116">
        <v>-11.97452229299363</v>
      </c>
    </row>
    <row r="26" spans="1:11" ht="14.1" customHeight="1" x14ac:dyDescent="0.2">
      <c r="A26" s="306">
        <v>26</v>
      </c>
      <c r="B26" s="307" t="s">
        <v>243</v>
      </c>
      <c r="C26" s="308"/>
      <c r="D26" s="113">
        <v>2.5539358600583091</v>
      </c>
      <c r="E26" s="115">
        <v>438</v>
      </c>
      <c r="F26" s="114">
        <v>265</v>
      </c>
      <c r="G26" s="114">
        <v>797</v>
      </c>
      <c r="H26" s="114">
        <v>339</v>
      </c>
      <c r="I26" s="140">
        <v>563</v>
      </c>
      <c r="J26" s="115">
        <v>-125</v>
      </c>
      <c r="K26" s="116">
        <v>-22.202486678507992</v>
      </c>
    </row>
    <row r="27" spans="1:11" ht="14.1" customHeight="1" x14ac:dyDescent="0.2">
      <c r="A27" s="306">
        <v>27</v>
      </c>
      <c r="B27" s="307" t="s">
        <v>244</v>
      </c>
      <c r="C27" s="308"/>
      <c r="D27" s="113">
        <v>1.7667638483965014</v>
      </c>
      <c r="E27" s="115">
        <v>303</v>
      </c>
      <c r="F27" s="114">
        <v>228</v>
      </c>
      <c r="G27" s="114">
        <v>325</v>
      </c>
      <c r="H27" s="114">
        <v>293</v>
      </c>
      <c r="I27" s="140">
        <v>306</v>
      </c>
      <c r="J27" s="115">
        <v>-3</v>
      </c>
      <c r="K27" s="116">
        <v>-0.98039215686274506</v>
      </c>
    </row>
    <row r="28" spans="1:11" ht="14.1" customHeight="1" x14ac:dyDescent="0.2">
      <c r="A28" s="306">
        <v>28</v>
      </c>
      <c r="B28" s="307" t="s">
        <v>245</v>
      </c>
      <c r="C28" s="308"/>
      <c r="D28" s="113">
        <v>0.13994169096209913</v>
      </c>
      <c r="E28" s="115">
        <v>24</v>
      </c>
      <c r="F28" s="114">
        <v>29</v>
      </c>
      <c r="G28" s="114">
        <v>36</v>
      </c>
      <c r="H28" s="114">
        <v>31</v>
      </c>
      <c r="I28" s="140">
        <v>33</v>
      </c>
      <c r="J28" s="115">
        <v>-9</v>
      </c>
      <c r="K28" s="116">
        <v>-27.272727272727273</v>
      </c>
    </row>
    <row r="29" spans="1:11" ht="14.1" customHeight="1" x14ac:dyDescent="0.2">
      <c r="A29" s="306">
        <v>29</v>
      </c>
      <c r="B29" s="307" t="s">
        <v>246</v>
      </c>
      <c r="C29" s="308"/>
      <c r="D29" s="113">
        <v>3.4927113702623909</v>
      </c>
      <c r="E29" s="115">
        <v>599</v>
      </c>
      <c r="F29" s="114">
        <v>618</v>
      </c>
      <c r="G29" s="114">
        <v>663</v>
      </c>
      <c r="H29" s="114">
        <v>564</v>
      </c>
      <c r="I29" s="140">
        <v>536</v>
      </c>
      <c r="J29" s="115">
        <v>63</v>
      </c>
      <c r="K29" s="116">
        <v>11.753731343283581</v>
      </c>
    </row>
    <row r="30" spans="1:11" ht="14.1" customHeight="1" x14ac:dyDescent="0.2">
      <c r="A30" s="306" t="s">
        <v>247</v>
      </c>
      <c r="B30" s="307" t="s">
        <v>248</v>
      </c>
      <c r="C30" s="308"/>
      <c r="D30" s="113">
        <v>0.48979591836734693</v>
      </c>
      <c r="E30" s="115">
        <v>84</v>
      </c>
      <c r="F30" s="114">
        <v>72</v>
      </c>
      <c r="G30" s="114">
        <v>148</v>
      </c>
      <c r="H30" s="114">
        <v>111</v>
      </c>
      <c r="I30" s="140">
        <v>90</v>
      </c>
      <c r="J30" s="115">
        <v>-6</v>
      </c>
      <c r="K30" s="116">
        <v>-6.666666666666667</v>
      </c>
    </row>
    <row r="31" spans="1:11" ht="14.1" customHeight="1" x14ac:dyDescent="0.2">
      <c r="A31" s="306" t="s">
        <v>249</v>
      </c>
      <c r="B31" s="307" t="s">
        <v>250</v>
      </c>
      <c r="C31" s="308"/>
      <c r="D31" s="113">
        <v>2.9795918367346941</v>
      </c>
      <c r="E31" s="115">
        <v>511</v>
      </c>
      <c r="F31" s="114">
        <v>542</v>
      </c>
      <c r="G31" s="114">
        <v>503</v>
      </c>
      <c r="H31" s="114">
        <v>445</v>
      </c>
      <c r="I31" s="140">
        <v>435</v>
      </c>
      <c r="J31" s="115">
        <v>76</v>
      </c>
      <c r="K31" s="116">
        <v>17.471264367816094</v>
      </c>
    </row>
    <row r="32" spans="1:11" ht="14.1" customHeight="1" x14ac:dyDescent="0.2">
      <c r="A32" s="306">
        <v>31</v>
      </c>
      <c r="B32" s="307" t="s">
        <v>251</v>
      </c>
      <c r="C32" s="308"/>
      <c r="D32" s="113">
        <v>0.79883381924198249</v>
      </c>
      <c r="E32" s="115">
        <v>137</v>
      </c>
      <c r="F32" s="114">
        <v>146</v>
      </c>
      <c r="G32" s="114">
        <v>135</v>
      </c>
      <c r="H32" s="114">
        <v>132</v>
      </c>
      <c r="I32" s="140">
        <v>130</v>
      </c>
      <c r="J32" s="115">
        <v>7</v>
      </c>
      <c r="K32" s="116">
        <v>5.384615384615385</v>
      </c>
    </row>
    <row r="33" spans="1:11" ht="14.1" customHeight="1" x14ac:dyDescent="0.2">
      <c r="A33" s="306">
        <v>32</v>
      </c>
      <c r="B33" s="307" t="s">
        <v>252</v>
      </c>
      <c r="C33" s="308"/>
      <c r="D33" s="113">
        <v>3.0320699708454812</v>
      </c>
      <c r="E33" s="115">
        <v>520</v>
      </c>
      <c r="F33" s="114">
        <v>305</v>
      </c>
      <c r="G33" s="114">
        <v>583</v>
      </c>
      <c r="H33" s="114">
        <v>458</v>
      </c>
      <c r="I33" s="140">
        <v>507</v>
      </c>
      <c r="J33" s="115">
        <v>13</v>
      </c>
      <c r="K33" s="116">
        <v>2.5641025641025643</v>
      </c>
    </row>
    <row r="34" spans="1:11" ht="14.1" customHeight="1" x14ac:dyDescent="0.2">
      <c r="A34" s="306">
        <v>33</v>
      </c>
      <c r="B34" s="307" t="s">
        <v>253</v>
      </c>
      <c r="C34" s="308"/>
      <c r="D34" s="113">
        <v>1.3994169096209912</v>
      </c>
      <c r="E34" s="115">
        <v>240</v>
      </c>
      <c r="F34" s="114">
        <v>117</v>
      </c>
      <c r="G34" s="114">
        <v>252</v>
      </c>
      <c r="H34" s="114">
        <v>260</v>
      </c>
      <c r="I34" s="140">
        <v>246</v>
      </c>
      <c r="J34" s="115">
        <v>-6</v>
      </c>
      <c r="K34" s="116">
        <v>-2.4390243902439024</v>
      </c>
    </row>
    <row r="35" spans="1:11" ht="14.1" customHeight="1" x14ac:dyDescent="0.2">
      <c r="A35" s="306">
        <v>34</v>
      </c>
      <c r="B35" s="307" t="s">
        <v>254</v>
      </c>
      <c r="C35" s="308"/>
      <c r="D35" s="113">
        <v>2.3381924198250728</v>
      </c>
      <c r="E35" s="115">
        <v>401</v>
      </c>
      <c r="F35" s="114">
        <v>306</v>
      </c>
      <c r="G35" s="114">
        <v>450</v>
      </c>
      <c r="H35" s="114">
        <v>307</v>
      </c>
      <c r="I35" s="140">
        <v>360</v>
      </c>
      <c r="J35" s="115">
        <v>41</v>
      </c>
      <c r="K35" s="116">
        <v>11.388888888888889</v>
      </c>
    </row>
    <row r="36" spans="1:11" ht="14.1" customHeight="1" x14ac:dyDescent="0.2">
      <c r="A36" s="306">
        <v>41</v>
      </c>
      <c r="B36" s="307" t="s">
        <v>255</v>
      </c>
      <c r="C36" s="308"/>
      <c r="D36" s="113">
        <v>1.032069970845481</v>
      </c>
      <c r="E36" s="115">
        <v>177</v>
      </c>
      <c r="F36" s="114">
        <v>124</v>
      </c>
      <c r="G36" s="114">
        <v>217</v>
      </c>
      <c r="H36" s="114">
        <v>165</v>
      </c>
      <c r="I36" s="140">
        <v>272</v>
      </c>
      <c r="J36" s="115">
        <v>-95</v>
      </c>
      <c r="K36" s="116">
        <v>-34.926470588235297</v>
      </c>
    </row>
    <row r="37" spans="1:11" ht="14.1" customHeight="1" x14ac:dyDescent="0.2">
      <c r="A37" s="306">
        <v>42</v>
      </c>
      <c r="B37" s="307" t="s">
        <v>256</v>
      </c>
      <c r="C37" s="308"/>
      <c r="D37" s="113">
        <v>0.18658892128279883</v>
      </c>
      <c r="E37" s="115">
        <v>32</v>
      </c>
      <c r="F37" s="114">
        <v>39</v>
      </c>
      <c r="G37" s="114">
        <v>34</v>
      </c>
      <c r="H37" s="114">
        <v>27</v>
      </c>
      <c r="I37" s="140">
        <v>35</v>
      </c>
      <c r="J37" s="115">
        <v>-3</v>
      </c>
      <c r="K37" s="116">
        <v>-8.5714285714285712</v>
      </c>
    </row>
    <row r="38" spans="1:11" ht="14.1" customHeight="1" x14ac:dyDescent="0.2">
      <c r="A38" s="306">
        <v>43</v>
      </c>
      <c r="B38" s="307" t="s">
        <v>257</v>
      </c>
      <c r="C38" s="308"/>
      <c r="D38" s="113">
        <v>2.6472303206997085</v>
      </c>
      <c r="E38" s="115">
        <v>454</v>
      </c>
      <c r="F38" s="114">
        <v>286</v>
      </c>
      <c r="G38" s="114">
        <v>546</v>
      </c>
      <c r="H38" s="114">
        <v>364</v>
      </c>
      <c r="I38" s="140">
        <v>626</v>
      </c>
      <c r="J38" s="115">
        <v>-172</v>
      </c>
      <c r="K38" s="116">
        <v>-27.476038338658146</v>
      </c>
    </row>
    <row r="39" spans="1:11" ht="14.1" customHeight="1" x14ac:dyDescent="0.2">
      <c r="A39" s="306">
        <v>51</v>
      </c>
      <c r="B39" s="307" t="s">
        <v>258</v>
      </c>
      <c r="C39" s="308"/>
      <c r="D39" s="113">
        <v>8.1049562682215743</v>
      </c>
      <c r="E39" s="115">
        <v>1390</v>
      </c>
      <c r="F39" s="114">
        <v>1260</v>
      </c>
      <c r="G39" s="114">
        <v>1903</v>
      </c>
      <c r="H39" s="114">
        <v>1533</v>
      </c>
      <c r="I39" s="140">
        <v>1673</v>
      </c>
      <c r="J39" s="115">
        <v>-283</v>
      </c>
      <c r="K39" s="116">
        <v>-16.915720263000598</v>
      </c>
    </row>
    <row r="40" spans="1:11" ht="14.1" customHeight="1" x14ac:dyDescent="0.2">
      <c r="A40" s="306" t="s">
        <v>259</v>
      </c>
      <c r="B40" s="307" t="s">
        <v>260</v>
      </c>
      <c r="C40" s="308"/>
      <c r="D40" s="113">
        <v>7.591836734693878</v>
      </c>
      <c r="E40" s="115">
        <v>1302</v>
      </c>
      <c r="F40" s="114">
        <v>1212</v>
      </c>
      <c r="G40" s="114">
        <v>1789</v>
      </c>
      <c r="H40" s="114">
        <v>1437</v>
      </c>
      <c r="I40" s="140">
        <v>1600</v>
      </c>
      <c r="J40" s="115">
        <v>-298</v>
      </c>
      <c r="K40" s="116">
        <v>-18.625</v>
      </c>
    </row>
    <row r="41" spans="1:11" ht="14.1" customHeight="1" x14ac:dyDescent="0.2">
      <c r="A41" s="306"/>
      <c r="B41" s="307" t="s">
        <v>261</v>
      </c>
      <c r="C41" s="308"/>
      <c r="D41" s="113">
        <v>5.8367346938775508</v>
      </c>
      <c r="E41" s="115">
        <v>1001</v>
      </c>
      <c r="F41" s="114">
        <v>966</v>
      </c>
      <c r="G41" s="114">
        <v>1451</v>
      </c>
      <c r="H41" s="114">
        <v>1213</v>
      </c>
      <c r="I41" s="140">
        <v>1356</v>
      </c>
      <c r="J41" s="115">
        <v>-355</v>
      </c>
      <c r="K41" s="116">
        <v>-26.179941002949853</v>
      </c>
    </row>
    <row r="42" spans="1:11" ht="14.1" customHeight="1" x14ac:dyDescent="0.2">
      <c r="A42" s="306">
        <v>52</v>
      </c>
      <c r="B42" s="307" t="s">
        <v>262</v>
      </c>
      <c r="C42" s="308"/>
      <c r="D42" s="113">
        <v>4.7055393586005829</v>
      </c>
      <c r="E42" s="115">
        <v>807</v>
      </c>
      <c r="F42" s="114">
        <v>623</v>
      </c>
      <c r="G42" s="114">
        <v>888</v>
      </c>
      <c r="H42" s="114">
        <v>837</v>
      </c>
      <c r="I42" s="140">
        <v>820</v>
      </c>
      <c r="J42" s="115">
        <v>-13</v>
      </c>
      <c r="K42" s="116">
        <v>-1.5853658536585367</v>
      </c>
    </row>
    <row r="43" spans="1:11" ht="14.1" customHeight="1" x14ac:dyDescent="0.2">
      <c r="A43" s="306" t="s">
        <v>263</v>
      </c>
      <c r="B43" s="307" t="s">
        <v>264</v>
      </c>
      <c r="C43" s="308"/>
      <c r="D43" s="113">
        <v>3.8658892128279883</v>
      </c>
      <c r="E43" s="115">
        <v>663</v>
      </c>
      <c r="F43" s="114">
        <v>495</v>
      </c>
      <c r="G43" s="114">
        <v>659</v>
      </c>
      <c r="H43" s="114">
        <v>574</v>
      </c>
      <c r="I43" s="140">
        <v>657</v>
      </c>
      <c r="J43" s="115">
        <v>6</v>
      </c>
      <c r="K43" s="116">
        <v>0.91324200913242004</v>
      </c>
    </row>
    <row r="44" spans="1:11" ht="14.1" customHeight="1" x14ac:dyDescent="0.2">
      <c r="A44" s="306">
        <v>53</v>
      </c>
      <c r="B44" s="307" t="s">
        <v>265</v>
      </c>
      <c r="C44" s="308"/>
      <c r="D44" s="113">
        <v>1.2944606413994169</v>
      </c>
      <c r="E44" s="115">
        <v>222</v>
      </c>
      <c r="F44" s="114">
        <v>157</v>
      </c>
      <c r="G44" s="114">
        <v>195</v>
      </c>
      <c r="H44" s="114">
        <v>212</v>
      </c>
      <c r="I44" s="140">
        <v>195</v>
      </c>
      <c r="J44" s="115">
        <v>27</v>
      </c>
      <c r="K44" s="116">
        <v>13.846153846153847</v>
      </c>
    </row>
    <row r="45" spans="1:11" ht="14.1" customHeight="1" x14ac:dyDescent="0.2">
      <c r="A45" s="306" t="s">
        <v>266</v>
      </c>
      <c r="B45" s="307" t="s">
        <v>267</v>
      </c>
      <c r="C45" s="308"/>
      <c r="D45" s="113">
        <v>1.2536443148688046</v>
      </c>
      <c r="E45" s="115">
        <v>215</v>
      </c>
      <c r="F45" s="114">
        <v>149</v>
      </c>
      <c r="G45" s="114">
        <v>180</v>
      </c>
      <c r="H45" s="114">
        <v>201</v>
      </c>
      <c r="I45" s="140">
        <v>184</v>
      </c>
      <c r="J45" s="115">
        <v>31</v>
      </c>
      <c r="K45" s="116">
        <v>16.847826086956523</v>
      </c>
    </row>
    <row r="46" spans="1:11" ht="14.1" customHeight="1" x14ac:dyDescent="0.2">
      <c r="A46" s="306">
        <v>54</v>
      </c>
      <c r="B46" s="307" t="s">
        <v>268</v>
      </c>
      <c r="C46" s="308"/>
      <c r="D46" s="113">
        <v>5.9941690962099123</v>
      </c>
      <c r="E46" s="115">
        <v>1028</v>
      </c>
      <c r="F46" s="114">
        <v>780</v>
      </c>
      <c r="G46" s="114">
        <v>1024</v>
      </c>
      <c r="H46" s="114">
        <v>880</v>
      </c>
      <c r="I46" s="140">
        <v>1028</v>
      </c>
      <c r="J46" s="115">
        <v>0</v>
      </c>
      <c r="K46" s="116">
        <v>0</v>
      </c>
    </row>
    <row r="47" spans="1:11" ht="14.1" customHeight="1" x14ac:dyDescent="0.2">
      <c r="A47" s="306">
        <v>61</v>
      </c>
      <c r="B47" s="307" t="s">
        <v>269</v>
      </c>
      <c r="C47" s="308"/>
      <c r="D47" s="113">
        <v>1.6384839650145773</v>
      </c>
      <c r="E47" s="115">
        <v>281</v>
      </c>
      <c r="F47" s="114">
        <v>190</v>
      </c>
      <c r="G47" s="114">
        <v>392</v>
      </c>
      <c r="H47" s="114">
        <v>268</v>
      </c>
      <c r="I47" s="140">
        <v>296</v>
      </c>
      <c r="J47" s="115">
        <v>-15</v>
      </c>
      <c r="K47" s="116">
        <v>-5.0675675675675675</v>
      </c>
    </row>
    <row r="48" spans="1:11" ht="14.1" customHeight="1" x14ac:dyDescent="0.2">
      <c r="A48" s="306">
        <v>62</v>
      </c>
      <c r="B48" s="307" t="s">
        <v>270</v>
      </c>
      <c r="C48" s="308"/>
      <c r="D48" s="113">
        <v>6.9562682215743443</v>
      </c>
      <c r="E48" s="115">
        <v>1193</v>
      </c>
      <c r="F48" s="114">
        <v>1330</v>
      </c>
      <c r="G48" s="114">
        <v>1723</v>
      </c>
      <c r="H48" s="114">
        <v>1082</v>
      </c>
      <c r="I48" s="140">
        <v>1154</v>
      </c>
      <c r="J48" s="115">
        <v>39</v>
      </c>
      <c r="K48" s="116">
        <v>3.3795493934142113</v>
      </c>
    </row>
    <row r="49" spans="1:11" ht="14.1" customHeight="1" x14ac:dyDescent="0.2">
      <c r="A49" s="306">
        <v>63</v>
      </c>
      <c r="B49" s="307" t="s">
        <v>271</v>
      </c>
      <c r="C49" s="308"/>
      <c r="D49" s="113">
        <v>4.4431486880466471</v>
      </c>
      <c r="E49" s="115">
        <v>762</v>
      </c>
      <c r="F49" s="114">
        <v>891</v>
      </c>
      <c r="G49" s="114">
        <v>1032</v>
      </c>
      <c r="H49" s="114">
        <v>883</v>
      </c>
      <c r="I49" s="140">
        <v>845</v>
      </c>
      <c r="J49" s="115">
        <v>-83</v>
      </c>
      <c r="K49" s="116">
        <v>-9.8224852071005913</v>
      </c>
    </row>
    <row r="50" spans="1:11" ht="14.1" customHeight="1" x14ac:dyDescent="0.2">
      <c r="A50" s="306" t="s">
        <v>272</v>
      </c>
      <c r="B50" s="307" t="s">
        <v>273</v>
      </c>
      <c r="C50" s="308"/>
      <c r="D50" s="113">
        <v>1.0087463556851313</v>
      </c>
      <c r="E50" s="115">
        <v>173</v>
      </c>
      <c r="F50" s="114">
        <v>209</v>
      </c>
      <c r="G50" s="114">
        <v>261</v>
      </c>
      <c r="H50" s="114">
        <v>169</v>
      </c>
      <c r="I50" s="140">
        <v>167</v>
      </c>
      <c r="J50" s="115">
        <v>6</v>
      </c>
      <c r="K50" s="116">
        <v>3.5928143712574849</v>
      </c>
    </row>
    <row r="51" spans="1:11" ht="14.1" customHeight="1" x14ac:dyDescent="0.2">
      <c r="A51" s="306" t="s">
        <v>274</v>
      </c>
      <c r="B51" s="307" t="s">
        <v>275</v>
      </c>
      <c r="C51" s="308"/>
      <c r="D51" s="113">
        <v>3.1778425655976674</v>
      </c>
      <c r="E51" s="115">
        <v>545</v>
      </c>
      <c r="F51" s="114">
        <v>641</v>
      </c>
      <c r="G51" s="114">
        <v>681</v>
      </c>
      <c r="H51" s="114">
        <v>648</v>
      </c>
      <c r="I51" s="140">
        <v>634</v>
      </c>
      <c r="J51" s="115">
        <v>-89</v>
      </c>
      <c r="K51" s="116">
        <v>-14.037854889589905</v>
      </c>
    </row>
    <row r="52" spans="1:11" ht="14.1" customHeight="1" x14ac:dyDescent="0.2">
      <c r="A52" s="306">
        <v>71</v>
      </c>
      <c r="B52" s="307" t="s">
        <v>276</v>
      </c>
      <c r="C52" s="308"/>
      <c r="D52" s="113">
        <v>10.058309037900875</v>
      </c>
      <c r="E52" s="115">
        <v>1725</v>
      </c>
      <c r="F52" s="114">
        <v>1685</v>
      </c>
      <c r="G52" s="114">
        <v>1953</v>
      </c>
      <c r="H52" s="114">
        <v>1695</v>
      </c>
      <c r="I52" s="140">
        <v>1720</v>
      </c>
      <c r="J52" s="115">
        <v>5</v>
      </c>
      <c r="K52" s="116">
        <v>0.29069767441860467</v>
      </c>
    </row>
    <row r="53" spans="1:11" ht="14.1" customHeight="1" x14ac:dyDescent="0.2">
      <c r="A53" s="306" t="s">
        <v>277</v>
      </c>
      <c r="B53" s="307" t="s">
        <v>278</v>
      </c>
      <c r="C53" s="308"/>
      <c r="D53" s="113">
        <v>3.259475218658892</v>
      </c>
      <c r="E53" s="115">
        <v>559</v>
      </c>
      <c r="F53" s="114">
        <v>374</v>
      </c>
      <c r="G53" s="114">
        <v>647</v>
      </c>
      <c r="H53" s="114">
        <v>457</v>
      </c>
      <c r="I53" s="140">
        <v>548</v>
      </c>
      <c r="J53" s="115">
        <v>11</v>
      </c>
      <c r="K53" s="116">
        <v>2.0072992700729926</v>
      </c>
    </row>
    <row r="54" spans="1:11" ht="14.1" customHeight="1" x14ac:dyDescent="0.2">
      <c r="A54" s="306" t="s">
        <v>279</v>
      </c>
      <c r="B54" s="307" t="s">
        <v>280</v>
      </c>
      <c r="C54" s="308"/>
      <c r="D54" s="113">
        <v>5.9008746355685133</v>
      </c>
      <c r="E54" s="115">
        <v>1012</v>
      </c>
      <c r="F54" s="114">
        <v>1221</v>
      </c>
      <c r="G54" s="114">
        <v>1173</v>
      </c>
      <c r="H54" s="114">
        <v>1125</v>
      </c>
      <c r="I54" s="140">
        <v>1003</v>
      </c>
      <c r="J54" s="115">
        <v>9</v>
      </c>
      <c r="K54" s="116">
        <v>0.8973080757726819</v>
      </c>
    </row>
    <row r="55" spans="1:11" ht="14.1" customHeight="1" x14ac:dyDescent="0.2">
      <c r="A55" s="306">
        <v>72</v>
      </c>
      <c r="B55" s="307" t="s">
        <v>281</v>
      </c>
      <c r="C55" s="308"/>
      <c r="D55" s="113">
        <v>1.8075801749271136</v>
      </c>
      <c r="E55" s="115">
        <v>310</v>
      </c>
      <c r="F55" s="114">
        <v>208</v>
      </c>
      <c r="G55" s="114">
        <v>459</v>
      </c>
      <c r="H55" s="114">
        <v>221</v>
      </c>
      <c r="I55" s="140">
        <v>371</v>
      </c>
      <c r="J55" s="115">
        <v>-61</v>
      </c>
      <c r="K55" s="116">
        <v>-16.442048517520217</v>
      </c>
    </row>
    <row r="56" spans="1:11" ht="14.1" customHeight="1" x14ac:dyDescent="0.2">
      <c r="A56" s="306" t="s">
        <v>282</v>
      </c>
      <c r="B56" s="307" t="s">
        <v>283</v>
      </c>
      <c r="C56" s="308"/>
      <c r="D56" s="113">
        <v>0.71137026239067058</v>
      </c>
      <c r="E56" s="115">
        <v>122</v>
      </c>
      <c r="F56" s="114">
        <v>79</v>
      </c>
      <c r="G56" s="114">
        <v>227</v>
      </c>
      <c r="H56" s="114">
        <v>61</v>
      </c>
      <c r="I56" s="140">
        <v>155</v>
      </c>
      <c r="J56" s="115">
        <v>-33</v>
      </c>
      <c r="K56" s="116">
        <v>-21.29032258064516</v>
      </c>
    </row>
    <row r="57" spans="1:11" ht="14.1" customHeight="1" x14ac:dyDescent="0.2">
      <c r="A57" s="306" t="s">
        <v>284</v>
      </c>
      <c r="B57" s="307" t="s">
        <v>285</v>
      </c>
      <c r="C57" s="308"/>
      <c r="D57" s="113">
        <v>0.78134110787172006</v>
      </c>
      <c r="E57" s="115">
        <v>134</v>
      </c>
      <c r="F57" s="114">
        <v>85</v>
      </c>
      <c r="G57" s="114">
        <v>95</v>
      </c>
      <c r="H57" s="114">
        <v>94</v>
      </c>
      <c r="I57" s="140">
        <v>134</v>
      </c>
      <c r="J57" s="115">
        <v>0</v>
      </c>
      <c r="K57" s="116">
        <v>0</v>
      </c>
    </row>
    <row r="58" spans="1:11" ht="14.1" customHeight="1" x14ac:dyDescent="0.2">
      <c r="A58" s="306">
        <v>73</v>
      </c>
      <c r="B58" s="307" t="s">
        <v>286</v>
      </c>
      <c r="C58" s="308"/>
      <c r="D58" s="113">
        <v>2.0758017492711369</v>
      </c>
      <c r="E58" s="115">
        <v>356</v>
      </c>
      <c r="F58" s="114">
        <v>267</v>
      </c>
      <c r="G58" s="114">
        <v>477</v>
      </c>
      <c r="H58" s="114">
        <v>298</v>
      </c>
      <c r="I58" s="140">
        <v>320</v>
      </c>
      <c r="J58" s="115">
        <v>36</v>
      </c>
      <c r="K58" s="116">
        <v>11.25</v>
      </c>
    </row>
    <row r="59" spans="1:11" ht="14.1" customHeight="1" x14ac:dyDescent="0.2">
      <c r="A59" s="306" t="s">
        <v>287</v>
      </c>
      <c r="B59" s="307" t="s">
        <v>288</v>
      </c>
      <c r="C59" s="308"/>
      <c r="D59" s="113">
        <v>1.4402332361516035</v>
      </c>
      <c r="E59" s="115">
        <v>247</v>
      </c>
      <c r="F59" s="114">
        <v>173</v>
      </c>
      <c r="G59" s="114">
        <v>305</v>
      </c>
      <c r="H59" s="114">
        <v>212</v>
      </c>
      <c r="I59" s="140">
        <v>211</v>
      </c>
      <c r="J59" s="115">
        <v>36</v>
      </c>
      <c r="K59" s="116">
        <v>17.061611374407583</v>
      </c>
    </row>
    <row r="60" spans="1:11" ht="14.1" customHeight="1" x14ac:dyDescent="0.2">
      <c r="A60" s="306">
        <v>81</v>
      </c>
      <c r="B60" s="307" t="s">
        <v>289</v>
      </c>
      <c r="C60" s="308"/>
      <c r="D60" s="113">
        <v>8.425655976676385</v>
      </c>
      <c r="E60" s="115">
        <v>1445</v>
      </c>
      <c r="F60" s="114">
        <v>1155</v>
      </c>
      <c r="G60" s="114">
        <v>1798</v>
      </c>
      <c r="H60" s="114">
        <v>1168</v>
      </c>
      <c r="I60" s="140">
        <v>1210</v>
      </c>
      <c r="J60" s="115">
        <v>235</v>
      </c>
      <c r="K60" s="116">
        <v>19.421487603305785</v>
      </c>
    </row>
    <row r="61" spans="1:11" ht="14.1" customHeight="1" x14ac:dyDescent="0.2">
      <c r="A61" s="306" t="s">
        <v>290</v>
      </c>
      <c r="B61" s="307" t="s">
        <v>291</v>
      </c>
      <c r="C61" s="308"/>
      <c r="D61" s="113">
        <v>2.5889212827988337</v>
      </c>
      <c r="E61" s="115">
        <v>444</v>
      </c>
      <c r="F61" s="114">
        <v>272</v>
      </c>
      <c r="G61" s="114">
        <v>627</v>
      </c>
      <c r="H61" s="114">
        <v>425</v>
      </c>
      <c r="I61" s="140">
        <v>394</v>
      </c>
      <c r="J61" s="115">
        <v>50</v>
      </c>
      <c r="K61" s="116">
        <v>12.690355329949238</v>
      </c>
    </row>
    <row r="62" spans="1:11" ht="14.1" customHeight="1" x14ac:dyDescent="0.2">
      <c r="A62" s="306" t="s">
        <v>292</v>
      </c>
      <c r="B62" s="307" t="s">
        <v>293</v>
      </c>
      <c r="C62" s="308"/>
      <c r="D62" s="113">
        <v>2.4956268221574343</v>
      </c>
      <c r="E62" s="115">
        <v>428</v>
      </c>
      <c r="F62" s="114">
        <v>516</v>
      </c>
      <c r="G62" s="114">
        <v>778</v>
      </c>
      <c r="H62" s="114">
        <v>421</v>
      </c>
      <c r="I62" s="140">
        <v>366</v>
      </c>
      <c r="J62" s="115">
        <v>62</v>
      </c>
      <c r="K62" s="116">
        <v>16.939890710382514</v>
      </c>
    </row>
    <row r="63" spans="1:11" ht="14.1" customHeight="1" x14ac:dyDescent="0.2">
      <c r="A63" s="306"/>
      <c r="B63" s="307" t="s">
        <v>294</v>
      </c>
      <c r="C63" s="308"/>
      <c r="D63" s="113">
        <v>2.1690962099125364</v>
      </c>
      <c r="E63" s="115">
        <v>372</v>
      </c>
      <c r="F63" s="114">
        <v>469</v>
      </c>
      <c r="G63" s="114">
        <v>650</v>
      </c>
      <c r="H63" s="114">
        <v>383</v>
      </c>
      <c r="I63" s="140">
        <v>315</v>
      </c>
      <c r="J63" s="115">
        <v>57</v>
      </c>
      <c r="K63" s="116">
        <v>18.095238095238095</v>
      </c>
    </row>
    <row r="64" spans="1:11" ht="14.1" customHeight="1" x14ac:dyDescent="0.2">
      <c r="A64" s="306" t="s">
        <v>295</v>
      </c>
      <c r="B64" s="307" t="s">
        <v>296</v>
      </c>
      <c r="C64" s="308"/>
      <c r="D64" s="113">
        <v>1.3119533527696794</v>
      </c>
      <c r="E64" s="115">
        <v>225</v>
      </c>
      <c r="F64" s="114">
        <v>142</v>
      </c>
      <c r="G64" s="114">
        <v>173</v>
      </c>
      <c r="H64" s="114">
        <v>133</v>
      </c>
      <c r="I64" s="140">
        <v>169</v>
      </c>
      <c r="J64" s="115">
        <v>56</v>
      </c>
      <c r="K64" s="116">
        <v>33.136094674556212</v>
      </c>
    </row>
    <row r="65" spans="1:11" ht="14.1" customHeight="1" x14ac:dyDescent="0.2">
      <c r="A65" s="306" t="s">
        <v>297</v>
      </c>
      <c r="B65" s="307" t="s">
        <v>298</v>
      </c>
      <c r="C65" s="308"/>
      <c r="D65" s="113">
        <v>1.2069970845481051</v>
      </c>
      <c r="E65" s="115">
        <v>207</v>
      </c>
      <c r="F65" s="114">
        <v>94</v>
      </c>
      <c r="G65" s="114">
        <v>83</v>
      </c>
      <c r="H65" s="114">
        <v>69</v>
      </c>
      <c r="I65" s="140">
        <v>131</v>
      </c>
      <c r="J65" s="115">
        <v>76</v>
      </c>
      <c r="K65" s="116">
        <v>58.015267175572518</v>
      </c>
    </row>
    <row r="66" spans="1:11" ht="14.1" customHeight="1" x14ac:dyDescent="0.2">
      <c r="A66" s="306">
        <v>82</v>
      </c>
      <c r="B66" s="307" t="s">
        <v>299</v>
      </c>
      <c r="C66" s="308"/>
      <c r="D66" s="113">
        <v>3.6676384839650145</v>
      </c>
      <c r="E66" s="115">
        <v>629</v>
      </c>
      <c r="F66" s="114">
        <v>585</v>
      </c>
      <c r="G66" s="114">
        <v>1023</v>
      </c>
      <c r="H66" s="114">
        <v>511</v>
      </c>
      <c r="I66" s="140">
        <v>645</v>
      </c>
      <c r="J66" s="115">
        <v>-16</v>
      </c>
      <c r="K66" s="116">
        <v>-2.4806201550387597</v>
      </c>
    </row>
    <row r="67" spans="1:11" ht="14.1" customHeight="1" x14ac:dyDescent="0.2">
      <c r="A67" s="306" t="s">
        <v>300</v>
      </c>
      <c r="B67" s="307" t="s">
        <v>301</v>
      </c>
      <c r="C67" s="308"/>
      <c r="D67" s="113">
        <v>2.5014577259475219</v>
      </c>
      <c r="E67" s="115">
        <v>429</v>
      </c>
      <c r="F67" s="114">
        <v>416</v>
      </c>
      <c r="G67" s="114">
        <v>702</v>
      </c>
      <c r="H67" s="114">
        <v>355</v>
      </c>
      <c r="I67" s="140">
        <v>446</v>
      </c>
      <c r="J67" s="115">
        <v>-17</v>
      </c>
      <c r="K67" s="116">
        <v>-3.811659192825112</v>
      </c>
    </row>
    <row r="68" spans="1:11" ht="14.1" customHeight="1" x14ac:dyDescent="0.2">
      <c r="A68" s="306" t="s">
        <v>302</v>
      </c>
      <c r="B68" s="307" t="s">
        <v>303</v>
      </c>
      <c r="C68" s="308"/>
      <c r="D68" s="113">
        <v>0.63556851311953355</v>
      </c>
      <c r="E68" s="115">
        <v>109</v>
      </c>
      <c r="F68" s="114">
        <v>108</v>
      </c>
      <c r="G68" s="114">
        <v>191</v>
      </c>
      <c r="H68" s="114">
        <v>89</v>
      </c>
      <c r="I68" s="140">
        <v>124</v>
      </c>
      <c r="J68" s="115">
        <v>-15</v>
      </c>
      <c r="K68" s="116">
        <v>-12.096774193548388</v>
      </c>
    </row>
    <row r="69" spans="1:11" ht="14.1" customHeight="1" x14ac:dyDescent="0.2">
      <c r="A69" s="306">
        <v>83</v>
      </c>
      <c r="B69" s="307" t="s">
        <v>304</v>
      </c>
      <c r="C69" s="308"/>
      <c r="D69" s="113">
        <v>5.591836734693878</v>
      </c>
      <c r="E69" s="115">
        <v>959</v>
      </c>
      <c r="F69" s="114">
        <v>759</v>
      </c>
      <c r="G69" s="114">
        <v>1496</v>
      </c>
      <c r="H69" s="114">
        <v>556</v>
      </c>
      <c r="I69" s="140">
        <v>733</v>
      </c>
      <c r="J69" s="115">
        <v>226</v>
      </c>
      <c r="K69" s="116">
        <v>30.83219645293315</v>
      </c>
    </row>
    <row r="70" spans="1:11" ht="14.1" customHeight="1" x14ac:dyDescent="0.2">
      <c r="A70" s="306" t="s">
        <v>305</v>
      </c>
      <c r="B70" s="307" t="s">
        <v>306</v>
      </c>
      <c r="C70" s="308"/>
      <c r="D70" s="113">
        <v>4.6530612244897958</v>
      </c>
      <c r="E70" s="115">
        <v>798</v>
      </c>
      <c r="F70" s="114">
        <v>607</v>
      </c>
      <c r="G70" s="114">
        <v>1304</v>
      </c>
      <c r="H70" s="114">
        <v>445</v>
      </c>
      <c r="I70" s="140">
        <v>606</v>
      </c>
      <c r="J70" s="115">
        <v>192</v>
      </c>
      <c r="K70" s="116">
        <v>31.683168316831683</v>
      </c>
    </row>
    <row r="71" spans="1:11" ht="14.1" customHeight="1" x14ac:dyDescent="0.2">
      <c r="A71" s="306"/>
      <c r="B71" s="307" t="s">
        <v>307</v>
      </c>
      <c r="C71" s="308"/>
      <c r="D71" s="113">
        <v>2.5889212827988337</v>
      </c>
      <c r="E71" s="115">
        <v>444</v>
      </c>
      <c r="F71" s="114">
        <v>293</v>
      </c>
      <c r="G71" s="114">
        <v>704</v>
      </c>
      <c r="H71" s="114">
        <v>173</v>
      </c>
      <c r="I71" s="140">
        <v>232</v>
      </c>
      <c r="J71" s="115">
        <v>212</v>
      </c>
      <c r="K71" s="116">
        <v>91.379310344827587</v>
      </c>
    </row>
    <row r="72" spans="1:11" ht="14.1" customHeight="1" x14ac:dyDescent="0.2">
      <c r="A72" s="306">
        <v>84</v>
      </c>
      <c r="B72" s="307" t="s">
        <v>308</v>
      </c>
      <c r="C72" s="308"/>
      <c r="D72" s="113">
        <v>2.2915451895043732</v>
      </c>
      <c r="E72" s="115">
        <v>393</v>
      </c>
      <c r="F72" s="114">
        <v>348</v>
      </c>
      <c r="G72" s="114">
        <v>525</v>
      </c>
      <c r="H72" s="114">
        <v>372</v>
      </c>
      <c r="I72" s="140">
        <v>396</v>
      </c>
      <c r="J72" s="115">
        <v>-3</v>
      </c>
      <c r="K72" s="116">
        <v>-0.75757575757575757</v>
      </c>
    </row>
    <row r="73" spans="1:11" ht="14.1" customHeight="1" x14ac:dyDescent="0.2">
      <c r="A73" s="306" t="s">
        <v>309</v>
      </c>
      <c r="B73" s="307" t="s">
        <v>310</v>
      </c>
      <c r="C73" s="308"/>
      <c r="D73" s="113">
        <v>0.52478134110787167</v>
      </c>
      <c r="E73" s="115">
        <v>90</v>
      </c>
      <c r="F73" s="114">
        <v>63</v>
      </c>
      <c r="G73" s="114">
        <v>128</v>
      </c>
      <c r="H73" s="114">
        <v>37</v>
      </c>
      <c r="I73" s="140">
        <v>89</v>
      </c>
      <c r="J73" s="115">
        <v>1</v>
      </c>
      <c r="K73" s="116">
        <v>1.1235955056179776</v>
      </c>
    </row>
    <row r="74" spans="1:11" ht="14.1" customHeight="1" x14ac:dyDescent="0.2">
      <c r="A74" s="306" t="s">
        <v>311</v>
      </c>
      <c r="B74" s="307" t="s">
        <v>312</v>
      </c>
      <c r="C74" s="308"/>
      <c r="D74" s="113">
        <v>0.20408163265306123</v>
      </c>
      <c r="E74" s="115">
        <v>35</v>
      </c>
      <c r="F74" s="114">
        <v>15</v>
      </c>
      <c r="G74" s="114">
        <v>51</v>
      </c>
      <c r="H74" s="114">
        <v>15</v>
      </c>
      <c r="I74" s="140">
        <v>30</v>
      </c>
      <c r="J74" s="115">
        <v>5</v>
      </c>
      <c r="K74" s="116">
        <v>16.666666666666668</v>
      </c>
    </row>
    <row r="75" spans="1:11" ht="14.1" customHeight="1" x14ac:dyDescent="0.2">
      <c r="A75" s="306" t="s">
        <v>313</v>
      </c>
      <c r="B75" s="307" t="s">
        <v>314</v>
      </c>
      <c r="C75" s="308"/>
      <c r="D75" s="113">
        <v>1.0612244897959184</v>
      </c>
      <c r="E75" s="115">
        <v>182</v>
      </c>
      <c r="F75" s="114">
        <v>201</v>
      </c>
      <c r="G75" s="114">
        <v>205</v>
      </c>
      <c r="H75" s="114">
        <v>235</v>
      </c>
      <c r="I75" s="140">
        <v>204</v>
      </c>
      <c r="J75" s="115">
        <v>-22</v>
      </c>
      <c r="K75" s="116">
        <v>-10.784313725490197</v>
      </c>
    </row>
    <row r="76" spans="1:11" ht="14.1" customHeight="1" x14ac:dyDescent="0.2">
      <c r="A76" s="306">
        <v>91</v>
      </c>
      <c r="B76" s="307" t="s">
        <v>315</v>
      </c>
      <c r="C76" s="308"/>
      <c r="D76" s="113">
        <v>0.478134110787172</v>
      </c>
      <c r="E76" s="115">
        <v>82</v>
      </c>
      <c r="F76" s="114">
        <v>31</v>
      </c>
      <c r="G76" s="114">
        <v>89</v>
      </c>
      <c r="H76" s="114">
        <v>56</v>
      </c>
      <c r="I76" s="140">
        <v>71</v>
      </c>
      <c r="J76" s="115">
        <v>11</v>
      </c>
      <c r="K76" s="116">
        <v>15.492957746478874</v>
      </c>
    </row>
    <row r="77" spans="1:11" ht="14.1" customHeight="1" x14ac:dyDescent="0.2">
      <c r="A77" s="306">
        <v>92</v>
      </c>
      <c r="B77" s="307" t="s">
        <v>316</v>
      </c>
      <c r="C77" s="308"/>
      <c r="D77" s="113">
        <v>1.0262390670553936</v>
      </c>
      <c r="E77" s="115">
        <v>176</v>
      </c>
      <c r="F77" s="114">
        <v>151</v>
      </c>
      <c r="G77" s="114">
        <v>184</v>
      </c>
      <c r="H77" s="114">
        <v>149</v>
      </c>
      <c r="I77" s="140">
        <v>395</v>
      </c>
      <c r="J77" s="115">
        <v>-219</v>
      </c>
      <c r="K77" s="116">
        <v>-55.443037974683541</v>
      </c>
    </row>
    <row r="78" spans="1:11" ht="14.1" customHeight="1" x14ac:dyDescent="0.2">
      <c r="A78" s="306">
        <v>93</v>
      </c>
      <c r="B78" s="307" t="s">
        <v>317</v>
      </c>
      <c r="C78" s="308"/>
      <c r="D78" s="113" t="s">
        <v>514</v>
      </c>
      <c r="E78" s="115" t="s">
        <v>514</v>
      </c>
      <c r="F78" s="114">
        <v>11</v>
      </c>
      <c r="G78" s="114">
        <v>30</v>
      </c>
      <c r="H78" s="114">
        <v>13</v>
      </c>
      <c r="I78" s="140" t="s">
        <v>514</v>
      </c>
      <c r="J78" s="115" t="s">
        <v>514</v>
      </c>
      <c r="K78" s="116" t="s">
        <v>514</v>
      </c>
    </row>
    <row r="79" spans="1:11" ht="14.1" customHeight="1" x14ac:dyDescent="0.2">
      <c r="A79" s="306">
        <v>94</v>
      </c>
      <c r="B79" s="307" t="s">
        <v>318</v>
      </c>
      <c r="C79" s="308"/>
      <c r="D79" s="113">
        <v>0.36734693877551022</v>
      </c>
      <c r="E79" s="115">
        <v>63</v>
      </c>
      <c r="F79" s="114">
        <v>106</v>
      </c>
      <c r="G79" s="114">
        <v>142</v>
      </c>
      <c r="H79" s="114">
        <v>107</v>
      </c>
      <c r="I79" s="140">
        <v>85</v>
      </c>
      <c r="J79" s="115">
        <v>-22</v>
      </c>
      <c r="K79" s="116">
        <v>-25.882352941176471</v>
      </c>
    </row>
    <row r="80" spans="1:11" ht="14.1" customHeight="1" x14ac:dyDescent="0.2">
      <c r="A80" s="306" t="s">
        <v>319</v>
      </c>
      <c r="B80" s="307" t="s">
        <v>320</v>
      </c>
      <c r="C80" s="308"/>
      <c r="D80" s="113" t="s">
        <v>514</v>
      </c>
      <c r="E80" s="115" t="s">
        <v>514</v>
      </c>
      <c r="F80" s="114">
        <v>5</v>
      </c>
      <c r="G80" s="114">
        <v>11</v>
      </c>
      <c r="H80" s="114">
        <v>4</v>
      </c>
      <c r="I80" s="140" t="s">
        <v>514</v>
      </c>
      <c r="J80" s="115" t="s">
        <v>514</v>
      </c>
      <c r="K80" s="116" t="s">
        <v>514</v>
      </c>
    </row>
    <row r="81" spans="1:11" ht="14.1" customHeight="1" x14ac:dyDescent="0.2">
      <c r="A81" s="310" t="s">
        <v>321</v>
      </c>
      <c r="B81" s="311" t="s">
        <v>334</v>
      </c>
      <c r="C81" s="312"/>
      <c r="D81" s="125">
        <v>0.22740524781341107</v>
      </c>
      <c r="E81" s="143">
        <v>39</v>
      </c>
      <c r="F81" s="144">
        <v>72</v>
      </c>
      <c r="G81" s="144">
        <v>183</v>
      </c>
      <c r="H81" s="144">
        <v>48</v>
      </c>
      <c r="I81" s="145">
        <v>58</v>
      </c>
      <c r="J81" s="143">
        <v>-19</v>
      </c>
      <c r="K81" s="146">
        <v>-32.758620689655174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19292</v>
      </c>
      <c r="E11" s="114">
        <v>15694</v>
      </c>
      <c r="F11" s="114">
        <v>18748</v>
      </c>
      <c r="G11" s="114">
        <v>15475</v>
      </c>
      <c r="H11" s="140">
        <v>18822</v>
      </c>
      <c r="I11" s="115">
        <v>470</v>
      </c>
      <c r="J11" s="116">
        <v>2.4970778875783659</v>
      </c>
    </row>
    <row r="12" spans="1:15" s="110" customFormat="1" ht="24.95" customHeight="1" x14ac:dyDescent="0.2">
      <c r="A12" s="193" t="s">
        <v>132</v>
      </c>
      <c r="B12" s="194" t="s">
        <v>133</v>
      </c>
      <c r="C12" s="113">
        <v>0.4665146174580137</v>
      </c>
      <c r="D12" s="115">
        <v>90</v>
      </c>
      <c r="E12" s="114">
        <v>188</v>
      </c>
      <c r="F12" s="114">
        <v>233</v>
      </c>
      <c r="G12" s="114">
        <v>58</v>
      </c>
      <c r="H12" s="140">
        <v>71</v>
      </c>
      <c r="I12" s="115">
        <v>19</v>
      </c>
      <c r="J12" s="116">
        <v>26.760563380281692</v>
      </c>
    </row>
    <row r="13" spans="1:15" s="110" customFormat="1" ht="24.95" customHeight="1" x14ac:dyDescent="0.2">
      <c r="A13" s="193" t="s">
        <v>134</v>
      </c>
      <c r="B13" s="199" t="s">
        <v>214</v>
      </c>
      <c r="C13" s="113">
        <v>1.2855069458843045</v>
      </c>
      <c r="D13" s="115">
        <v>248</v>
      </c>
      <c r="E13" s="114">
        <v>234</v>
      </c>
      <c r="F13" s="114">
        <v>427</v>
      </c>
      <c r="G13" s="114">
        <v>163</v>
      </c>
      <c r="H13" s="140">
        <v>202</v>
      </c>
      <c r="I13" s="115">
        <v>46</v>
      </c>
      <c r="J13" s="116">
        <v>22.772277227722771</v>
      </c>
    </row>
    <row r="14" spans="1:15" s="287" customFormat="1" ht="24.95" customHeight="1" x14ac:dyDescent="0.2">
      <c r="A14" s="193" t="s">
        <v>215</v>
      </c>
      <c r="B14" s="199" t="s">
        <v>137</v>
      </c>
      <c r="C14" s="113">
        <v>10.724652705784781</v>
      </c>
      <c r="D14" s="115">
        <v>2069</v>
      </c>
      <c r="E14" s="114">
        <v>1450</v>
      </c>
      <c r="F14" s="114">
        <v>1677</v>
      </c>
      <c r="G14" s="114">
        <v>1695</v>
      </c>
      <c r="H14" s="140">
        <v>2192</v>
      </c>
      <c r="I14" s="115">
        <v>-123</v>
      </c>
      <c r="J14" s="116">
        <v>-5.6113138686131387</v>
      </c>
      <c r="K14" s="110"/>
      <c r="L14" s="110"/>
      <c r="M14" s="110"/>
      <c r="N14" s="110"/>
      <c r="O14" s="110"/>
    </row>
    <row r="15" spans="1:15" s="110" customFormat="1" ht="24.95" customHeight="1" x14ac:dyDescent="0.2">
      <c r="A15" s="193" t="s">
        <v>216</v>
      </c>
      <c r="B15" s="199" t="s">
        <v>217</v>
      </c>
      <c r="C15" s="113">
        <v>1.5446817333609786</v>
      </c>
      <c r="D15" s="115">
        <v>298</v>
      </c>
      <c r="E15" s="114">
        <v>269</v>
      </c>
      <c r="F15" s="114">
        <v>301</v>
      </c>
      <c r="G15" s="114">
        <v>377</v>
      </c>
      <c r="H15" s="140">
        <v>366</v>
      </c>
      <c r="I15" s="115">
        <v>-68</v>
      </c>
      <c r="J15" s="116">
        <v>-18.579234972677597</v>
      </c>
    </row>
    <row r="16" spans="1:15" s="287" customFormat="1" ht="24.95" customHeight="1" x14ac:dyDescent="0.2">
      <c r="A16" s="193" t="s">
        <v>218</v>
      </c>
      <c r="B16" s="199" t="s">
        <v>141</v>
      </c>
      <c r="C16" s="113">
        <v>7.6819407008086253</v>
      </c>
      <c r="D16" s="115">
        <v>1482</v>
      </c>
      <c r="E16" s="114">
        <v>924</v>
      </c>
      <c r="F16" s="114">
        <v>1109</v>
      </c>
      <c r="G16" s="114">
        <v>1040</v>
      </c>
      <c r="H16" s="140">
        <v>1400</v>
      </c>
      <c r="I16" s="115">
        <v>82</v>
      </c>
      <c r="J16" s="116">
        <v>5.8571428571428568</v>
      </c>
      <c r="K16" s="110"/>
      <c r="L16" s="110"/>
      <c r="M16" s="110"/>
      <c r="N16" s="110"/>
      <c r="O16" s="110"/>
    </row>
    <row r="17" spans="1:15" s="110" customFormat="1" ht="24.95" customHeight="1" x14ac:dyDescent="0.2">
      <c r="A17" s="193" t="s">
        <v>142</v>
      </c>
      <c r="B17" s="199" t="s">
        <v>220</v>
      </c>
      <c r="C17" s="113">
        <v>1.4980302716151772</v>
      </c>
      <c r="D17" s="115">
        <v>289</v>
      </c>
      <c r="E17" s="114">
        <v>257</v>
      </c>
      <c r="F17" s="114">
        <v>267</v>
      </c>
      <c r="G17" s="114">
        <v>278</v>
      </c>
      <c r="H17" s="140">
        <v>426</v>
      </c>
      <c r="I17" s="115">
        <v>-137</v>
      </c>
      <c r="J17" s="116">
        <v>-32.159624413145536</v>
      </c>
    </row>
    <row r="18" spans="1:15" s="287" customFormat="1" ht="24.95" customHeight="1" x14ac:dyDescent="0.2">
      <c r="A18" s="201" t="s">
        <v>144</v>
      </c>
      <c r="B18" s="202" t="s">
        <v>145</v>
      </c>
      <c r="C18" s="113">
        <v>5.385652083765291</v>
      </c>
      <c r="D18" s="115">
        <v>1039</v>
      </c>
      <c r="E18" s="114">
        <v>949</v>
      </c>
      <c r="F18" s="114">
        <v>1008</v>
      </c>
      <c r="G18" s="114">
        <v>740</v>
      </c>
      <c r="H18" s="140">
        <v>980</v>
      </c>
      <c r="I18" s="115">
        <v>59</v>
      </c>
      <c r="J18" s="116">
        <v>6.0204081632653059</v>
      </c>
      <c r="K18" s="110"/>
      <c r="L18" s="110"/>
      <c r="M18" s="110"/>
      <c r="N18" s="110"/>
      <c r="O18" s="110"/>
    </row>
    <row r="19" spans="1:15" s="110" customFormat="1" ht="24.95" customHeight="1" x14ac:dyDescent="0.2">
      <c r="A19" s="193" t="s">
        <v>146</v>
      </c>
      <c r="B19" s="199" t="s">
        <v>147</v>
      </c>
      <c r="C19" s="113">
        <v>12.886170433340245</v>
      </c>
      <c r="D19" s="115">
        <v>2486</v>
      </c>
      <c r="E19" s="114">
        <v>2160</v>
      </c>
      <c r="F19" s="114">
        <v>2468</v>
      </c>
      <c r="G19" s="114">
        <v>2110</v>
      </c>
      <c r="H19" s="140">
        <v>2403</v>
      </c>
      <c r="I19" s="115">
        <v>83</v>
      </c>
      <c r="J19" s="116">
        <v>3.4540158135663752</v>
      </c>
    </row>
    <row r="20" spans="1:15" s="287" customFormat="1" ht="24.95" customHeight="1" x14ac:dyDescent="0.2">
      <c r="A20" s="193" t="s">
        <v>148</v>
      </c>
      <c r="B20" s="199" t="s">
        <v>149</v>
      </c>
      <c r="C20" s="113">
        <v>5.4012025710138918</v>
      </c>
      <c r="D20" s="115">
        <v>1042</v>
      </c>
      <c r="E20" s="114">
        <v>765</v>
      </c>
      <c r="F20" s="114">
        <v>966</v>
      </c>
      <c r="G20" s="114">
        <v>775</v>
      </c>
      <c r="H20" s="140">
        <v>893</v>
      </c>
      <c r="I20" s="115">
        <v>149</v>
      </c>
      <c r="J20" s="116">
        <v>16.685330347144458</v>
      </c>
      <c r="K20" s="110"/>
      <c r="L20" s="110"/>
      <c r="M20" s="110"/>
      <c r="N20" s="110"/>
      <c r="O20" s="110"/>
    </row>
    <row r="21" spans="1:15" s="110" customFormat="1" ht="24.95" customHeight="1" x14ac:dyDescent="0.2">
      <c r="A21" s="201" t="s">
        <v>150</v>
      </c>
      <c r="B21" s="202" t="s">
        <v>151</v>
      </c>
      <c r="C21" s="113">
        <v>7.904831018038565</v>
      </c>
      <c r="D21" s="115">
        <v>1525</v>
      </c>
      <c r="E21" s="114">
        <v>1282</v>
      </c>
      <c r="F21" s="114">
        <v>1260</v>
      </c>
      <c r="G21" s="114">
        <v>1117</v>
      </c>
      <c r="H21" s="140">
        <v>1225</v>
      </c>
      <c r="I21" s="115">
        <v>300</v>
      </c>
      <c r="J21" s="116">
        <v>24.489795918367346</v>
      </c>
    </row>
    <row r="22" spans="1:15" s="110" customFormat="1" ht="24.95" customHeight="1" x14ac:dyDescent="0.2">
      <c r="A22" s="201" t="s">
        <v>152</v>
      </c>
      <c r="B22" s="199" t="s">
        <v>153</v>
      </c>
      <c r="C22" s="113">
        <v>2.9338585942359527</v>
      </c>
      <c r="D22" s="115">
        <v>566</v>
      </c>
      <c r="E22" s="114">
        <v>360</v>
      </c>
      <c r="F22" s="114">
        <v>442</v>
      </c>
      <c r="G22" s="114">
        <v>409</v>
      </c>
      <c r="H22" s="140">
        <v>727</v>
      </c>
      <c r="I22" s="115">
        <v>-161</v>
      </c>
      <c r="J22" s="116">
        <v>-22.145804676753784</v>
      </c>
    </row>
    <row r="23" spans="1:15" s="110" customFormat="1" ht="24.95" customHeight="1" x14ac:dyDescent="0.2">
      <c r="A23" s="193" t="s">
        <v>154</v>
      </c>
      <c r="B23" s="199" t="s">
        <v>155</v>
      </c>
      <c r="C23" s="113">
        <v>1.580966203607713</v>
      </c>
      <c r="D23" s="115">
        <v>305</v>
      </c>
      <c r="E23" s="114">
        <v>169</v>
      </c>
      <c r="F23" s="114">
        <v>216</v>
      </c>
      <c r="G23" s="114">
        <v>257</v>
      </c>
      <c r="H23" s="140">
        <v>333</v>
      </c>
      <c r="I23" s="115">
        <v>-28</v>
      </c>
      <c r="J23" s="116">
        <v>-8.408408408408409</v>
      </c>
    </row>
    <row r="24" spans="1:15" s="110" customFormat="1" ht="24.95" customHeight="1" x14ac:dyDescent="0.2">
      <c r="A24" s="193" t="s">
        <v>156</v>
      </c>
      <c r="B24" s="199" t="s">
        <v>221</v>
      </c>
      <c r="C24" s="113">
        <v>7.3709309558366165</v>
      </c>
      <c r="D24" s="115">
        <v>1422</v>
      </c>
      <c r="E24" s="114">
        <v>1122</v>
      </c>
      <c r="F24" s="114">
        <v>1311</v>
      </c>
      <c r="G24" s="114">
        <v>1171</v>
      </c>
      <c r="H24" s="140">
        <v>1447</v>
      </c>
      <c r="I24" s="115">
        <v>-25</v>
      </c>
      <c r="J24" s="116">
        <v>-1.7277125086385625</v>
      </c>
    </row>
    <row r="25" spans="1:15" s="110" customFormat="1" ht="24.95" customHeight="1" x14ac:dyDescent="0.2">
      <c r="A25" s="193" t="s">
        <v>222</v>
      </c>
      <c r="B25" s="204" t="s">
        <v>159</v>
      </c>
      <c r="C25" s="113">
        <v>7.4123989218328843</v>
      </c>
      <c r="D25" s="115">
        <v>1430</v>
      </c>
      <c r="E25" s="114">
        <v>1159</v>
      </c>
      <c r="F25" s="114">
        <v>1221</v>
      </c>
      <c r="G25" s="114">
        <v>1184</v>
      </c>
      <c r="H25" s="140">
        <v>1566</v>
      </c>
      <c r="I25" s="115">
        <v>-136</v>
      </c>
      <c r="J25" s="116">
        <v>-8.6845466155810982</v>
      </c>
    </row>
    <row r="26" spans="1:15" s="110" customFormat="1" ht="24.95" customHeight="1" x14ac:dyDescent="0.2">
      <c r="A26" s="201">
        <v>782.78300000000002</v>
      </c>
      <c r="B26" s="203" t="s">
        <v>160</v>
      </c>
      <c r="C26" s="113">
        <v>8.9104291934480617</v>
      </c>
      <c r="D26" s="115">
        <v>1719</v>
      </c>
      <c r="E26" s="114">
        <v>1854</v>
      </c>
      <c r="F26" s="114">
        <v>1886</v>
      </c>
      <c r="G26" s="114">
        <v>1646</v>
      </c>
      <c r="H26" s="140">
        <v>1875</v>
      </c>
      <c r="I26" s="115">
        <v>-156</v>
      </c>
      <c r="J26" s="116">
        <v>-8.32</v>
      </c>
    </row>
    <row r="27" spans="1:15" s="110" customFormat="1" ht="24.95" customHeight="1" x14ac:dyDescent="0.2">
      <c r="A27" s="193" t="s">
        <v>161</v>
      </c>
      <c r="B27" s="199" t="s">
        <v>162</v>
      </c>
      <c r="C27" s="113">
        <v>2.731702260004147</v>
      </c>
      <c r="D27" s="115">
        <v>527</v>
      </c>
      <c r="E27" s="114">
        <v>419</v>
      </c>
      <c r="F27" s="114">
        <v>612</v>
      </c>
      <c r="G27" s="114">
        <v>407</v>
      </c>
      <c r="H27" s="140">
        <v>512</v>
      </c>
      <c r="I27" s="115">
        <v>15</v>
      </c>
      <c r="J27" s="116">
        <v>2.9296875</v>
      </c>
    </row>
    <row r="28" spans="1:15" s="110" customFormat="1" ht="24.95" customHeight="1" x14ac:dyDescent="0.2">
      <c r="A28" s="193" t="s">
        <v>163</v>
      </c>
      <c r="B28" s="199" t="s">
        <v>164</v>
      </c>
      <c r="C28" s="113">
        <v>7.7959776072983624</v>
      </c>
      <c r="D28" s="115">
        <v>1504</v>
      </c>
      <c r="E28" s="114">
        <v>1035</v>
      </c>
      <c r="F28" s="114">
        <v>1283</v>
      </c>
      <c r="G28" s="114">
        <v>964</v>
      </c>
      <c r="H28" s="140">
        <v>1269</v>
      </c>
      <c r="I28" s="115">
        <v>235</v>
      </c>
      <c r="J28" s="116">
        <v>18.518518518518519</v>
      </c>
    </row>
    <row r="29" spans="1:15" s="110" customFormat="1" ht="24.95" customHeight="1" x14ac:dyDescent="0.2">
      <c r="A29" s="193">
        <v>86</v>
      </c>
      <c r="B29" s="199" t="s">
        <v>165</v>
      </c>
      <c r="C29" s="113">
        <v>6.8370308936346671</v>
      </c>
      <c r="D29" s="115">
        <v>1319</v>
      </c>
      <c r="E29" s="114">
        <v>825</v>
      </c>
      <c r="F29" s="114">
        <v>1215</v>
      </c>
      <c r="G29" s="114">
        <v>1074</v>
      </c>
      <c r="H29" s="140">
        <v>1026</v>
      </c>
      <c r="I29" s="115">
        <v>293</v>
      </c>
      <c r="J29" s="116">
        <v>28.557504873294349</v>
      </c>
    </row>
    <row r="30" spans="1:15" s="110" customFormat="1" ht="24.95" customHeight="1" x14ac:dyDescent="0.2">
      <c r="A30" s="193">
        <v>87.88</v>
      </c>
      <c r="B30" s="204" t="s">
        <v>166</v>
      </c>
      <c r="C30" s="113">
        <v>6.2409288824383164</v>
      </c>
      <c r="D30" s="115">
        <v>1204</v>
      </c>
      <c r="E30" s="114">
        <v>1071</v>
      </c>
      <c r="F30" s="114">
        <v>1676</v>
      </c>
      <c r="G30" s="114">
        <v>1028</v>
      </c>
      <c r="H30" s="140">
        <v>1372</v>
      </c>
      <c r="I30" s="115">
        <v>-168</v>
      </c>
      <c r="J30" s="116">
        <v>-12.244897959183673</v>
      </c>
    </row>
    <row r="31" spans="1:15" s="110" customFormat="1" ht="24.95" customHeight="1" x14ac:dyDescent="0.2">
      <c r="A31" s="193" t="s">
        <v>167</v>
      </c>
      <c r="B31" s="199" t="s">
        <v>168</v>
      </c>
      <c r="C31" s="113">
        <v>4.1312461123781876</v>
      </c>
      <c r="D31" s="115">
        <v>797</v>
      </c>
      <c r="E31" s="114">
        <v>652</v>
      </c>
      <c r="F31" s="114">
        <v>847</v>
      </c>
      <c r="G31" s="114">
        <v>677</v>
      </c>
      <c r="H31" s="140">
        <v>729</v>
      </c>
      <c r="I31" s="115">
        <v>68</v>
      </c>
      <c r="J31" s="116">
        <v>9.3278463648834027</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0.4665146174580137</v>
      </c>
      <c r="D34" s="115">
        <v>90</v>
      </c>
      <c r="E34" s="114">
        <v>188</v>
      </c>
      <c r="F34" s="114">
        <v>233</v>
      </c>
      <c r="G34" s="114">
        <v>58</v>
      </c>
      <c r="H34" s="140">
        <v>71</v>
      </c>
      <c r="I34" s="115">
        <v>19</v>
      </c>
      <c r="J34" s="116">
        <v>26.760563380281692</v>
      </c>
    </row>
    <row r="35" spans="1:10" s="110" customFormat="1" ht="24.95" customHeight="1" x14ac:dyDescent="0.2">
      <c r="A35" s="292" t="s">
        <v>171</v>
      </c>
      <c r="B35" s="293" t="s">
        <v>172</v>
      </c>
      <c r="C35" s="113">
        <v>17.395811735434378</v>
      </c>
      <c r="D35" s="115">
        <v>3356</v>
      </c>
      <c r="E35" s="114">
        <v>2633</v>
      </c>
      <c r="F35" s="114">
        <v>3112</v>
      </c>
      <c r="G35" s="114">
        <v>2598</v>
      </c>
      <c r="H35" s="140">
        <v>3374</v>
      </c>
      <c r="I35" s="115">
        <v>-18</v>
      </c>
      <c r="J35" s="116">
        <v>-0.53349140486069946</v>
      </c>
    </row>
    <row r="36" spans="1:10" s="110" customFormat="1" ht="24.95" customHeight="1" x14ac:dyDescent="0.2">
      <c r="A36" s="294" t="s">
        <v>173</v>
      </c>
      <c r="B36" s="295" t="s">
        <v>174</v>
      </c>
      <c r="C36" s="125">
        <v>82.137673647107604</v>
      </c>
      <c r="D36" s="143">
        <v>15846</v>
      </c>
      <c r="E36" s="144">
        <v>12873</v>
      </c>
      <c r="F36" s="144">
        <v>15403</v>
      </c>
      <c r="G36" s="144">
        <v>12819</v>
      </c>
      <c r="H36" s="145">
        <v>15377</v>
      </c>
      <c r="I36" s="143">
        <v>469</v>
      </c>
      <c r="J36" s="146">
        <v>3.0500097548286402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19292</v>
      </c>
      <c r="F11" s="264">
        <v>15694</v>
      </c>
      <c r="G11" s="264">
        <v>18748</v>
      </c>
      <c r="H11" s="264">
        <v>15475</v>
      </c>
      <c r="I11" s="265">
        <v>18822</v>
      </c>
      <c r="J11" s="263">
        <v>470</v>
      </c>
      <c r="K11" s="266">
        <v>2.4970778875783659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28.649181007671572</v>
      </c>
      <c r="E13" s="115">
        <v>5527</v>
      </c>
      <c r="F13" s="114">
        <v>5378</v>
      </c>
      <c r="G13" s="114">
        <v>5814</v>
      </c>
      <c r="H13" s="114">
        <v>4359</v>
      </c>
      <c r="I13" s="140">
        <v>5162</v>
      </c>
      <c r="J13" s="115">
        <v>365</v>
      </c>
      <c r="K13" s="116">
        <v>7.0709027508717552</v>
      </c>
    </row>
    <row r="14" spans="1:17" ht="15.95" customHeight="1" x14ac:dyDescent="0.2">
      <c r="A14" s="306" t="s">
        <v>230</v>
      </c>
      <c r="B14" s="307"/>
      <c r="C14" s="308"/>
      <c r="D14" s="113">
        <v>52.85092266224342</v>
      </c>
      <c r="E14" s="115">
        <v>10196</v>
      </c>
      <c r="F14" s="114">
        <v>7688</v>
      </c>
      <c r="G14" s="114">
        <v>9552</v>
      </c>
      <c r="H14" s="114">
        <v>8316</v>
      </c>
      <c r="I14" s="140">
        <v>10013</v>
      </c>
      <c r="J14" s="115">
        <v>183</v>
      </c>
      <c r="K14" s="116">
        <v>1.8276240886847099</v>
      </c>
    </row>
    <row r="15" spans="1:17" ht="15.95" customHeight="1" x14ac:dyDescent="0.2">
      <c r="A15" s="306" t="s">
        <v>231</v>
      </c>
      <c r="B15" s="307"/>
      <c r="C15" s="308"/>
      <c r="D15" s="113">
        <v>7.4383164005805513</v>
      </c>
      <c r="E15" s="115">
        <v>1435</v>
      </c>
      <c r="F15" s="114">
        <v>1036</v>
      </c>
      <c r="G15" s="114">
        <v>1264</v>
      </c>
      <c r="H15" s="114">
        <v>1159</v>
      </c>
      <c r="I15" s="140">
        <v>1449</v>
      </c>
      <c r="J15" s="115">
        <v>-14</v>
      </c>
      <c r="K15" s="116">
        <v>-0.96618357487922701</v>
      </c>
    </row>
    <row r="16" spans="1:17" ht="15.95" customHeight="1" x14ac:dyDescent="0.2">
      <c r="A16" s="306" t="s">
        <v>232</v>
      </c>
      <c r="B16" s="307"/>
      <c r="C16" s="308"/>
      <c r="D16" s="113">
        <v>10.657267261040847</v>
      </c>
      <c r="E16" s="115">
        <v>2056</v>
      </c>
      <c r="F16" s="114">
        <v>1528</v>
      </c>
      <c r="G16" s="114">
        <v>1983</v>
      </c>
      <c r="H16" s="114">
        <v>1568</v>
      </c>
      <c r="I16" s="140">
        <v>2122</v>
      </c>
      <c r="J16" s="115">
        <v>-66</v>
      </c>
      <c r="K16" s="116">
        <v>-3.1102733270499527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0.60128550694588434</v>
      </c>
      <c r="E18" s="115">
        <v>116</v>
      </c>
      <c r="F18" s="114">
        <v>236</v>
      </c>
      <c r="G18" s="114">
        <v>268</v>
      </c>
      <c r="H18" s="114">
        <v>73</v>
      </c>
      <c r="I18" s="140">
        <v>100</v>
      </c>
      <c r="J18" s="115">
        <v>16</v>
      </c>
      <c r="K18" s="116">
        <v>16</v>
      </c>
    </row>
    <row r="19" spans="1:11" ht="14.1" customHeight="1" x14ac:dyDescent="0.2">
      <c r="A19" s="306" t="s">
        <v>235</v>
      </c>
      <c r="B19" s="307" t="s">
        <v>236</v>
      </c>
      <c r="C19" s="308"/>
      <c r="D19" s="113">
        <v>0.39912917271407838</v>
      </c>
      <c r="E19" s="115">
        <v>77</v>
      </c>
      <c r="F19" s="114">
        <v>208</v>
      </c>
      <c r="G19" s="114">
        <v>209</v>
      </c>
      <c r="H19" s="114">
        <v>42</v>
      </c>
      <c r="I19" s="140">
        <v>71</v>
      </c>
      <c r="J19" s="115">
        <v>6</v>
      </c>
      <c r="K19" s="116">
        <v>8.4507042253521121</v>
      </c>
    </row>
    <row r="20" spans="1:11" ht="14.1" customHeight="1" x14ac:dyDescent="0.2">
      <c r="A20" s="306">
        <v>12</v>
      </c>
      <c r="B20" s="307" t="s">
        <v>237</v>
      </c>
      <c r="C20" s="308"/>
      <c r="D20" s="113">
        <v>1.1818370308936346</v>
      </c>
      <c r="E20" s="115">
        <v>228</v>
      </c>
      <c r="F20" s="114">
        <v>327</v>
      </c>
      <c r="G20" s="114">
        <v>173</v>
      </c>
      <c r="H20" s="114">
        <v>123</v>
      </c>
      <c r="I20" s="140">
        <v>219</v>
      </c>
      <c r="J20" s="115">
        <v>9</v>
      </c>
      <c r="K20" s="116">
        <v>4.1095890410958908</v>
      </c>
    </row>
    <row r="21" spans="1:11" ht="14.1" customHeight="1" x14ac:dyDescent="0.2">
      <c r="A21" s="306">
        <v>21</v>
      </c>
      <c r="B21" s="307" t="s">
        <v>238</v>
      </c>
      <c r="C21" s="308"/>
      <c r="D21" s="113">
        <v>0.18660584698320548</v>
      </c>
      <c r="E21" s="115">
        <v>36</v>
      </c>
      <c r="F21" s="114">
        <v>35</v>
      </c>
      <c r="G21" s="114">
        <v>60</v>
      </c>
      <c r="H21" s="114">
        <v>30</v>
      </c>
      <c r="I21" s="140">
        <v>30</v>
      </c>
      <c r="J21" s="115">
        <v>6</v>
      </c>
      <c r="K21" s="116">
        <v>20</v>
      </c>
    </row>
    <row r="22" spans="1:11" ht="14.1" customHeight="1" x14ac:dyDescent="0.2">
      <c r="A22" s="306">
        <v>22</v>
      </c>
      <c r="B22" s="307" t="s">
        <v>239</v>
      </c>
      <c r="C22" s="308"/>
      <c r="D22" s="113">
        <v>1.2284884926394359</v>
      </c>
      <c r="E22" s="115">
        <v>237</v>
      </c>
      <c r="F22" s="114">
        <v>232</v>
      </c>
      <c r="G22" s="114">
        <v>295</v>
      </c>
      <c r="H22" s="114">
        <v>228</v>
      </c>
      <c r="I22" s="140">
        <v>323</v>
      </c>
      <c r="J22" s="115">
        <v>-86</v>
      </c>
      <c r="K22" s="116">
        <v>-26.625386996904023</v>
      </c>
    </row>
    <row r="23" spans="1:11" ht="14.1" customHeight="1" x14ac:dyDescent="0.2">
      <c r="A23" s="306">
        <v>23</v>
      </c>
      <c r="B23" s="307" t="s">
        <v>240</v>
      </c>
      <c r="C23" s="308"/>
      <c r="D23" s="113">
        <v>0.70495542193655403</v>
      </c>
      <c r="E23" s="115">
        <v>136</v>
      </c>
      <c r="F23" s="114">
        <v>156</v>
      </c>
      <c r="G23" s="114">
        <v>181</v>
      </c>
      <c r="H23" s="114">
        <v>199</v>
      </c>
      <c r="I23" s="140">
        <v>176</v>
      </c>
      <c r="J23" s="115">
        <v>-40</v>
      </c>
      <c r="K23" s="116">
        <v>-22.727272727272727</v>
      </c>
    </row>
    <row r="24" spans="1:11" ht="14.1" customHeight="1" x14ac:dyDescent="0.2">
      <c r="A24" s="306">
        <v>24</v>
      </c>
      <c r="B24" s="307" t="s">
        <v>241</v>
      </c>
      <c r="C24" s="308"/>
      <c r="D24" s="113">
        <v>3.3796392286958326</v>
      </c>
      <c r="E24" s="115">
        <v>652</v>
      </c>
      <c r="F24" s="114">
        <v>545</v>
      </c>
      <c r="G24" s="114">
        <v>610</v>
      </c>
      <c r="H24" s="114">
        <v>402</v>
      </c>
      <c r="I24" s="140">
        <v>490</v>
      </c>
      <c r="J24" s="115">
        <v>162</v>
      </c>
      <c r="K24" s="116">
        <v>33.061224489795919</v>
      </c>
    </row>
    <row r="25" spans="1:11" ht="14.1" customHeight="1" x14ac:dyDescent="0.2">
      <c r="A25" s="306">
        <v>25</v>
      </c>
      <c r="B25" s="307" t="s">
        <v>242</v>
      </c>
      <c r="C25" s="308"/>
      <c r="D25" s="113">
        <v>5.2353307070288206</v>
      </c>
      <c r="E25" s="115">
        <v>1010</v>
      </c>
      <c r="F25" s="114">
        <v>689</v>
      </c>
      <c r="G25" s="114">
        <v>748</v>
      </c>
      <c r="H25" s="114">
        <v>677</v>
      </c>
      <c r="I25" s="140">
        <v>924</v>
      </c>
      <c r="J25" s="115">
        <v>86</v>
      </c>
      <c r="K25" s="116">
        <v>9.3073593073593077</v>
      </c>
    </row>
    <row r="26" spans="1:11" ht="14.1" customHeight="1" x14ac:dyDescent="0.2">
      <c r="A26" s="306">
        <v>26</v>
      </c>
      <c r="B26" s="307" t="s">
        <v>243</v>
      </c>
      <c r="C26" s="308"/>
      <c r="D26" s="113">
        <v>2.731702260004147</v>
      </c>
      <c r="E26" s="115">
        <v>527</v>
      </c>
      <c r="F26" s="114">
        <v>371</v>
      </c>
      <c r="G26" s="114">
        <v>537</v>
      </c>
      <c r="H26" s="114">
        <v>436</v>
      </c>
      <c r="I26" s="140">
        <v>585</v>
      </c>
      <c r="J26" s="115">
        <v>-58</v>
      </c>
      <c r="K26" s="116">
        <v>-9.9145299145299148</v>
      </c>
    </row>
    <row r="27" spans="1:11" ht="14.1" customHeight="1" x14ac:dyDescent="0.2">
      <c r="A27" s="306">
        <v>27</v>
      </c>
      <c r="B27" s="307" t="s">
        <v>244</v>
      </c>
      <c r="C27" s="308"/>
      <c r="D27" s="113">
        <v>1.5343147418619116</v>
      </c>
      <c r="E27" s="115">
        <v>296</v>
      </c>
      <c r="F27" s="114">
        <v>262</v>
      </c>
      <c r="G27" s="114">
        <v>260</v>
      </c>
      <c r="H27" s="114">
        <v>269</v>
      </c>
      <c r="I27" s="140">
        <v>277</v>
      </c>
      <c r="J27" s="115">
        <v>19</v>
      </c>
      <c r="K27" s="116">
        <v>6.859205776173285</v>
      </c>
    </row>
    <row r="28" spans="1:11" ht="14.1" customHeight="1" x14ac:dyDescent="0.2">
      <c r="A28" s="306">
        <v>28</v>
      </c>
      <c r="B28" s="307" t="s">
        <v>245</v>
      </c>
      <c r="C28" s="308"/>
      <c r="D28" s="113">
        <v>0.13995438523740411</v>
      </c>
      <c r="E28" s="115">
        <v>27</v>
      </c>
      <c r="F28" s="114">
        <v>37</v>
      </c>
      <c r="G28" s="114">
        <v>29</v>
      </c>
      <c r="H28" s="114">
        <v>24</v>
      </c>
      <c r="I28" s="140">
        <v>36</v>
      </c>
      <c r="J28" s="115">
        <v>-9</v>
      </c>
      <c r="K28" s="116">
        <v>-25</v>
      </c>
    </row>
    <row r="29" spans="1:11" ht="14.1" customHeight="1" x14ac:dyDescent="0.2">
      <c r="A29" s="306">
        <v>29</v>
      </c>
      <c r="B29" s="307" t="s">
        <v>246</v>
      </c>
      <c r="C29" s="308"/>
      <c r="D29" s="113">
        <v>3.8409703504043127</v>
      </c>
      <c r="E29" s="115">
        <v>741</v>
      </c>
      <c r="F29" s="114">
        <v>528</v>
      </c>
      <c r="G29" s="114">
        <v>588</v>
      </c>
      <c r="H29" s="114">
        <v>582</v>
      </c>
      <c r="I29" s="140">
        <v>623</v>
      </c>
      <c r="J29" s="115">
        <v>118</v>
      </c>
      <c r="K29" s="116">
        <v>18.940609951845907</v>
      </c>
    </row>
    <row r="30" spans="1:11" ht="14.1" customHeight="1" x14ac:dyDescent="0.2">
      <c r="A30" s="306" t="s">
        <v>247</v>
      </c>
      <c r="B30" s="307" t="s">
        <v>248</v>
      </c>
      <c r="C30" s="308"/>
      <c r="D30" s="113">
        <v>0.58055152394775034</v>
      </c>
      <c r="E30" s="115">
        <v>112</v>
      </c>
      <c r="F30" s="114">
        <v>95</v>
      </c>
      <c r="G30" s="114">
        <v>116</v>
      </c>
      <c r="H30" s="114">
        <v>158</v>
      </c>
      <c r="I30" s="140">
        <v>117</v>
      </c>
      <c r="J30" s="115">
        <v>-5</v>
      </c>
      <c r="K30" s="116">
        <v>-4.2735042735042734</v>
      </c>
    </row>
    <row r="31" spans="1:11" ht="14.1" customHeight="1" x14ac:dyDescent="0.2">
      <c r="A31" s="306" t="s">
        <v>249</v>
      </c>
      <c r="B31" s="307" t="s">
        <v>250</v>
      </c>
      <c r="C31" s="308"/>
      <c r="D31" s="113">
        <v>3.2085838689612274</v>
      </c>
      <c r="E31" s="115">
        <v>619</v>
      </c>
      <c r="F31" s="114">
        <v>422</v>
      </c>
      <c r="G31" s="114">
        <v>467</v>
      </c>
      <c r="H31" s="114">
        <v>415</v>
      </c>
      <c r="I31" s="140">
        <v>498</v>
      </c>
      <c r="J31" s="115">
        <v>121</v>
      </c>
      <c r="K31" s="116">
        <v>24.29718875502008</v>
      </c>
    </row>
    <row r="32" spans="1:11" ht="14.1" customHeight="1" x14ac:dyDescent="0.2">
      <c r="A32" s="306">
        <v>31</v>
      </c>
      <c r="B32" s="307" t="s">
        <v>251</v>
      </c>
      <c r="C32" s="308"/>
      <c r="D32" s="113">
        <v>0.72568940493468792</v>
      </c>
      <c r="E32" s="115">
        <v>140</v>
      </c>
      <c r="F32" s="114">
        <v>125</v>
      </c>
      <c r="G32" s="114">
        <v>129</v>
      </c>
      <c r="H32" s="114">
        <v>96</v>
      </c>
      <c r="I32" s="140">
        <v>118</v>
      </c>
      <c r="J32" s="115">
        <v>22</v>
      </c>
      <c r="K32" s="116">
        <v>18.64406779661017</v>
      </c>
    </row>
    <row r="33" spans="1:11" ht="14.1" customHeight="1" x14ac:dyDescent="0.2">
      <c r="A33" s="306">
        <v>32</v>
      </c>
      <c r="B33" s="307" t="s">
        <v>252</v>
      </c>
      <c r="C33" s="308"/>
      <c r="D33" s="113">
        <v>2.2807381297947336</v>
      </c>
      <c r="E33" s="115">
        <v>440</v>
      </c>
      <c r="F33" s="114">
        <v>495</v>
      </c>
      <c r="G33" s="114">
        <v>478</v>
      </c>
      <c r="H33" s="114">
        <v>347</v>
      </c>
      <c r="I33" s="140">
        <v>369</v>
      </c>
      <c r="J33" s="115">
        <v>71</v>
      </c>
      <c r="K33" s="116">
        <v>19.241192411924118</v>
      </c>
    </row>
    <row r="34" spans="1:11" ht="14.1" customHeight="1" x14ac:dyDescent="0.2">
      <c r="A34" s="306">
        <v>33</v>
      </c>
      <c r="B34" s="307" t="s">
        <v>253</v>
      </c>
      <c r="C34" s="308"/>
      <c r="D34" s="113">
        <v>1.2440389798880365</v>
      </c>
      <c r="E34" s="115">
        <v>240</v>
      </c>
      <c r="F34" s="114">
        <v>240</v>
      </c>
      <c r="G34" s="114">
        <v>188</v>
      </c>
      <c r="H34" s="114">
        <v>163</v>
      </c>
      <c r="I34" s="140">
        <v>222</v>
      </c>
      <c r="J34" s="115">
        <v>18</v>
      </c>
      <c r="K34" s="116">
        <v>8.1081081081081088</v>
      </c>
    </row>
    <row r="35" spans="1:11" ht="14.1" customHeight="1" x14ac:dyDescent="0.2">
      <c r="A35" s="306">
        <v>34</v>
      </c>
      <c r="B35" s="307" t="s">
        <v>254</v>
      </c>
      <c r="C35" s="308"/>
      <c r="D35" s="113">
        <v>2.0993157785610617</v>
      </c>
      <c r="E35" s="115">
        <v>405</v>
      </c>
      <c r="F35" s="114">
        <v>294</v>
      </c>
      <c r="G35" s="114">
        <v>362</v>
      </c>
      <c r="H35" s="114">
        <v>260</v>
      </c>
      <c r="I35" s="140">
        <v>356</v>
      </c>
      <c r="J35" s="115">
        <v>49</v>
      </c>
      <c r="K35" s="116">
        <v>13.764044943820224</v>
      </c>
    </row>
    <row r="36" spans="1:11" ht="14.1" customHeight="1" x14ac:dyDescent="0.2">
      <c r="A36" s="306">
        <v>41</v>
      </c>
      <c r="B36" s="307" t="s">
        <v>255</v>
      </c>
      <c r="C36" s="308"/>
      <c r="D36" s="113">
        <v>1.0107816711590296</v>
      </c>
      <c r="E36" s="115">
        <v>195</v>
      </c>
      <c r="F36" s="114">
        <v>138</v>
      </c>
      <c r="G36" s="114">
        <v>184</v>
      </c>
      <c r="H36" s="114">
        <v>176</v>
      </c>
      <c r="I36" s="140">
        <v>270</v>
      </c>
      <c r="J36" s="115">
        <v>-75</v>
      </c>
      <c r="K36" s="116">
        <v>-27.777777777777779</v>
      </c>
    </row>
    <row r="37" spans="1:11" ht="14.1" customHeight="1" x14ac:dyDescent="0.2">
      <c r="A37" s="306">
        <v>42</v>
      </c>
      <c r="B37" s="307" t="s">
        <v>256</v>
      </c>
      <c r="C37" s="308"/>
      <c r="D37" s="113">
        <v>0.16068836823553806</v>
      </c>
      <c r="E37" s="115">
        <v>31</v>
      </c>
      <c r="F37" s="114" t="s">
        <v>514</v>
      </c>
      <c r="G37" s="114">
        <v>31</v>
      </c>
      <c r="H37" s="114">
        <v>18</v>
      </c>
      <c r="I37" s="140">
        <v>31</v>
      </c>
      <c r="J37" s="115">
        <v>0</v>
      </c>
      <c r="K37" s="116">
        <v>0</v>
      </c>
    </row>
    <row r="38" spans="1:11" ht="14.1" customHeight="1" x14ac:dyDescent="0.2">
      <c r="A38" s="306">
        <v>43</v>
      </c>
      <c r="B38" s="307" t="s">
        <v>257</v>
      </c>
      <c r="C38" s="308"/>
      <c r="D38" s="113">
        <v>2.0682148040638606</v>
      </c>
      <c r="E38" s="115">
        <v>399</v>
      </c>
      <c r="F38" s="114">
        <v>262</v>
      </c>
      <c r="G38" s="114">
        <v>284</v>
      </c>
      <c r="H38" s="114">
        <v>314</v>
      </c>
      <c r="I38" s="140">
        <v>565</v>
      </c>
      <c r="J38" s="115">
        <v>-166</v>
      </c>
      <c r="K38" s="116">
        <v>-29.380530973451329</v>
      </c>
    </row>
    <row r="39" spans="1:11" ht="14.1" customHeight="1" x14ac:dyDescent="0.2">
      <c r="A39" s="306">
        <v>51</v>
      </c>
      <c r="B39" s="307" t="s">
        <v>258</v>
      </c>
      <c r="C39" s="308"/>
      <c r="D39" s="113">
        <v>9.1229525191789342</v>
      </c>
      <c r="E39" s="115">
        <v>1760</v>
      </c>
      <c r="F39" s="114">
        <v>1489</v>
      </c>
      <c r="G39" s="114">
        <v>1750</v>
      </c>
      <c r="H39" s="114">
        <v>1488</v>
      </c>
      <c r="I39" s="140">
        <v>1802</v>
      </c>
      <c r="J39" s="115">
        <v>-42</v>
      </c>
      <c r="K39" s="116">
        <v>-2.3307436182019976</v>
      </c>
    </row>
    <row r="40" spans="1:11" ht="14.1" customHeight="1" x14ac:dyDescent="0.2">
      <c r="A40" s="306" t="s">
        <v>259</v>
      </c>
      <c r="B40" s="307" t="s">
        <v>260</v>
      </c>
      <c r="C40" s="308"/>
      <c r="D40" s="113">
        <v>8.5838689612274521</v>
      </c>
      <c r="E40" s="115">
        <v>1656</v>
      </c>
      <c r="F40" s="114">
        <v>1420</v>
      </c>
      <c r="G40" s="114">
        <v>1668</v>
      </c>
      <c r="H40" s="114">
        <v>1396</v>
      </c>
      <c r="I40" s="140">
        <v>1691</v>
      </c>
      <c r="J40" s="115">
        <v>-35</v>
      </c>
      <c r="K40" s="116">
        <v>-2.0697811945594324</v>
      </c>
    </row>
    <row r="41" spans="1:11" ht="14.1" customHeight="1" x14ac:dyDescent="0.2">
      <c r="A41" s="306"/>
      <c r="B41" s="307" t="s">
        <v>261</v>
      </c>
      <c r="C41" s="308"/>
      <c r="D41" s="113">
        <v>6.7800124403897986</v>
      </c>
      <c r="E41" s="115">
        <v>1308</v>
      </c>
      <c r="F41" s="114">
        <v>1235</v>
      </c>
      <c r="G41" s="114">
        <v>1338</v>
      </c>
      <c r="H41" s="114">
        <v>1188</v>
      </c>
      <c r="I41" s="140">
        <v>1445</v>
      </c>
      <c r="J41" s="115">
        <v>-137</v>
      </c>
      <c r="K41" s="116">
        <v>-9.4809688581314884</v>
      </c>
    </row>
    <row r="42" spans="1:11" ht="14.1" customHeight="1" x14ac:dyDescent="0.2">
      <c r="A42" s="306">
        <v>52</v>
      </c>
      <c r="B42" s="307" t="s">
        <v>262</v>
      </c>
      <c r="C42" s="308"/>
      <c r="D42" s="113">
        <v>4.7532656023222062</v>
      </c>
      <c r="E42" s="115">
        <v>917</v>
      </c>
      <c r="F42" s="114">
        <v>770</v>
      </c>
      <c r="G42" s="114">
        <v>848</v>
      </c>
      <c r="H42" s="114">
        <v>643</v>
      </c>
      <c r="I42" s="140">
        <v>739</v>
      </c>
      <c r="J42" s="115">
        <v>178</v>
      </c>
      <c r="K42" s="116">
        <v>24.086603518267928</v>
      </c>
    </row>
    <row r="43" spans="1:11" ht="14.1" customHeight="1" x14ac:dyDescent="0.2">
      <c r="A43" s="306" t="s">
        <v>263</v>
      </c>
      <c r="B43" s="307" t="s">
        <v>264</v>
      </c>
      <c r="C43" s="308"/>
      <c r="D43" s="113">
        <v>3.8046858801575785</v>
      </c>
      <c r="E43" s="115">
        <v>734</v>
      </c>
      <c r="F43" s="114">
        <v>577</v>
      </c>
      <c r="G43" s="114">
        <v>624</v>
      </c>
      <c r="H43" s="114">
        <v>500</v>
      </c>
      <c r="I43" s="140">
        <v>569</v>
      </c>
      <c r="J43" s="115">
        <v>165</v>
      </c>
      <c r="K43" s="116">
        <v>28.998242530755711</v>
      </c>
    </row>
    <row r="44" spans="1:11" ht="14.1" customHeight="1" x14ac:dyDescent="0.2">
      <c r="A44" s="306">
        <v>53</v>
      </c>
      <c r="B44" s="307" t="s">
        <v>265</v>
      </c>
      <c r="C44" s="308"/>
      <c r="D44" s="113">
        <v>1.0004146796599627</v>
      </c>
      <c r="E44" s="115">
        <v>193</v>
      </c>
      <c r="F44" s="114">
        <v>190</v>
      </c>
      <c r="G44" s="114">
        <v>190</v>
      </c>
      <c r="H44" s="114">
        <v>252</v>
      </c>
      <c r="I44" s="140">
        <v>229</v>
      </c>
      <c r="J44" s="115">
        <v>-36</v>
      </c>
      <c r="K44" s="116">
        <v>-15.720524017467248</v>
      </c>
    </row>
    <row r="45" spans="1:11" ht="14.1" customHeight="1" x14ac:dyDescent="0.2">
      <c r="A45" s="306" t="s">
        <v>266</v>
      </c>
      <c r="B45" s="307" t="s">
        <v>267</v>
      </c>
      <c r="C45" s="308"/>
      <c r="D45" s="113">
        <v>0.93821273066556088</v>
      </c>
      <c r="E45" s="115">
        <v>181</v>
      </c>
      <c r="F45" s="114">
        <v>183</v>
      </c>
      <c r="G45" s="114">
        <v>173</v>
      </c>
      <c r="H45" s="114">
        <v>247</v>
      </c>
      <c r="I45" s="140">
        <v>214</v>
      </c>
      <c r="J45" s="115">
        <v>-33</v>
      </c>
      <c r="K45" s="116">
        <v>-15.420560747663551</v>
      </c>
    </row>
    <row r="46" spans="1:11" ht="14.1" customHeight="1" x14ac:dyDescent="0.2">
      <c r="A46" s="306">
        <v>54</v>
      </c>
      <c r="B46" s="307" t="s">
        <v>268</v>
      </c>
      <c r="C46" s="308"/>
      <c r="D46" s="113">
        <v>5.5411569562512959</v>
      </c>
      <c r="E46" s="115">
        <v>1069</v>
      </c>
      <c r="F46" s="114">
        <v>827</v>
      </c>
      <c r="G46" s="114">
        <v>895</v>
      </c>
      <c r="H46" s="114">
        <v>857</v>
      </c>
      <c r="I46" s="140">
        <v>958</v>
      </c>
      <c r="J46" s="115">
        <v>111</v>
      </c>
      <c r="K46" s="116">
        <v>11.586638830897703</v>
      </c>
    </row>
    <row r="47" spans="1:11" ht="14.1" customHeight="1" x14ac:dyDescent="0.2">
      <c r="A47" s="306">
        <v>61</v>
      </c>
      <c r="B47" s="307" t="s">
        <v>269</v>
      </c>
      <c r="C47" s="308"/>
      <c r="D47" s="113">
        <v>1.4669292971179764</v>
      </c>
      <c r="E47" s="115">
        <v>283</v>
      </c>
      <c r="F47" s="114">
        <v>210</v>
      </c>
      <c r="G47" s="114">
        <v>277</v>
      </c>
      <c r="H47" s="114">
        <v>286</v>
      </c>
      <c r="I47" s="140">
        <v>441</v>
      </c>
      <c r="J47" s="115">
        <v>-158</v>
      </c>
      <c r="K47" s="116">
        <v>-35.827664399092967</v>
      </c>
    </row>
    <row r="48" spans="1:11" ht="14.1" customHeight="1" x14ac:dyDescent="0.2">
      <c r="A48" s="306">
        <v>62</v>
      </c>
      <c r="B48" s="307" t="s">
        <v>270</v>
      </c>
      <c r="C48" s="308"/>
      <c r="D48" s="113">
        <v>7.7078581795562924</v>
      </c>
      <c r="E48" s="115">
        <v>1487</v>
      </c>
      <c r="F48" s="114">
        <v>1292</v>
      </c>
      <c r="G48" s="114">
        <v>1471</v>
      </c>
      <c r="H48" s="114">
        <v>1303</v>
      </c>
      <c r="I48" s="140">
        <v>1420</v>
      </c>
      <c r="J48" s="115">
        <v>67</v>
      </c>
      <c r="K48" s="116">
        <v>4.71830985915493</v>
      </c>
    </row>
    <row r="49" spans="1:11" ht="14.1" customHeight="1" x14ac:dyDescent="0.2">
      <c r="A49" s="306">
        <v>63</v>
      </c>
      <c r="B49" s="307" t="s">
        <v>271</v>
      </c>
      <c r="C49" s="308"/>
      <c r="D49" s="113">
        <v>5.0798258345428158</v>
      </c>
      <c r="E49" s="115">
        <v>980</v>
      </c>
      <c r="F49" s="114">
        <v>903</v>
      </c>
      <c r="G49" s="114">
        <v>907</v>
      </c>
      <c r="H49" s="114">
        <v>781</v>
      </c>
      <c r="I49" s="140">
        <v>848</v>
      </c>
      <c r="J49" s="115">
        <v>132</v>
      </c>
      <c r="K49" s="116">
        <v>15.566037735849056</v>
      </c>
    </row>
    <row r="50" spans="1:11" ht="14.1" customHeight="1" x14ac:dyDescent="0.2">
      <c r="A50" s="306" t="s">
        <v>272</v>
      </c>
      <c r="B50" s="307" t="s">
        <v>273</v>
      </c>
      <c r="C50" s="308"/>
      <c r="D50" s="113">
        <v>1.0678001244038979</v>
      </c>
      <c r="E50" s="115">
        <v>206</v>
      </c>
      <c r="F50" s="114">
        <v>179</v>
      </c>
      <c r="G50" s="114">
        <v>187</v>
      </c>
      <c r="H50" s="114">
        <v>159</v>
      </c>
      <c r="I50" s="140">
        <v>168</v>
      </c>
      <c r="J50" s="115">
        <v>38</v>
      </c>
      <c r="K50" s="116">
        <v>22.61904761904762</v>
      </c>
    </row>
    <row r="51" spans="1:11" ht="14.1" customHeight="1" x14ac:dyDescent="0.2">
      <c r="A51" s="306" t="s">
        <v>274</v>
      </c>
      <c r="B51" s="307" t="s">
        <v>275</v>
      </c>
      <c r="C51" s="308"/>
      <c r="D51" s="113">
        <v>3.7424839311631763</v>
      </c>
      <c r="E51" s="115">
        <v>722</v>
      </c>
      <c r="F51" s="114">
        <v>676</v>
      </c>
      <c r="G51" s="114">
        <v>649</v>
      </c>
      <c r="H51" s="114">
        <v>560</v>
      </c>
      <c r="I51" s="140">
        <v>639</v>
      </c>
      <c r="J51" s="115">
        <v>83</v>
      </c>
      <c r="K51" s="116">
        <v>12.989045383411581</v>
      </c>
    </row>
    <row r="52" spans="1:11" ht="14.1" customHeight="1" x14ac:dyDescent="0.2">
      <c r="A52" s="306">
        <v>71</v>
      </c>
      <c r="B52" s="307" t="s">
        <v>276</v>
      </c>
      <c r="C52" s="308"/>
      <c r="D52" s="113">
        <v>10.641716773792245</v>
      </c>
      <c r="E52" s="115">
        <v>2053</v>
      </c>
      <c r="F52" s="114">
        <v>1539</v>
      </c>
      <c r="G52" s="114">
        <v>1688</v>
      </c>
      <c r="H52" s="114">
        <v>1622</v>
      </c>
      <c r="I52" s="140">
        <v>1975</v>
      </c>
      <c r="J52" s="115">
        <v>78</v>
      </c>
      <c r="K52" s="116">
        <v>3.9493670886075951</v>
      </c>
    </row>
    <row r="53" spans="1:11" ht="14.1" customHeight="1" x14ac:dyDescent="0.2">
      <c r="A53" s="306" t="s">
        <v>277</v>
      </c>
      <c r="B53" s="307" t="s">
        <v>278</v>
      </c>
      <c r="C53" s="308"/>
      <c r="D53" s="113">
        <v>3.1152809454696246</v>
      </c>
      <c r="E53" s="115">
        <v>601</v>
      </c>
      <c r="F53" s="114">
        <v>391</v>
      </c>
      <c r="G53" s="114">
        <v>552</v>
      </c>
      <c r="H53" s="114">
        <v>497</v>
      </c>
      <c r="I53" s="140">
        <v>572</v>
      </c>
      <c r="J53" s="115">
        <v>29</v>
      </c>
      <c r="K53" s="116">
        <v>5.06993006993007</v>
      </c>
    </row>
    <row r="54" spans="1:11" ht="14.1" customHeight="1" x14ac:dyDescent="0.2">
      <c r="A54" s="306" t="s">
        <v>279</v>
      </c>
      <c r="B54" s="307" t="s">
        <v>280</v>
      </c>
      <c r="C54" s="308"/>
      <c r="D54" s="113">
        <v>6.8733153638814013</v>
      </c>
      <c r="E54" s="115">
        <v>1326</v>
      </c>
      <c r="F54" s="114">
        <v>1041</v>
      </c>
      <c r="G54" s="114">
        <v>1001</v>
      </c>
      <c r="H54" s="114">
        <v>1013</v>
      </c>
      <c r="I54" s="140">
        <v>1252</v>
      </c>
      <c r="J54" s="115">
        <v>74</v>
      </c>
      <c r="K54" s="116">
        <v>5.9105431309904155</v>
      </c>
    </row>
    <row r="55" spans="1:11" ht="14.1" customHeight="1" x14ac:dyDescent="0.2">
      <c r="A55" s="306">
        <v>72</v>
      </c>
      <c r="B55" s="307" t="s">
        <v>281</v>
      </c>
      <c r="C55" s="308"/>
      <c r="D55" s="113">
        <v>2.1926187020526644</v>
      </c>
      <c r="E55" s="115">
        <v>423</v>
      </c>
      <c r="F55" s="114">
        <v>282</v>
      </c>
      <c r="G55" s="114">
        <v>345</v>
      </c>
      <c r="H55" s="114">
        <v>359</v>
      </c>
      <c r="I55" s="140">
        <v>481</v>
      </c>
      <c r="J55" s="115">
        <v>-58</v>
      </c>
      <c r="K55" s="116">
        <v>-12.058212058212058</v>
      </c>
    </row>
    <row r="56" spans="1:11" ht="14.1" customHeight="1" x14ac:dyDescent="0.2">
      <c r="A56" s="306" t="s">
        <v>282</v>
      </c>
      <c r="B56" s="307" t="s">
        <v>283</v>
      </c>
      <c r="C56" s="308"/>
      <c r="D56" s="113">
        <v>1.1455525606469004</v>
      </c>
      <c r="E56" s="115">
        <v>221</v>
      </c>
      <c r="F56" s="114">
        <v>102</v>
      </c>
      <c r="G56" s="114">
        <v>142</v>
      </c>
      <c r="H56" s="114">
        <v>171</v>
      </c>
      <c r="I56" s="140">
        <v>261</v>
      </c>
      <c r="J56" s="115">
        <v>-40</v>
      </c>
      <c r="K56" s="116">
        <v>-15.325670498084291</v>
      </c>
    </row>
    <row r="57" spans="1:11" ht="14.1" customHeight="1" x14ac:dyDescent="0.2">
      <c r="A57" s="306" t="s">
        <v>284</v>
      </c>
      <c r="B57" s="307" t="s">
        <v>285</v>
      </c>
      <c r="C57" s="308"/>
      <c r="D57" s="113">
        <v>0.65830396019075266</v>
      </c>
      <c r="E57" s="115">
        <v>127</v>
      </c>
      <c r="F57" s="114">
        <v>109</v>
      </c>
      <c r="G57" s="114">
        <v>103</v>
      </c>
      <c r="H57" s="114">
        <v>94</v>
      </c>
      <c r="I57" s="140">
        <v>124</v>
      </c>
      <c r="J57" s="115">
        <v>3</v>
      </c>
      <c r="K57" s="116">
        <v>2.4193548387096775</v>
      </c>
    </row>
    <row r="58" spans="1:11" ht="14.1" customHeight="1" x14ac:dyDescent="0.2">
      <c r="A58" s="306">
        <v>73</v>
      </c>
      <c r="B58" s="307" t="s">
        <v>286</v>
      </c>
      <c r="C58" s="308"/>
      <c r="D58" s="113">
        <v>1.6017001866058469</v>
      </c>
      <c r="E58" s="115">
        <v>309</v>
      </c>
      <c r="F58" s="114">
        <v>266</v>
      </c>
      <c r="G58" s="114">
        <v>384</v>
      </c>
      <c r="H58" s="114">
        <v>287</v>
      </c>
      <c r="I58" s="140">
        <v>333</v>
      </c>
      <c r="J58" s="115">
        <v>-24</v>
      </c>
      <c r="K58" s="116">
        <v>-7.2072072072072073</v>
      </c>
    </row>
    <row r="59" spans="1:11" ht="14.1" customHeight="1" x14ac:dyDescent="0.2">
      <c r="A59" s="306" t="s">
        <v>287</v>
      </c>
      <c r="B59" s="307" t="s">
        <v>288</v>
      </c>
      <c r="C59" s="308"/>
      <c r="D59" s="113">
        <v>1.057433132904831</v>
      </c>
      <c r="E59" s="115">
        <v>204</v>
      </c>
      <c r="F59" s="114">
        <v>172</v>
      </c>
      <c r="G59" s="114">
        <v>242</v>
      </c>
      <c r="H59" s="114">
        <v>189</v>
      </c>
      <c r="I59" s="140">
        <v>221</v>
      </c>
      <c r="J59" s="115">
        <v>-17</v>
      </c>
      <c r="K59" s="116">
        <v>-7.6923076923076925</v>
      </c>
    </row>
    <row r="60" spans="1:11" ht="14.1" customHeight="1" x14ac:dyDescent="0.2">
      <c r="A60" s="306">
        <v>81</v>
      </c>
      <c r="B60" s="307" t="s">
        <v>289</v>
      </c>
      <c r="C60" s="308"/>
      <c r="D60" s="113">
        <v>7.7856106157992953</v>
      </c>
      <c r="E60" s="115">
        <v>1502</v>
      </c>
      <c r="F60" s="114">
        <v>1045</v>
      </c>
      <c r="G60" s="114">
        <v>1424</v>
      </c>
      <c r="H60" s="114">
        <v>1262</v>
      </c>
      <c r="I60" s="140">
        <v>1271</v>
      </c>
      <c r="J60" s="115">
        <v>231</v>
      </c>
      <c r="K60" s="116">
        <v>18.174665617623919</v>
      </c>
    </row>
    <row r="61" spans="1:11" ht="14.1" customHeight="1" x14ac:dyDescent="0.2">
      <c r="A61" s="306" t="s">
        <v>290</v>
      </c>
      <c r="B61" s="307" t="s">
        <v>291</v>
      </c>
      <c r="C61" s="308"/>
      <c r="D61" s="113">
        <v>2.4569769852788719</v>
      </c>
      <c r="E61" s="115">
        <v>474</v>
      </c>
      <c r="F61" s="114">
        <v>287</v>
      </c>
      <c r="G61" s="114">
        <v>458</v>
      </c>
      <c r="H61" s="114">
        <v>490</v>
      </c>
      <c r="I61" s="140">
        <v>404</v>
      </c>
      <c r="J61" s="115">
        <v>70</v>
      </c>
      <c r="K61" s="116">
        <v>17.326732673267326</v>
      </c>
    </row>
    <row r="62" spans="1:11" ht="14.1" customHeight="1" x14ac:dyDescent="0.2">
      <c r="A62" s="306" t="s">
        <v>292</v>
      </c>
      <c r="B62" s="307" t="s">
        <v>293</v>
      </c>
      <c r="C62" s="308"/>
      <c r="D62" s="113">
        <v>2.3118391042919346</v>
      </c>
      <c r="E62" s="115">
        <v>446</v>
      </c>
      <c r="F62" s="114">
        <v>469</v>
      </c>
      <c r="G62" s="114">
        <v>610</v>
      </c>
      <c r="H62" s="114">
        <v>416</v>
      </c>
      <c r="I62" s="140">
        <v>406</v>
      </c>
      <c r="J62" s="115">
        <v>40</v>
      </c>
      <c r="K62" s="116">
        <v>9.8522167487684733</v>
      </c>
    </row>
    <row r="63" spans="1:11" ht="14.1" customHeight="1" x14ac:dyDescent="0.2">
      <c r="A63" s="306"/>
      <c r="B63" s="307" t="s">
        <v>294</v>
      </c>
      <c r="C63" s="308"/>
      <c r="D63" s="113">
        <v>1.9697283848227245</v>
      </c>
      <c r="E63" s="115">
        <v>380</v>
      </c>
      <c r="F63" s="114">
        <v>418</v>
      </c>
      <c r="G63" s="114">
        <v>518</v>
      </c>
      <c r="H63" s="114">
        <v>366</v>
      </c>
      <c r="I63" s="140">
        <v>348</v>
      </c>
      <c r="J63" s="115">
        <v>32</v>
      </c>
      <c r="K63" s="116">
        <v>9.1954022988505741</v>
      </c>
    </row>
    <row r="64" spans="1:11" ht="14.1" customHeight="1" x14ac:dyDescent="0.2">
      <c r="A64" s="306" t="s">
        <v>295</v>
      </c>
      <c r="B64" s="307" t="s">
        <v>296</v>
      </c>
      <c r="C64" s="308"/>
      <c r="D64" s="113">
        <v>1.1766535351441012</v>
      </c>
      <c r="E64" s="115">
        <v>227</v>
      </c>
      <c r="F64" s="114">
        <v>106</v>
      </c>
      <c r="G64" s="114">
        <v>149</v>
      </c>
      <c r="H64" s="114">
        <v>143</v>
      </c>
      <c r="I64" s="140">
        <v>170</v>
      </c>
      <c r="J64" s="115">
        <v>57</v>
      </c>
      <c r="K64" s="116">
        <v>33.529411764705884</v>
      </c>
    </row>
    <row r="65" spans="1:11" ht="14.1" customHeight="1" x14ac:dyDescent="0.2">
      <c r="A65" s="306" t="s">
        <v>297</v>
      </c>
      <c r="B65" s="307" t="s">
        <v>298</v>
      </c>
      <c r="C65" s="308"/>
      <c r="D65" s="113">
        <v>1.0315156541571635</v>
      </c>
      <c r="E65" s="115">
        <v>199</v>
      </c>
      <c r="F65" s="114">
        <v>60</v>
      </c>
      <c r="G65" s="114">
        <v>99</v>
      </c>
      <c r="H65" s="114">
        <v>88</v>
      </c>
      <c r="I65" s="140">
        <v>137</v>
      </c>
      <c r="J65" s="115">
        <v>62</v>
      </c>
      <c r="K65" s="116">
        <v>45.255474452554743</v>
      </c>
    </row>
    <row r="66" spans="1:11" ht="14.1" customHeight="1" x14ac:dyDescent="0.2">
      <c r="A66" s="306">
        <v>82</v>
      </c>
      <c r="B66" s="307" t="s">
        <v>299</v>
      </c>
      <c r="C66" s="308"/>
      <c r="D66" s="113">
        <v>3.3485382541986315</v>
      </c>
      <c r="E66" s="115">
        <v>646</v>
      </c>
      <c r="F66" s="114">
        <v>592</v>
      </c>
      <c r="G66" s="114">
        <v>850</v>
      </c>
      <c r="H66" s="114">
        <v>570</v>
      </c>
      <c r="I66" s="140">
        <v>696</v>
      </c>
      <c r="J66" s="115">
        <v>-50</v>
      </c>
      <c r="K66" s="116">
        <v>-7.1839080459770113</v>
      </c>
    </row>
    <row r="67" spans="1:11" ht="14.1" customHeight="1" x14ac:dyDescent="0.2">
      <c r="A67" s="306" t="s">
        <v>300</v>
      </c>
      <c r="B67" s="307" t="s">
        <v>301</v>
      </c>
      <c r="C67" s="308"/>
      <c r="D67" s="113">
        <v>2.1563342318059298</v>
      </c>
      <c r="E67" s="115">
        <v>416</v>
      </c>
      <c r="F67" s="114">
        <v>404</v>
      </c>
      <c r="G67" s="114">
        <v>608</v>
      </c>
      <c r="H67" s="114">
        <v>355</v>
      </c>
      <c r="I67" s="140">
        <v>477</v>
      </c>
      <c r="J67" s="115">
        <v>-61</v>
      </c>
      <c r="K67" s="116">
        <v>-12.788259958071279</v>
      </c>
    </row>
    <row r="68" spans="1:11" ht="14.1" customHeight="1" x14ac:dyDescent="0.2">
      <c r="A68" s="306" t="s">
        <v>302</v>
      </c>
      <c r="B68" s="307" t="s">
        <v>303</v>
      </c>
      <c r="C68" s="308"/>
      <c r="D68" s="113">
        <v>0.6686709516898196</v>
      </c>
      <c r="E68" s="115">
        <v>129</v>
      </c>
      <c r="F68" s="114">
        <v>125</v>
      </c>
      <c r="G68" s="114">
        <v>134</v>
      </c>
      <c r="H68" s="114">
        <v>136</v>
      </c>
      <c r="I68" s="140">
        <v>141</v>
      </c>
      <c r="J68" s="115">
        <v>-12</v>
      </c>
      <c r="K68" s="116">
        <v>-8.5106382978723403</v>
      </c>
    </row>
    <row r="69" spans="1:11" ht="14.1" customHeight="1" x14ac:dyDescent="0.2">
      <c r="A69" s="306">
        <v>83</v>
      </c>
      <c r="B69" s="307" t="s">
        <v>304</v>
      </c>
      <c r="C69" s="308"/>
      <c r="D69" s="113">
        <v>4.8517520215633425</v>
      </c>
      <c r="E69" s="115">
        <v>936</v>
      </c>
      <c r="F69" s="114">
        <v>611</v>
      </c>
      <c r="G69" s="114">
        <v>1188</v>
      </c>
      <c r="H69" s="114">
        <v>593</v>
      </c>
      <c r="I69" s="140">
        <v>776</v>
      </c>
      <c r="J69" s="115">
        <v>160</v>
      </c>
      <c r="K69" s="116">
        <v>20.618556701030929</v>
      </c>
    </row>
    <row r="70" spans="1:11" ht="14.1" customHeight="1" x14ac:dyDescent="0.2">
      <c r="A70" s="306" t="s">
        <v>305</v>
      </c>
      <c r="B70" s="307" t="s">
        <v>306</v>
      </c>
      <c r="C70" s="308"/>
      <c r="D70" s="113">
        <v>4.1727140783744554</v>
      </c>
      <c r="E70" s="115">
        <v>805</v>
      </c>
      <c r="F70" s="114">
        <v>518</v>
      </c>
      <c r="G70" s="114">
        <v>1034</v>
      </c>
      <c r="H70" s="114">
        <v>475</v>
      </c>
      <c r="I70" s="140">
        <v>634</v>
      </c>
      <c r="J70" s="115">
        <v>171</v>
      </c>
      <c r="K70" s="116">
        <v>26.971608832807572</v>
      </c>
    </row>
    <row r="71" spans="1:11" ht="14.1" customHeight="1" x14ac:dyDescent="0.2">
      <c r="A71" s="306"/>
      <c r="B71" s="307" t="s">
        <v>307</v>
      </c>
      <c r="C71" s="308"/>
      <c r="D71" s="113">
        <v>2.3481235745386688</v>
      </c>
      <c r="E71" s="115">
        <v>453</v>
      </c>
      <c r="F71" s="114">
        <v>260</v>
      </c>
      <c r="G71" s="114">
        <v>527</v>
      </c>
      <c r="H71" s="114">
        <v>216</v>
      </c>
      <c r="I71" s="140">
        <v>268</v>
      </c>
      <c r="J71" s="115">
        <v>185</v>
      </c>
      <c r="K71" s="116">
        <v>69.02985074626865</v>
      </c>
    </row>
    <row r="72" spans="1:11" ht="14.1" customHeight="1" x14ac:dyDescent="0.2">
      <c r="A72" s="306">
        <v>84</v>
      </c>
      <c r="B72" s="307" t="s">
        <v>308</v>
      </c>
      <c r="C72" s="308"/>
      <c r="D72" s="113">
        <v>2.4103255235330705</v>
      </c>
      <c r="E72" s="115">
        <v>465</v>
      </c>
      <c r="F72" s="114">
        <v>319</v>
      </c>
      <c r="G72" s="114">
        <v>531</v>
      </c>
      <c r="H72" s="114">
        <v>316</v>
      </c>
      <c r="I72" s="140">
        <v>487</v>
      </c>
      <c r="J72" s="115">
        <v>-22</v>
      </c>
      <c r="K72" s="116">
        <v>-4.517453798767967</v>
      </c>
    </row>
    <row r="73" spans="1:11" ht="14.1" customHeight="1" x14ac:dyDescent="0.2">
      <c r="A73" s="306" t="s">
        <v>309</v>
      </c>
      <c r="B73" s="307" t="s">
        <v>310</v>
      </c>
      <c r="C73" s="308"/>
      <c r="D73" s="113">
        <v>0.57018453244868339</v>
      </c>
      <c r="E73" s="115">
        <v>110</v>
      </c>
      <c r="F73" s="114">
        <v>29</v>
      </c>
      <c r="G73" s="114">
        <v>160</v>
      </c>
      <c r="H73" s="114">
        <v>29</v>
      </c>
      <c r="I73" s="140">
        <v>100</v>
      </c>
      <c r="J73" s="115">
        <v>10</v>
      </c>
      <c r="K73" s="116">
        <v>10</v>
      </c>
    </row>
    <row r="74" spans="1:11" ht="14.1" customHeight="1" x14ac:dyDescent="0.2">
      <c r="A74" s="306" t="s">
        <v>311</v>
      </c>
      <c r="B74" s="307" t="s">
        <v>312</v>
      </c>
      <c r="C74" s="308"/>
      <c r="D74" s="113">
        <v>0.11922040223927016</v>
      </c>
      <c r="E74" s="115">
        <v>23</v>
      </c>
      <c r="F74" s="114">
        <v>13</v>
      </c>
      <c r="G74" s="114">
        <v>66</v>
      </c>
      <c r="H74" s="114">
        <v>26</v>
      </c>
      <c r="I74" s="140">
        <v>40</v>
      </c>
      <c r="J74" s="115">
        <v>-17</v>
      </c>
      <c r="K74" s="116">
        <v>-42.5</v>
      </c>
    </row>
    <row r="75" spans="1:11" ht="14.1" customHeight="1" x14ac:dyDescent="0.2">
      <c r="A75" s="306" t="s">
        <v>313</v>
      </c>
      <c r="B75" s="307" t="s">
        <v>314</v>
      </c>
      <c r="C75" s="308"/>
      <c r="D75" s="113">
        <v>1.2336719883889695</v>
      </c>
      <c r="E75" s="115">
        <v>238</v>
      </c>
      <c r="F75" s="114">
        <v>204</v>
      </c>
      <c r="G75" s="114">
        <v>206</v>
      </c>
      <c r="H75" s="114">
        <v>172</v>
      </c>
      <c r="I75" s="140">
        <v>258</v>
      </c>
      <c r="J75" s="115">
        <v>-20</v>
      </c>
      <c r="K75" s="116">
        <v>-7.7519379844961236</v>
      </c>
    </row>
    <row r="76" spans="1:11" ht="14.1" customHeight="1" x14ac:dyDescent="0.2">
      <c r="A76" s="306">
        <v>91</v>
      </c>
      <c r="B76" s="307" t="s">
        <v>315</v>
      </c>
      <c r="C76" s="308"/>
      <c r="D76" s="113">
        <v>0.32137673647107612</v>
      </c>
      <c r="E76" s="115">
        <v>62</v>
      </c>
      <c r="F76" s="114">
        <v>41</v>
      </c>
      <c r="G76" s="114">
        <v>67</v>
      </c>
      <c r="H76" s="114">
        <v>27</v>
      </c>
      <c r="I76" s="140">
        <v>50</v>
      </c>
      <c r="J76" s="115">
        <v>12</v>
      </c>
      <c r="K76" s="116">
        <v>24</v>
      </c>
    </row>
    <row r="77" spans="1:11" ht="14.1" customHeight="1" x14ac:dyDescent="0.2">
      <c r="A77" s="306">
        <v>92</v>
      </c>
      <c r="B77" s="307" t="s">
        <v>316</v>
      </c>
      <c r="C77" s="308"/>
      <c r="D77" s="113">
        <v>0.87601078167115898</v>
      </c>
      <c r="E77" s="115">
        <v>169</v>
      </c>
      <c r="F77" s="114">
        <v>159</v>
      </c>
      <c r="G77" s="114">
        <v>227</v>
      </c>
      <c r="H77" s="114">
        <v>184</v>
      </c>
      <c r="I77" s="140">
        <v>402</v>
      </c>
      <c r="J77" s="115">
        <v>-233</v>
      </c>
      <c r="K77" s="116">
        <v>-57.960199004975124</v>
      </c>
    </row>
    <row r="78" spans="1:11" ht="14.1" customHeight="1" x14ac:dyDescent="0.2">
      <c r="A78" s="306">
        <v>93</v>
      </c>
      <c r="B78" s="307" t="s">
        <v>317</v>
      </c>
      <c r="C78" s="308"/>
      <c r="D78" s="113">
        <v>0.11403690648973668</v>
      </c>
      <c r="E78" s="115">
        <v>22</v>
      </c>
      <c r="F78" s="114">
        <v>24</v>
      </c>
      <c r="G78" s="114">
        <v>20</v>
      </c>
      <c r="H78" s="114">
        <v>20</v>
      </c>
      <c r="I78" s="140">
        <v>27</v>
      </c>
      <c r="J78" s="115">
        <v>-5</v>
      </c>
      <c r="K78" s="116">
        <v>-18.518518518518519</v>
      </c>
    </row>
    <row r="79" spans="1:11" ht="14.1" customHeight="1" x14ac:dyDescent="0.2">
      <c r="A79" s="306">
        <v>94</v>
      </c>
      <c r="B79" s="307" t="s">
        <v>318</v>
      </c>
      <c r="C79" s="308"/>
      <c r="D79" s="113">
        <v>0.40949616421314533</v>
      </c>
      <c r="E79" s="115">
        <v>79</v>
      </c>
      <c r="F79" s="114">
        <v>76</v>
      </c>
      <c r="G79" s="114">
        <v>142</v>
      </c>
      <c r="H79" s="114">
        <v>135</v>
      </c>
      <c r="I79" s="140">
        <v>97</v>
      </c>
      <c r="J79" s="115">
        <v>-18</v>
      </c>
      <c r="K79" s="116">
        <v>-18.556701030927837</v>
      </c>
    </row>
    <row r="80" spans="1:11" ht="14.1" customHeight="1" x14ac:dyDescent="0.2">
      <c r="A80" s="306" t="s">
        <v>319</v>
      </c>
      <c r="B80" s="307" t="s">
        <v>320</v>
      </c>
      <c r="C80" s="308"/>
      <c r="D80" s="113">
        <v>1.5550487248600456E-2</v>
      </c>
      <c r="E80" s="115">
        <v>3</v>
      </c>
      <c r="F80" s="114" t="s">
        <v>514</v>
      </c>
      <c r="G80" s="114">
        <v>4</v>
      </c>
      <c r="H80" s="114">
        <v>0</v>
      </c>
      <c r="I80" s="140">
        <v>0</v>
      </c>
      <c r="J80" s="115">
        <v>3</v>
      </c>
      <c r="K80" s="116" t="s">
        <v>515</v>
      </c>
    </row>
    <row r="81" spans="1:11" ht="14.1" customHeight="1" x14ac:dyDescent="0.2">
      <c r="A81" s="310" t="s">
        <v>321</v>
      </c>
      <c r="B81" s="311" t="s">
        <v>334</v>
      </c>
      <c r="C81" s="312"/>
      <c r="D81" s="125">
        <v>0.40431266846361186</v>
      </c>
      <c r="E81" s="143">
        <v>78</v>
      </c>
      <c r="F81" s="144">
        <v>64</v>
      </c>
      <c r="G81" s="144">
        <v>135</v>
      </c>
      <c r="H81" s="144">
        <v>73</v>
      </c>
      <c r="I81" s="145">
        <v>76</v>
      </c>
      <c r="J81" s="143">
        <v>2</v>
      </c>
      <c r="K81" s="146">
        <v>2.6315789473684212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215599</v>
      </c>
      <c r="C10" s="114">
        <v>117278</v>
      </c>
      <c r="D10" s="114">
        <v>98321</v>
      </c>
      <c r="E10" s="114">
        <v>164303</v>
      </c>
      <c r="F10" s="114">
        <v>49074</v>
      </c>
      <c r="G10" s="114">
        <v>23497</v>
      </c>
      <c r="H10" s="114">
        <v>57930</v>
      </c>
      <c r="I10" s="115">
        <v>47574</v>
      </c>
      <c r="J10" s="114">
        <v>36164</v>
      </c>
      <c r="K10" s="114">
        <v>11410</v>
      </c>
      <c r="L10" s="423">
        <v>14987</v>
      </c>
      <c r="M10" s="424">
        <v>17020</v>
      </c>
    </row>
    <row r="11" spans="1:13" ht="11.1" customHeight="1" x14ac:dyDescent="0.2">
      <c r="A11" s="422" t="s">
        <v>388</v>
      </c>
      <c r="B11" s="115">
        <v>217057</v>
      </c>
      <c r="C11" s="114">
        <v>119008</v>
      </c>
      <c r="D11" s="114">
        <v>98049</v>
      </c>
      <c r="E11" s="114">
        <v>165460</v>
      </c>
      <c r="F11" s="114">
        <v>49399</v>
      </c>
      <c r="G11" s="114">
        <v>22509</v>
      </c>
      <c r="H11" s="114">
        <v>59158</v>
      </c>
      <c r="I11" s="115">
        <v>48637</v>
      </c>
      <c r="J11" s="114">
        <v>36898</v>
      </c>
      <c r="K11" s="114">
        <v>11739</v>
      </c>
      <c r="L11" s="423">
        <v>16441</v>
      </c>
      <c r="M11" s="424">
        <v>15233</v>
      </c>
    </row>
    <row r="12" spans="1:13" ht="11.1" customHeight="1" x14ac:dyDescent="0.2">
      <c r="A12" s="422" t="s">
        <v>389</v>
      </c>
      <c r="B12" s="115">
        <v>221912</v>
      </c>
      <c r="C12" s="114">
        <v>121731</v>
      </c>
      <c r="D12" s="114">
        <v>100181</v>
      </c>
      <c r="E12" s="114">
        <v>169677</v>
      </c>
      <c r="F12" s="114">
        <v>49989</v>
      </c>
      <c r="G12" s="114">
        <v>25613</v>
      </c>
      <c r="H12" s="114">
        <v>60166</v>
      </c>
      <c r="I12" s="115">
        <v>48191</v>
      </c>
      <c r="J12" s="114">
        <v>35976</v>
      </c>
      <c r="K12" s="114">
        <v>12215</v>
      </c>
      <c r="L12" s="423">
        <v>20365</v>
      </c>
      <c r="M12" s="424">
        <v>16034</v>
      </c>
    </row>
    <row r="13" spans="1:13" s="110" customFormat="1" ht="11.1" customHeight="1" x14ac:dyDescent="0.2">
      <c r="A13" s="422" t="s">
        <v>390</v>
      </c>
      <c r="B13" s="115">
        <v>220597</v>
      </c>
      <c r="C13" s="114">
        <v>120318</v>
      </c>
      <c r="D13" s="114">
        <v>100279</v>
      </c>
      <c r="E13" s="114">
        <v>167666</v>
      </c>
      <c r="F13" s="114">
        <v>50689</v>
      </c>
      <c r="G13" s="114">
        <v>24611</v>
      </c>
      <c r="H13" s="114">
        <v>60648</v>
      </c>
      <c r="I13" s="115">
        <v>48711</v>
      </c>
      <c r="J13" s="114">
        <v>36389</v>
      </c>
      <c r="K13" s="114">
        <v>12322</v>
      </c>
      <c r="L13" s="423">
        <v>14241</v>
      </c>
      <c r="M13" s="424">
        <v>16133</v>
      </c>
    </row>
    <row r="14" spans="1:13" ht="15" customHeight="1" x14ac:dyDescent="0.2">
      <c r="A14" s="422" t="s">
        <v>391</v>
      </c>
      <c r="B14" s="115">
        <v>219931</v>
      </c>
      <c r="C14" s="114">
        <v>120128</v>
      </c>
      <c r="D14" s="114">
        <v>99803</v>
      </c>
      <c r="E14" s="114">
        <v>163177</v>
      </c>
      <c r="F14" s="114">
        <v>54823</v>
      </c>
      <c r="G14" s="114">
        <v>23533</v>
      </c>
      <c r="H14" s="114">
        <v>61366</v>
      </c>
      <c r="I14" s="115">
        <v>48119</v>
      </c>
      <c r="J14" s="114">
        <v>36012</v>
      </c>
      <c r="K14" s="114">
        <v>12107</v>
      </c>
      <c r="L14" s="423">
        <v>16125</v>
      </c>
      <c r="M14" s="424">
        <v>16830</v>
      </c>
    </row>
    <row r="15" spans="1:13" ht="11.1" customHeight="1" x14ac:dyDescent="0.2">
      <c r="A15" s="422" t="s">
        <v>388</v>
      </c>
      <c r="B15" s="115">
        <v>221413</v>
      </c>
      <c r="C15" s="114">
        <v>121450</v>
      </c>
      <c r="D15" s="114">
        <v>99963</v>
      </c>
      <c r="E15" s="114">
        <v>163595</v>
      </c>
      <c r="F15" s="114">
        <v>55941</v>
      </c>
      <c r="G15" s="114">
        <v>22614</v>
      </c>
      <c r="H15" s="114">
        <v>62672</v>
      </c>
      <c r="I15" s="115">
        <v>48930</v>
      </c>
      <c r="J15" s="114">
        <v>36615</v>
      </c>
      <c r="K15" s="114">
        <v>12315</v>
      </c>
      <c r="L15" s="423">
        <v>15642</v>
      </c>
      <c r="M15" s="424">
        <v>14301</v>
      </c>
    </row>
    <row r="16" spans="1:13" ht="11.1" customHeight="1" x14ac:dyDescent="0.2">
      <c r="A16" s="422" t="s">
        <v>389</v>
      </c>
      <c r="B16" s="115">
        <v>226561</v>
      </c>
      <c r="C16" s="114">
        <v>124349</v>
      </c>
      <c r="D16" s="114">
        <v>102212</v>
      </c>
      <c r="E16" s="114">
        <v>169013</v>
      </c>
      <c r="F16" s="114">
        <v>56566</v>
      </c>
      <c r="G16" s="114">
        <v>26164</v>
      </c>
      <c r="H16" s="114">
        <v>63648</v>
      </c>
      <c r="I16" s="115">
        <v>48380</v>
      </c>
      <c r="J16" s="114">
        <v>35445</v>
      </c>
      <c r="K16" s="114">
        <v>12935</v>
      </c>
      <c r="L16" s="423">
        <v>22180</v>
      </c>
      <c r="M16" s="424">
        <v>17588</v>
      </c>
    </row>
    <row r="17" spans="1:13" s="110" customFormat="1" ht="11.1" customHeight="1" x14ac:dyDescent="0.2">
      <c r="A17" s="422" t="s">
        <v>390</v>
      </c>
      <c r="B17" s="115">
        <v>225802</v>
      </c>
      <c r="C17" s="114">
        <v>123371</v>
      </c>
      <c r="D17" s="114">
        <v>102431</v>
      </c>
      <c r="E17" s="114">
        <v>168683</v>
      </c>
      <c r="F17" s="114">
        <v>57047</v>
      </c>
      <c r="G17" s="114">
        <v>25323</v>
      </c>
      <c r="H17" s="114">
        <v>64238</v>
      </c>
      <c r="I17" s="115">
        <v>48959</v>
      </c>
      <c r="J17" s="114">
        <v>36061</v>
      </c>
      <c r="K17" s="114">
        <v>12898</v>
      </c>
      <c r="L17" s="423">
        <v>14219</v>
      </c>
      <c r="M17" s="424">
        <v>15705</v>
      </c>
    </row>
    <row r="18" spans="1:13" ht="15" customHeight="1" x14ac:dyDescent="0.2">
      <c r="A18" s="422" t="s">
        <v>392</v>
      </c>
      <c r="B18" s="115">
        <v>225723</v>
      </c>
      <c r="C18" s="114">
        <v>123404</v>
      </c>
      <c r="D18" s="114">
        <v>102319</v>
      </c>
      <c r="E18" s="114">
        <v>167971</v>
      </c>
      <c r="F18" s="114">
        <v>57527</v>
      </c>
      <c r="G18" s="114">
        <v>24421</v>
      </c>
      <c r="H18" s="114">
        <v>65018</v>
      </c>
      <c r="I18" s="115">
        <v>48158</v>
      </c>
      <c r="J18" s="114">
        <v>35403</v>
      </c>
      <c r="K18" s="114">
        <v>12755</v>
      </c>
      <c r="L18" s="423">
        <v>17190</v>
      </c>
      <c r="M18" s="424">
        <v>17507</v>
      </c>
    </row>
    <row r="19" spans="1:13" ht="11.1" customHeight="1" x14ac:dyDescent="0.2">
      <c r="A19" s="422" t="s">
        <v>388</v>
      </c>
      <c r="B19" s="115">
        <v>226752</v>
      </c>
      <c r="C19" s="114">
        <v>124236</v>
      </c>
      <c r="D19" s="114">
        <v>102516</v>
      </c>
      <c r="E19" s="114">
        <v>168171</v>
      </c>
      <c r="F19" s="114">
        <v>58342</v>
      </c>
      <c r="G19" s="114">
        <v>23502</v>
      </c>
      <c r="H19" s="114">
        <v>66417</v>
      </c>
      <c r="I19" s="115">
        <v>49306</v>
      </c>
      <c r="J19" s="114">
        <v>36225</v>
      </c>
      <c r="K19" s="114">
        <v>13081</v>
      </c>
      <c r="L19" s="423">
        <v>14061</v>
      </c>
      <c r="M19" s="424">
        <v>13278</v>
      </c>
    </row>
    <row r="20" spans="1:13" ht="11.1" customHeight="1" x14ac:dyDescent="0.2">
      <c r="A20" s="422" t="s">
        <v>389</v>
      </c>
      <c r="B20" s="115">
        <v>230686</v>
      </c>
      <c r="C20" s="114">
        <v>126439</v>
      </c>
      <c r="D20" s="114">
        <v>104247</v>
      </c>
      <c r="E20" s="114">
        <v>171592</v>
      </c>
      <c r="F20" s="114">
        <v>58849</v>
      </c>
      <c r="G20" s="114">
        <v>26293</v>
      </c>
      <c r="H20" s="114">
        <v>67319</v>
      </c>
      <c r="I20" s="115">
        <v>48849</v>
      </c>
      <c r="J20" s="114">
        <v>35114</v>
      </c>
      <c r="K20" s="114">
        <v>13735</v>
      </c>
      <c r="L20" s="423">
        <v>21960</v>
      </c>
      <c r="M20" s="424">
        <v>18565</v>
      </c>
    </row>
    <row r="21" spans="1:13" s="110" customFormat="1" ht="11.1" customHeight="1" x14ac:dyDescent="0.2">
      <c r="A21" s="422" t="s">
        <v>390</v>
      </c>
      <c r="B21" s="115">
        <v>229510</v>
      </c>
      <c r="C21" s="114">
        <v>124935</v>
      </c>
      <c r="D21" s="114">
        <v>104575</v>
      </c>
      <c r="E21" s="114">
        <v>170173</v>
      </c>
      <c r="F21" s="114">
        <v>59248</v>
      </c>
      <c r="G21" s="114">
        <v>25499</v>
      </c>
      <c r="H21" s="114">
        <v>67903</v>
      </c>
      <c r="I21" s="115">
        <v>49715</v>
      </c>
      <c r="J21" s="114">
        <v>35865</v>
      </c>
      <c r="K21" s="114">
        <v>13850</v>
      </c>
      <c r="L21" s="423">
        <v>13132</v>
      </c>
      <c r="M21" s="424">
        <v>14947</v>
      </c>
    </row>
    <row r="22" spans="1:13" ht="15" customHeight="1" x14ac:dyDescent="0.2">
      <c r="A22" s="422" t="s">
        <v>393</v>
      </c>
      <c r="B22" s="115">
        <v>228338</v>
      </c>
      <c r="C22" s="114">
        <v>124227</v>
      </c>
      <c r="D22" s="114">
        <v>104111</v>
      </c>
      <c r="E22" s="114">
        <v>168922</v>
      </c>
      <c r="F22" s="114">
        <v>59018</v>
      </c>
      <c r="G22" s="114">
        <v>24095</v>
      </c>
      <c r="H22" s="114">
        <v>68824</v>
      </c>
      <c r="I22" s="115">
        <v>49280</v>
      </c>
      <c r="J22" s="114">
        <v>35477</v>
      </c>
      <c r="K22" s="114">
        <v>13803</v>
      </c>
      <c r="L22" s="423">
        <v>15140</v>
      </c>
      <c r="M22" s="424">
        <v>16577</v>
      </c>
    </row>
    <row r="23" spans="1:13" ht="11.1" customHeight="1" x14ac:dyDescent="0.2">
      <c r="A23" s="422" t="s">
        <v>388</v>
      </c>
      <c r="B23" s="115">
        <v>229223</v>
      </c>
      <c r="C23" s="114">
        <v>125349</v>
      </c>
      <c r="D23" s="114">
        <v>103874</v>
      </c>
      <c r="E23" s="114">
        <v>169270</v>
      </c>
      <c r="F23" s="114">
        <v>59482</v>
      </c>
      <c r="G23" s="114">
        <v>22867</v>
      </c>
      <c r="H23" s="114">
        <v>70211</v>
      </c>
      <c r="I23" s="115">
        <v>50489</v>
      </c>
      <c r="J23" s="114">
        <v>36537</v>
      </c>
      <c r="K23" s="114">
        <v>13952</v>
      </c>
      <c r="L23" s="423">
        <v>14657</v>
      </c>
      <c r="M23" s="424">
        <v>13954</v>
      </c>
    </row>
    <row r="24" spans="1:13" ht="11.1" customHeight="1" x14ac:dyDescent="0.2">
      <c r="A24" s="422" t="s">
        <v>389</v>
      </c>
      <c r="B24" s="115">
        <v>234056</v>
      </c>
      <c r="C24" s="114">
        <v>127984</v>
      </c>
      <c r="D24" s="114">
        <v>106072</v>
      </c>
      <c r="E24" s="114">
        <v>171651</v>
      </c>
      <c r="F24" s="114">
        <v>60282</v>
      </c>
      <c r="G24" s="114">
        <v>25827</v>
      </c>
      <c r="H24" s="114">
        <v>71394</v>
      </c>
      <c r="I24" s="115">
        <v>50496</v>
      </c>
      <c r="J24" s="114">
        <v>35932</v>
      </c>
      <c r="K24" s="114">
        <v>14564</v>
      </c>
      <c r="L24" s="423">
        <v>20458</v>
      </c>
      <c r="M24" s="424">
        <v>16362</v>
      </c>
    </row>
    <row r="25" spans="1:13" s="110" customFormat="1" ht="11.1" customHeight="1" x14ac:dyDescent="0.2">
      <c r="A25" s="422" t="s">
        <v>390</v>
      </c>
      <c r="B25" s="115">
        <v>232461</v>
      </c>
      <c r="C25" s="114">
        <v>126560</v>
      </c>
      <c r="D25" s="114">
        <v>105901</v>
      </c>
      <c r="E25" s="114">
        <v>169541</v>
      </c>
      <c r="F25" s="114">
        <v>60650</v>
      </c>
      <c r="G25" s="114">
        <v>24842</v>
      </c>
      <c r="H25" s="114">
        <v>71789</v>
      </c>
      <c r="I25" s="115">
        <v>51074</v>
      </c>
      <c r="J25" s="114">
        <v>36655</v>
      </c>
      <c r="K25" s="114">
        <v>14419</v>
      </c>
      <c r="L25" s="423">
        <v>12792</v>
      </c>
      <c r="M25" s="424">
        <v>14847</v>
      </c>
    </row>
    <row r="26" spans="1:13" ht="15" customHeight="1" x14ac:dyDescent="0.2">
      <c r="A26" s="422" t="s">
        <v>394</v>
      </c>
      <c r="B26" s="115">
        <v>233153</v>
      </c>
      <c r="C26" s="114">
        <v>127484</v>
      </c>
      <c r="D26" s="114">
        <v>105669</v>
      </c>
      <c r="E26" s="114">
        <v>170247</v>
      </c>
      <c r="F26" s="114">
        <v>60650</v>
      </c>
      <c r="G26" s="114">
        <v>23857</v>
      </c>
      <c r="H26" s="114">
        <v>72769</v>
      </c>
      <c r="I26" s="115">
        <v>50315</v>
      </c>
      <c r="J26" s="114">
        <v>36183</v>
      </c>
      <c r="K26" s="114">
        <v>14132</v>
      </c>
      <c r="L26" s="423">
        <v>18539</v>
      </c>
      <c r="M26" s="424">
        <v>18125</v>
      </c>
    </row>
    <row r="27" spans="1:13" ht="11.1" customHeight="1" x14ac:dyDescent="0.2">
      <c r="A27" s="422" t="s">
        <v>388</v>
      </c>
      <c r="B27" s="115">
        <v>234581</v>
      </c>
      <c r="C27" s="114">
        <v>128381</v>
      </c>
      <c r="D27" s="114">
        <v>106200</v>
      </c>
      <c r="E27" s="114">
        <v>170832</v>
      </c>
      <c r="F27" s="114">
        <v>61515</v>
      </c>
      <c r="G27" s="114">
        <v>23203</v>
      </c>
      <c r="H27" s="114">
        <v>74170</v>
      </c>
      <c r="I27" s="115">
        <v>51381</v>
      </c>
      <c r="J27" s="114">
        <v>36898</v>
      </c>
      <c r="K27" s="114">
        <v>14483</v>
      </c>
      <c r="L27" s="423">
        <v>15857</v>
      </c>
      <c r="M27" s="424">
        <v>14633</v>
      </c>
    </row>
    <row r="28" spans="1:13" ht="11.1" customHeight="1" x14ac:dyDescent="0.2">
      <c r="A28" s="422" t="s">
        <v>389</v>
      </c>
      <c r="B28" s="115">
        <v>238256</v>
      </c>
      <c r="C28" s="114">
        <v>130313</v>
      </c>
      <c r="D28" s="114">
        <v>107943</v>
      </c>
      <c r="E28" s="114">
        <v>175091</v>
      </c>
      <c r="F28" s="114">
        <v>62668</v>
      </c>
      <c r="G28" s="114">
        <v>25653</v>
      </c>
      <c r="H28" s="114">
        <v>75025</v>
      </c>
      <c r="I28" s="115">
        <v>51145</v>
      </c>
      <c r="J28" s="114">
        <v>36162</v>
      </c>
      <c r="K28" s="114">
        <v>14983</v>
      </c>
      <c r="L28" s="423">
        <v>22478</v>
      </c>
      <c r="M28" s="424">
        <v>19387</v>
      </c>
    </row>
    <row r="29" spans="1:13" s="110" customFormat="1" ht="11.1" customHeight="1" x14ac:dyDescent="0.2">
      <c r="A29" s="422" t="s">
        <v>390</v>
      </c>
      <c r="B29" s="115">
        <v>236545</v>
      </c>
      <c r="C29" s="114">
        <v>128643</v>
      </c>
      <c r="D29" s="114">
        <v>107902</v>
      </c>
      <c r="E29" s="114">
        <v>173083</v>
      </c>
      <c r="F29" s="114">
        <v>63362</v>
      </c>
      <c r="G29" s="114">
        <v>24905</v>
      </c>
      <c r="H29" s="114">
        <v>75171</v>
      </c>
      <c r="I29" s="115">
        <v>51260</v>
      </c>
      <c r="J29" s="114">
        <v>36477</v>
      </c>
      <c r="K29" s="114">
        <v>14783</v>
      </c>
      <c r="L29" s="423">
        <v>13699</v>
      </c>
      <c r="M29" s="424">
        <v>15605</v>
      </c>
    </row>
    <row r="30" spans="1:13" ht="15" customHeight="1" x14ac:dyDescent="0.2">
      <c r="A30" s="422" t="s">
        <v>395</v>
      </c>
      <c r="B30" s="115">
        <v>236501</v>
      </c>
      <c r="C30" s="114">
        <v>128470</v>
      </c>
      <c r="D30" s="114">
        <v>108031</v>
      </c>
      <c r="E30" s="114">
        <v>172168</v>
      </c>
      <c r="F30" s="114">
        <v>64261</v>
      </c>
      <c r="G30" s="114">
        <v>23961</v>
      </c>
      <c r="H30" s="114">
        <v>75769</v>
      </c>
      <c r="I30" s="115">
        <v>48950</v>
      </c>
      <c r="J30" s="114">
        <v>34554</v>
      </c>
      <c r="K30" s="114">
        <v>14396</v>
      </c>
      <c r="L30" s="423">
        <v>17836</v>
      </c>
      <c r="M30" s="424">
        <v>18235</v>
      </c>
    </row>
    <row r="31" spans="1:13" ht="11.1" customHeight="1" x14ac:dyDescent="0.2">
      <c r="A31" s="422" t="s">
        <v>388</v>
      </c>
      <c r="B31" s="115">
        <v>237781</v>
      </c>
      <c r="C31" s="114">
        <v>129278</v>
      </c>
      <c r="D31" s="114">
        <v>108503</v>
      </c>
      <c r="E31" s="114">
        <v>172201</v>
      </c>
      <c r="F31" s="114">
        <v>65521</v>
      </c>
      <c r="G31" s="114">
        <v>23174</v>
      </c>
      <c r="H31" s="114">
        <v>76996</v>
      </c>
      <c r="I31" s="115">
        <v>49591</v>
      </c>
      <c r="J31" s="114">
        <v>35000</v>
      </c>
      <c r="K31" s="114">
        <v>14591</v>
      </c>
      <c r="L31" s="423">
        <v>15097</v>
      </c>
      <c r="M31" s="424">
        <v>13886</v>
      </c>
    </row>
    <row r="32" spans="1:13" ht="11.1" customHeight="1" x14ac:dyDescent="0.2">
      <c r="A32" s="422" t="s">
        <v>389</v>
      </c>
      <c r="B32" s="115">
        <v>242000</v>
      </c>
      <c r="C32" s="114">
        <v>131793</v>
      </c>
      <c r="D32" s="114">
        <v>110207</v>
      </c>
      <c r="E32" s="114">
        <v>176297</v>
      </c>
      <c r="F32" s="114">
        <v>65683</v>
      </c>
      <c r="G32" s="114">
        <v>25908</v>
      </c>
      <c r="H32" s="114">
        <v>77831</v>
      </c>
      <c r="I32" s="115">
        <v>49167</v>
      </c>
      <c r="J32" s="114">
        <v>34154</v>
      </c>
      <c r="K32" s="114">
        <v>15013</v>
      </c>
      <c r="L32" s="423">
        <v>22021</v>
      </c>
      <c r="M32" s="424">
        <v>18236</v>
      </c>
    </row>
    <row r="33" spans="1:13" s="110" customFormat="1" ht="11.1" customHeight="1" x14ac:dyDescent="0.2">
      <c r="A33" s="422" t="s">
        <v>390</v>
      </c>
      <c r="B33" s="115">
        <v>240540</v>
      </c>
      <c r="C33" s="114">
        <v>130420</v>
      </c>
      <c r="D33" s="114">
        <v>110120</v>
      </c>
      <c r="E33" s="114">
        <v>174284</v>
      </c>
      <c r="F33" s="114">
        <v>66240</v>
      </c>
      <c r="G33" s="114">
        <v>24955</v>
      </c>
      <c r="H33" s="114">
        <v>78057</v>
      </c>
      <c r="I33" s="115">
        <v>49603</v>
      </c>
      <c r="J33" s="114">
        <v>34567</v>
      </c>
      <c r="K33" s="114">
        <v>15036</v>
      </c>
      <c r="L33" s="423">
        <v>13857</v>
      </c>
      <c r="M33" s="424">
        <v>15513</v>
      </c>
    </row>
    <row r="34" spans="1:13" ht="15" customHeight="1" x14ac:dyDescent="0.2">
      <c r="A34" s="422" t="s">
        <v>396</v>
      </c>
      <c r="B34" s="115">
        <v>239788</v>
      </c>
      <c r="C34" s="114">
        <v>129880</v>
      </c>
      <c r="D34" s="114">
        <v>109908</v>
      </c>
      <c r="E34" s="114">
        <v>173142</v>
      </c>
      <c r="F34" s="114">
        <v>66638</v>
      </c>
      <c r="G34" s="114">
        <v>23701</v>
      </c>
      <c r="H34" s="114">
        <v>78849</v>
      </c>
      <c r="I34" s="115">
        <v>48622</v>
      </c>
      <c r="J34" s="114">
        <v>33814</v>
      </c>
      <c r="K34" s="114">
        <v>14808</v>
      </c>
      <c r="L34" s="423">
        <v>16565</v>
      </c>
      <c r="M34" s="424">
        <v>17177</v>
      </c>
    </row>
    <row r="35" spans="1:13" ht="11.1" customHeight="1" x14ac:dyDescent="0.2">
      <c r="A35" s="422" t="s">
        <v>388</v>
      </c>
      <c r="B35" s="115">
        <v>240277</v>
      </c>
      <c r="C35" s="114">
        <v>130429</v>
      </c>
      <c r="D35" s="114">
        <v>109848</v>
      </c>
      <c r="E35" s="114">
        <v>172895</v>
      </c>
      <c r="F35" s="114">
        <v>67378</v>
      </c>
      <c r="G35" s="114">
        <v>22721</v>
      </c>
      <c r="H35" s="114">
        <v>79989</v>
      </c>
      <c r="I35" s="115">
        <v>49655</v>
      </c>
      <c r="J35" s="114">
        <v>34480</v>
      </c>
      <c r="K35" s="114">
        <v>15175</v>
      </c>
      <c r="L35" s="423">
        <v>16135</v>
      </c>
      <c r="M35" s="424">
        <v>15648</v>
      </c>
    </row>
    <row r="36" spans="1:13" ht="11.1" customHeight="1" x14ac:dyDescent="0.2">
      <c r="A36" s="422" t="s">
        <v>389</v>
      </c>
      <c r="B36" s="115">
        <v>244825</v>
      </c>
      <c r="C36" s="114">
        <v>132752</v>
      </c>
      <c r="D36" s="114">
        <v>112073</v>
      </c>
      <c r="E36" s="114">
        <v>176425</v>
      </c>
      <c r="F36" s="114">
        <v>68400</v>
      </c>
      <c r="G36" s="114">
        <v>25521</v>
      </c>
      <c r="H36" s="114">
        <v>81105</v>
      </c>
      <c r="I36" s="115">
        <v>49248</v>
      </c>
      <c r="J36" s="114">
        <v>33664</v>
      </c>
      <c r="K36" s="114">
        <v>15584</v>
      </c>
      <c r="L36" s="423">
        <v>22331</v>
      </c>
      <c r="M36" s="424">
        <v>18510</v>
      </c>
    </row>
    <row r="37" spans="1:13" s="110" customFormat="1" ht="11.1" customHeight="1" x14ac:dyDescent="0.2">
      <c r="A37" s="422" t="s">
        <v>390</v>
      </c>
      <c r="B37" s="115">
        <v>243887</v>
      </c>
      <c r="C37" s="114">
        <v>131783</v>
      </c>
      <c r="D37" s="114">
        <v>112104</v>
      </c>
      <c r="E37" s="114">
        <v>174681</v>
      </c>
      <c r="F37" s="114">
        <v>69206</v>
      </c>
      <c r="G37" s="114">
        <v>24756</v>
      </c>
      <c r="H37" s="114">
        <v>81589</v>
      </c>
      <c r="I37" s="115">
        <v>49724</v>
      </c>
      <c r="J37" s="114">
        <v>34162</v>
      </c>
      <c r="K37" s="114">
        <v>15562</v>
      </c>
      <c r="L37" s="423">
        <v>13862</v>
      </c>
      <c r="M37" s="424">
        <v>15080</v>
      </c>
    </row>
    <row r="38" spans="1:13" ht="15" customHeight="1" x14ac:dyDescent="0.2">
      <c r="A38" s="425" t="s">
        <v>397</v>
      </c>
      <c r="B38" s="115">
        <v>243502</v>
      </c>
      <c r="C38" s="114">
        <v>131509</v>
      </c>
      <c r="D38" s="114">
        <v>111993</v>
      </c>
      <c r="E38" s="114">
        <v>173997</v>
      </c>
      <c r="F38" s="114">
        <v>69505</v>
      </c>
      <c r="G38" s="114">
        <v>23646</v>
      </c>
      <c r="H38" s="114">
        <v>82380</v>
      </c>
      <c r="I38" s="115">
        <v>49065</v>
      </c>
      <c r="J38" s="114">
        <v>33690</v>
      </c>
      <c r="K38" s="114">
        <v>15375</v>
      </c>
      <c r="L38" s="423">
        <v>17729</v>
      </c>
      <c r="M38" s="424">
        <v>18490</v>
      </c>
    </row>
    <row r="39" spans="1:13" ht="11.1" customHeight="1" x14ac:dyDescent="0.2">
      <c r="A39" s="422" t="s">
        <v>388</v>
      </c>
      <c r="B39" s="115">
        <v>244098</v>
      </c>
      <c r="C39" s="114">
        <v>132205</v>
      </c>
      <c r="D39" s="114">
        <v>111893</v>
      </c>
      <c r="E39" s="114">
        <v>173744</v>
      </c>
      <c r="F39" s="114">
        <v>70354</v>
      </c>
      <c r="G39" s="114">
        <v>22661</v>
      </c>
      <c r="H39" s="114">
        <v>83649</v>
      </c>
      <c r="I39" s="115">
        <v>50169</v>
      </c>
      <c r="J39" s="114">
        <v>34586</v>
      </c>
      <c r="K39" s="114">
        <v>15583</v>
      </c>
      <c r="L39" s="423">
        <v>16361</v>
      </c>
      <c r="M39" s="424">
        <v>15850</v>
      </c>
    </row>
    <row r="40" spans="1:13" ht="11.1" customHeight="1" x14ac:dyDescent="0.2">
      <c r="A40" s="425" t="s">
        <v>389</v>
      </c>
      <c r="B40" s="115">
        <v>248371</v>
      </c>
      <c r="C40" s="114">
        <v>134521</v>
      </c>
      <c r="D40" s="114">
        <v>113850</v>
      </c>
      <c r="E40" s="114">
        <v>177585</v>
      </c>
      <c r="F40" s="114">
        <v>70786</v>
      </c>
      <c r="G40" s="114">
        <v>25192</v>
      </c>
      <c r="H40" s="114">
        <v>84635</v>
      </c>
      <c r="I40" s="115">
        <v>49845</v>
      </c>
      <c r="J40" s="114">
        <v>33820</v>
      </c>
      <c r="K40" s="114">
        <v>16025</v>
      </c>
      <c r="L40" s="423">
        <v>23636</v>
      </c>
      <c r="M40" s="424">
        <v>19635</v>
      </c>
    </row>
    <row r="41" spans="1:13" s="110" customFormat="1" ht="11.1" customHeight="1" x14ac:dyDescent="0.2">
      <c r="A41" s="422" t="s">
        <v>390</v>
      </c>
      <c r="B41" s="115">
        <v>248006</v>
      </c>
      <c r="C41" s="114">
        <v>134159</v>
      </c>
      <c r="D41" s="114">
        <v>113847</v>
      </c>
      <c r="E41" s="114">
        <v>176513</v>
      </c>
      <c r="F41" s="114">
        <v>71493</v>
      </c>
      <c r="G41" s="114">
        <v>24843</v>
      </c>
      <c r="H41" s="114">
        <v>85156</v>
      </c>
      <c r="I41" s="115">
        <v>50004</v>
      </c>
      <c r="J41" s="114">
        <v>33940</v>
      </c>
      <c r="K41" s="114">
        <v>16064</v>
      </c>
      <c r="L41" s="423">
        <v>14516</v>
      </c>
      <c r="M41" s="424">
        <v>15116</v>
      </c>
    </row>
    <row r="42" spans="1:13" ht="15" customHeight="1" x14ac:dyDescent="0.2">
      <c r="A42" s="422" t="s">
        <v>398</v>
      </c>
      <c r="B42" s="115">
        <v>247553</v>
      </c>
      <c r="C42" s="114">
        <v>134002</v>
      </c>
      <c r="D42" s="114">
        <v>113551</v>
      </c>
      <c r="E42" s="114">
        <v>175828</v>
      </c>
      <c r="F42" s="114">
        <v>71725</v>
      </c>
      <c r="G42" s="114">
        <v>23871</v>
      </c>
      <c r="H42" s="114">
        <v>85848</v>
      </c>
      <c r="I42" s="115">
        <v>49627</v>
      </c>
      <c r="J42" s="114">
        <v>33648</v>
      </c>
      <c r="K42" s="114">
        <v>15979</v>
      </c>
      <c r="L42" s="423">
        <v>18486</v>
      </c>
      <c r="M42" s="424">
        <v>19084</v>
      </c>
    </row>
    <row r="43" spans="1:13" ht="11.1" customHeight="1" x14ac:dyDescent="0.2">
      <c r="A43" s="422" t="s">
        <v>388</v>
      </c>
      <c r="B43" s="115">
        <v>248288</v>
      </c>
      <c r="C43" s="114">
        <v>134843</v>
      </c>
      <c r="D43" s="114">
        <v>113445</v>
      </c>
      <c r="E43" s="114">
        <v>175954</v>
      </c>
      <c r="F43" s="114">
        <v>72334</v>
      </c>
      <c r="G43" s="114">
        <v>22942</v>
      </c>
      <c r="H43" s="114">
        <v>86945</v>
      </c>
      <c r="I43" s="115">
        <v>50584</v>
      </c>
      <c r="J43" s="114">
        <v>34202</v>
      </c>
      <c r="K43" s="114">
        <v>16382</v>
      </c>
      <c r="L43" s="423">
        <v>17384</v>
      </c>
      <c r="M43" s="424">
        <v>16842</v>
      </c>
    </row>
    <row r="44" spans="1:13" ht="11.1" customHeight="1" x14ac:dyDescent="0.2">
      <c r="A44" s="422" t="s">
        <v>389</v>
      </c>
      <c r="B44" s="115">
        <v>252877</v>
      </c>
      <c r="C44" s="114">
        <v>137358</v>
      </c>
      <c r="D44" s="114">
        <v>115519</v>
      </c>
      <c r="E44" s="114">
        <v>179801</v>
      </c>
      <c r="F44" s="114">
        <v>73076</v>
      </c>
      <c r="G44" s="114">
        <v>25812</v>
      </c>
      <c r="H44" s="114">
        <v>87979</v>
      </c>
      <c r="I44" s="115">
        <v>49802</v>
      </c>
      <c r="J44" s="114">
        <v>33090</v>
      </c>
      <c r="K44" s="114">
        <v>16712</v>
      </c>
      <c r="L44" s="423">
        <v>26552</v>
      </c>
      <c r="M44" s="424">
        <v>22525</v>
      </c>
    </row>
    <row r="45" spans="1:13" s="110" customFormat="1" ht="11.1" customHeight="1" x14ac:dyDescent="0.2">
      <c r="A45" s="422" t="s">
        <v>390</v>
      </c>
      <c r="B45" s="115">
        <v>252000</v>
      </c>
      <c r="C45" s="114">
        <v>136463</v>
      </c>
      <c r="D45" s="114">
        <v>115537</v>
      </c>
      <c r="E45" s="114">
        <v>178461</v>
      </c>
      <c r="F45" s="114">
        <v>73539</v>
      </c>
      <c r="G45" s="114">
        <v>25246</v>
      </c>
      <c r="H45" s="114">
        <v>88233</v>
      </c>
      <c r="I45" s="115">
        <v>50179</v>
      </c>
      <c r="J45" s="114">
        <v>33488</v>
      </c>
      <c r="K45" s="114">
        <v>16691</v>
      </c>
      <c r="L45" s="423">
        <v>15774</v>
      </c>
      <c r="M45" s="424">
        <v>16863</v>
      </c>
    </row>
    <row r="46" spans="1:13" ht="15" customHeight="1" x14ac:dyDescent="0.2">
      <c r="A46" s="422" t="s">
        <v>399</v>
      </c>
      <c r="B46" s="115">
        <v>251066</v>
      </c>
      <c r="C46" s="114">
        <v>135936</v>
      </c>
      <c r="D46" s="114">
        <v>115130</v>
      </c>
      <c r="E46" s="114">
        <v>177749</v>
      </c>
      <c r="F46" s="114">
        <v>73317</v>
      </c>
      <c r="G46" s="114">
        <v>24274</v>
      </c>
      <c r="H46" s="114">
        <v>88721</v>
      </c>
      <c r="I46" s="115">
        <v>49250</v>
      </c>
      <c r="J46" s="114">
        <v>32718</v>
      </c>
      <c r="K46" s="114">
        <v>16532</v>
      </c>
      <c r="L46" s="423">
        <v>17742</v>
      </c>
      <c r="M46" s="424">
        <v>18822</v>
      </c>
    </row>
    <row r="47" spans="1:13" ht="11.1" customHeight="1" x14ac:dyDescent="0.2">
      <c r="A47" s="422" t="s">
        <v>388</v>
      </c>
      <c r="B47" s="115">
        <v>251549</v>
      </c>
      <c r="C47" s="114">
        <v>136580</v>
      </c>
      <c r="D47" s="114">
        <v>114969</v>
      </c>
      <c r="E47" s="114">
        <v>177319</v>
      </c>
      <c r="F47" s="114">
        <v>74230</v>
      </c>
      <c r="G47" s="114">
        <v>23500</v>
      </c>
      <c r="H47" s="114">
        <v>89406</v>
      </c>
      <c r="I47" s="115">
        <v>50635</v>
      </c>
      <c r="J47" s="114">
        <v>33720</v>
      </c>
      <c r="K47" s="114">
        <v>16915</v>
      </c>
      <c r="L47" s="423">
        <v>15921</v>
      </c>
      <c r="M47" s="424">
        <v>15475</v>
      </c>
    </row>
    <row r="48" spans="1:13" ht="11.1" customHeight="1" x14ac:dyDescent="0.2">
      <c r="A48" s="422" t="s">
        <v>389</v>
      </c>
      <c r="B48" s="115">
        <v>255584</v>
      </c>
      <c r="C48" s="114">
        <v>138804</v>
      </c>
      <c r="D48" s="114">
        <v>116780</v>
      </c>
      <c r="E48" s="114">
        <v>180323</v>
      </c>
      <c r="F48" s="114">
        <v>75261</v>
      </c>
      <c r="G48" s="114">
        <v>26087</v>
      </c>
      <c r="H48" s="114">
        <v>90243</v>
      </c>
      <c r="I48" s="115">
        <v>50091</v>
      </c>
      <c r="J48" s="114">
        <v>32740</v>
      </c>
      <c r="K48" s="114">
        <v>17351</v>
      </c>
      <c r="L48" s="423">
        <v>22265</v>
      </c>
      <c r="M48" s="424">
        <v>18748</v>
      </c>
    </row>
    <row r="49" spans="1:17" s="110" customFormat="1" ht="11.1" customHeight="1" x14ac:dyDescent="0.2">
      <c r="A49" s="422" t="s">
        <v>390</v>
      </c>
      <c r="B49" s="115">
        <v>254620</v>
      </c>
      <c r="C49" s="114">
        <v>137762</v>
      </c>
      <c r="D49" s="114">
        <v>116858</v>
      </c>
      <c r="E49" s="114">
        <v>178690</v>
      </c>
      <c r="F49" s="114">
        <v>75930</v>
      </c>
      <c r="G49" s="114">
        <v>25391</v>
      </c>
      <c r="H49" s="114">
        <v>90355</v>
      </c>
      <c r="I49" s="115">
        <v>50217</v>
      </c>
      <c r="J49" s="114">
        <v>32995</v>
      </c>
      <c r="K49" s="114">
        <v>17222</v>
      </c>
      <c r="L49" s="423">
        <v>14394</v>
      </c>
      <c r="M49" s="424">
        <v>15694</v>
      </c>
    </row>
    <row r="50" spans="1:17" ht="15" customHeight="1" x14ac:dyDescent="0.2">
      <c r="A50" s="422" t="s">
        <v>400</v>
      </c>
      <c r="B50" s="143">
        <v>252726</v>
      </c>
      <c r="C50" s="144">
        <v>136520</v>
      </c>
      <c r="D50" s="144">
        <v>116206</v>
      </c>
      <c r="E50" s="144">
        <v>177053</v>
      </c>
      <c r="F50" s="144">
        <v>75673</v>
      </c>
      <c r="G50" s="144">
        <v>24125</v>
      </c>
      <c r="H50" s="144">
        <v>90607</v>
      </c>
      <c r="I50" s="143">
        <v>48150</v>
      </c>
      <c r="J50" s="144">
        <v>31663</v>
      </c>
      <c r="K50" s="144">
        <v>16487</v>
      </c>
      <c r="L50" s="426">
        <v>17150</v>
      </c>
      <c r="M50" s="427">
        <v>19292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0.66118072538695005</v>
      </c>
      <c r="C6" s="480">
        <f>'Tabelle 3.3'!J11</f>
        <v>-2.233502538071066</v>
      </c>
      <c r="D6" s="481">
        <f t="shared" ref="D6:E9" si="0">IF(OR(AND(B6&gt;=-50,B6&lt;=50),ISNUMBER(B6)=FALSE),B6,"")</f>
        <v>0.66118072538695005</v>
      </c>
      <c r="E6" s="481">
        <f t="shared" si="0"/>
        <v>-2.233502538071066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1.3425600596480083</v>
      </c>
      <c r="C7" s="480">
        <f>'Tabelle 3.1'!J23</f>
        <v>-2.8956682259603461</v>
      </c>
      <c r="D7" s="481">
        <f t="shared" si="0"/>
        <v>1.3425600596480083</v>
      </c>
      <c r="E7" s="481">
        <f>IF(OR(AND(C7&gt;=-50,C7&lt;=50),ISNUMBER(C7)=FALSE),C7,"")</f>
        <v>-2.8956682259603461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0.66118072538695005</v>
      </c>
      <c r="C14" s="480">
        <f>'Tabelle 3.3'!J11</f>
        <v>-2.233502538071066</v>
      </c>
      <c r="D14" s="481">
        <f>IF(OR(AND(B14&gt;=-50,B14&lt;=50),ISNUMBER(B14)=FALSE),B14,"")</f>
        <v>0.66118072538695005</v>
      </c>
      <c r="E14" s="481">
        <f>IF(OR(AND(C14&gt;=-50,C14&lt;=50),ISNUMBER(C14)=FALSE),C14,"")</f>
        <v>-2.233502538071066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1.2747875354107649</v>
      </c>
      <c r="C15" s="480">
        <f>'Tabelle 3.3'!J12</f>
        <v>2.1321961620469083</v>
      </c>
      <c r="D15" s="481">
        <f t="shared" ref="D15:E45" si="3">IF(OR(AND(B15&gt;=-50,B15&lt;=50),ISNUMBER(B15)=FALSE),B15,"")</f>
        <v>1.2747875354107649</v>
      </c>
      <c r="E15" s="481">
        <f t="shared" si="3"/>
        <v>2.1321961620469083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2.5100769512641992</v>
      </c>
      <c r="C16" s="480">
        <f>'Tabelle 3.3'!J13</f>
        <v>-3.125</v>
      </c>
      <c r="D16" s="481">
        <f t="shared" si="3"/>
        <v>2.5100769512641992</v>
      </c>
      <c r="E16" s="481">
        <f t="shared" si="3"/>
        <v>-3.125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-1.0292257973865393</v>
      </c>
      <c r="C17" s="480">
        <f>'Tabelle 3.3'!J14</f>
        <v>-0.31496062992125984</v>
      </c>
      <c r="D17" s="481">
        <f t="shared" si="3"/>
        <v>-1.0292257973865393</v>
      </c>
      <c r="E17" s="481">
        <f t="shared" si="3"/>
        <v>-0.31496062992125984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-0.42454650714010034</v>
      </c>
      <c r="C18" s="480">
        <f>'Tabelle 3.3'!J15</f>
        <v>-8.5553997194950906</v>
      </c>
      <c r="D18" s="481">
        <f t="shared" si="3"/>
        <v>-0.42454650714010034</v>
      </c>
      <c r="E18" s="481">
        <f t="shared" si="3"/>
        <v>-8.5553997194950906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-1.0296897587012122</v>
      </c>
      <c r="C19" s="480">
        <f>'Tabelle 3.3'!J16</f>
        <v>10.383747178329571</v>
      </c>
      <c r="D19" s="481">
        <f t="shared" si="3"/>
        <v>-1.0296897587012122</v>
      </c>
      <c r="E19" s="481">
        <f t="shared" si="3"/>
        <v>10.383747178329571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-1.4877006922963618</v>
      </c>
      <c r="C20" s="480">
        <f>'Tabelle 3.3'!J17</f>
        <v>-12.091503267973856</v>
      </c>
      <c r="D20" s="481">
        <f t="shared" si="3"/>
        <v>-1.4877006922963618</v>
      </c>
      <c r="E20" s="481">
        <f t="shared" si="3"/>
        <v>-12.091503267973856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2.2725093489308659</v>
      </c>
      <c r="C21" s="480">
        <f>'Tabelle 3.3'!J18</f>
        <v>-7.8795643818065342</v>
      </c>
      <c r="D21" s="481">
        <f t="shared" si="3"/>
        <v>2.2725093489308659</v>
      </c>
      <c r="E21" s="481">
        <f t="shared" si="3"/>
        <v>-7.8795643818065342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-0.29186891278829985</v>
      </c>
      <c r="C22" s="480">
        <f>'Tabelle 3.3'!J19</f>
        <v>-1.8347430058555627</v>
      </c>
      <c r="D22" s="481">
        <f t="shared" si="3"/>
        <v>-0.29186891278829985</v>
      </c>
      <c r="E22" s="481">
        <f t="shared" si="3"/>
        <v>-1.8347430058555627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-0.28584601198709081</v>
      </c>
      <c r="C23" s="480">
        <f>'Tabelle 3.3'!J20</f>
        <v>-25.458180606464513</v>
      </c>
      <c r="D23" s="481">
        <f t="shared" si="3"/>
        <v>-0.28584601198709081</v>
      </c>
      <c r="E23" s="481">
        <f t="shared" si="3"/>
        <v>-25.458180606464513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0.89403102813568236</v>
      </c>
      <c r="C24" s="480">
        <f>'Tabelle 3.3'!J21</f>
        <v>-7.6190476190476186</v>
      </c>
      <c r="D24" s="481">
        <f t="shared" si="3"/>
        <v>0.89403102813568236</v>
      </c>
      <c r="E24" s="481">
        <f t="shared" si="3"/>
        <v>-7.6190476190476186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4.1060992057545329</v>
      </c>
      <c r="C25" s="480">
        <f>'Tabelle 3.3'!J22</f>
        <v>-1.5544041450777202</v>
      </c>
      <c r="D25" s="481">
        <f t="shared" si="3"/>
        <v>4.1060992057545329</v>
      </c>
      <c r="E25" s="481">
        <f t="shared" si="3"/>
        <v>-1.5544041450777202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-0.16485328058028353</v>
      </c>
      <c r="C26" s="480">
        <f>'Tabelle 3.3'!J23</f>
        <v>2.6378896882494005</v>
      </c>
      <c r="D26" s="481">
        <f t="shared" si="3"/>
        <v>-0.16485328058028353</v>
      </c>
      <c r="E26" s="481">
        <f t="shared" si="3"/>
        <v>2.6378896882494005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1.8921587991309501</v>
      </c>
      <c r="C27" s="480">
        <f>'Tabelle 3.3'!J24</f>
        <v>-0.81037277147487841</v>
      </c>
      <c r="D27" s="481">
        <f t="shared" si="3"/>
        <v>1.8921587991309501</v>
      </c>
      <c r="E27" s="481">
        <f t="shared" si="3"/>
        <v>-0.81037277147487841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1.7230008244023083</v>
      </c>
      <c r="C28" s="480">
        <f>'Tabelle 3.3'!J25</f>
        <v>4.8509828788839569</v>
      </c>
      <c r="D28" s="481">
        <f t="shared" si="3"/>
        <v>1.7230008244023083</v>
      </c>
      <c r="E28" s="481">
        <f t="shared" si="3"/>
        <v>4.8509828788839569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-15.41178657743075</v>
      </c>
      <c r="C29" s="480">
        <f>'Tabelle 3.3'!J26</f>
        <v>-19.387755102040817</v>
      </c>
      <c r="D29" s="481">
        <f t="shared" si="3"/>
        <v>-15.41178657743075</v>
      </c>
      <c r="E29" s="481">
        <f t="shared" si="3"/>
        <v>-19.387755102040817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2.8446069469835464</v>
      </c>
      <c r="C30" s="480">
        <f>'Tabelle 3.3'!J27</f>
        <v>-8.4309133489461363</v>
      </c>
      <c r="D30" s="481">
        <f t="shared" si="3"/>
        <v>2.8446069469835464</v>
      </c>
      <c r="E30" s="481">
        <f t="shared" si="3"/>
        <v>-8.4309133489461363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2.1665538253215977</v>
      </c>
      <c r="C31" s="480">
        <f>'Tabelle 3.3'!J28</f>
        <v>-4.3353522473700989</v>
      </c>
      <c r="D31" s="481">
        <f t="shared" si="3"/>
        <v>2.1665538253215977</v>
      </c>
      <c r="E31" s="481">
        <f t="shared" si="3"/>
        <v>-4.3353522473700989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2.2295301265258347</v>
      </c>
      <c r="C32" s="480">
        <f>'Tabelle 3.3'!J29</f>
        <v>-0.88464260438782727</v>
      </c>
      <c r="D32" s="481">
        <f t="shared" si="3"/>
        <v>2.2295301265258347</v>
      </c>
      <c r="E32" s="481">
        <f t="shared" si="3"/>
        <v>-0.88464260438782727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3.1428721338999948</v>
      </c>
      <c r="C33" s="480">
        <f>'Tabelle 3.3'!J30</f>
        <v>-2.1709633649932156</v>
      </c>
      <c r="D33" s="481">
        <f t="shared" si="3"/>
        <v>3.1428721338999948</v>
      </c>
      <c r="E33" s="481">
        <f t="shared" si="3"/>
        <v>-2.1709633649932156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1.481758187025277</v>
      </c>
      <c r="C34" s="480">
        <f>'Tabelle 3.3'!J31</f>
        <v>6.9627851140456185</v>
      </c>
      <c r="D34" s="481">
        <f t="shared" si="3"/>
        <v>1.481758187025277</v>
      </c>
      <c r="E34" s="481">
        <f t="shared" si="3"/>
        <v>6.9627851140456185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1.2747875354107649</v>
      </c>
      <c r="C37" s="480">
        <f>'Tabelle 3.3'!J34</f>
        <v>2.1321961620469083</v>
      </c>
      <c r="D37" s="481">
        <f t="shared" si="3"/>
        <v>1.2747875354107649</v>
      </c>
      <c r="E37" s="481">
        <f t="shared" si="3"/>
        <v>2.1321961620469083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-0.29111681748898011</v>
      </c>
      <c r="C38" s="480">
        <f>'Tabelle 3.3'!J35</f>
        <v>-3.6856368563685638</v>
      </c>
      <c r="D38" s="481">
        <f t="shared" si="3"/>
        <v>-0.29111681748898011</v>
      </c>
      <c r="E38" s="481">
        <f t="shared" si="3"/>
        <v>-3.6856368563685638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1.0493764574673021</v>
      </c>
      <c r="C39" s="480">
        <f>'Tabelle 3.3'!J36</f>
        <v>-2.1427145487212473</v>
      </c>
      <c r="D39" s="481">
        <f t="shared" si="3"/>
        <v>1.0493764574673021</v>
      </c>
      <c r="E39" s="481">
        <f t="shared" si="3"/>
        <v>-2.1427145487212473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1.0493764574673021</v>
      </c>
      <c r="C45" s="480">
        <f>'Tabelle 3.3'!J36</f>
        <v>-2.1427145487212473</v>
      </c>
      <c r="D45" s="481">
        <f t="shared" si="3"/>
        <v>1.0493764574673021</v>
      </c>
      <c r="E45" s="481">
        <f t="shared" si="3"/>
        <v>-2.1427145487212473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233153</v>
      </c>
      <c r="C51" s="487">
        <v>36183</v>
      </c>
      <c r="D51" s="487">
        <v>14132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234581</v>
      </c>
      <c r="C52" s="487">
        <v>36898</v>
      </c>
      <c r="D52" s="487">
        <v>14483</v>
      </c>
      <c r="E52" s="488">
        <f t="shared" ref="E52:G70" si="11">IF($A$51=37802,IF(COUNTBLANK(B$51:B$70)&gt;0,#N/A,B52/B$51*100),IF(COUNTBLANK(B$51:B$75)&gt;0,#N/A,B52/B$51*100))</f>
        <v>100.61247335440677</v>
      </c>
      <c r="F52" s="488">
        <f t="shared" si="11"/>
        <v>101.97606610839345</v>
      </c>
      <c r="G52" s="488">
        <f t="shared" si="11"/>
        <v>102.48372487970563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238256</v>
      </c>
      <c r="C53" s="487">
        <v>36162</v>
      </c>
      <c r="D53" s="487">
        <v>14983</v>
      </c>
      <c r="E53" s="488">
        <f t="shared" si="11"/>
        <v>102.18869154589476</v>
      </c>
      <c r="F53" s="488">
        <f t="shared" si="11"/>
        <v>99.941961694718515</v>
      </c>
      <c r="G53" s="488">
        <f t="shared" si="11"/>
        <v>106.02179450891593</v>
      </c>
      <c r="H53" s="489">
        <f>IF(ISERROR(L53)=TRUE,IF(MONTH(A53)=MONTH(MAX(A$51:A$75)),A53,""),"")</f>
        <v>41883</v>
      </c>
      <c r="I53" s="488">
        <f t="shared" si="12"/>
        <v>102.18869154589476</v>
      </c>
      <c r="J53" s="488">
        <f t="shared" si="10"/>
        <v>99.941961694718515</v>
      </c>
      <c r="K53" s="488">
        <f t="shared" si="10"/>
        <v>106.02179450891593</v>
      </c>
      <c r="L53" s="488" t="e">
        <f t="shared" si="13"/>
        <v>#N/A</v>
      </c>
    </row>
    <row r="54" spans="1:14" ht="15" customHeight="1" x14ac:dyDescent="0.2">
      <c r="A54" s="490" t="s">
        <v>463</v>
      </c>
      <c r="B54" s="487">
        <v>236545</v>
      </c>
      <c r="C54" s="487">
        <v>36477</v>
      </c>
      <c r="D54" s="487">
        <v>14783</v>
      </c>
      <c r="E54" s="488">
        <f t="shared" si="11"/>
        <v>101.45483866817069</v>
      </c>
      <c r="F54" s="488">
        <f t="shared" si="11"/>
        <v>100.81253627394079</v>
      </c>
      <c r="G54" s="488">
        <f t="shared" si="11"/>
        <v>104.60656665723182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236501</v>
      </c>
      <c r="C55" s="487">
        <v>34554</v>
      </c>
      <c r="D55" s="487">
        <v>14396</v>
      </c>
      <c r="E55" s="488">
        <f t="shared" si="11"/>
        <v>101.43596694016375</v>
      </c>
      <c r="F55" s="488">
        <f t="shared" si="11"/>
        <v>95.497885747450468</v>
      </c>
      <c r="G55" s="488">
        <f t="shared" si="11"/>
        <v>101.86810076422303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237781</v>
      </c>
      <c r="C56" s="487">
        <v>35000</v>
      </c>
      <c r="D56" s="487">
        <v>14591</v>
      </c>
      <c r="E56" s="488">
        <f t="shared" si="11"/>
        <v>101.98496266400174</v>
      </c>
      <c r="F56" s="488">
        <f t="shared" si="11"/>
        <v>96.730508802476294</v>
      </c>
      <c r="G56" s="488">
        <f t="shared" si="11"/>
        <v>103.24794791961507</v>
      </c>
      <c r="H56" s="489" t="str">
        <f t="shared" si="14"/>
        <v/>
      </c>
      <c r="I56" s="488" t="str">
        <f t="shared" si="12"/>
        <v/>
      </c>
      <c r="J56" s="488" t="str">
        <f t="shared" si="10"/>
        <v/>
      </c>
      <c r="K56" s="488" t="str">
        <f t="shared" si="10"/>
        <v/>
      </c>
      <c r="L56" s="488" t="e">
        <f t="shared" si="13"/>
        <v>#N/A</v>
      </c>
    </row>
    <row r="57" spans="1:14" ht="15" customHeight="1" x14ac:dyDescent="0.2">
      <c r="A57" s="490">
        <v>42248</v>
      </c>
      <c r="B57" s="487">
        <v>242000</v>
      </c>
      <c r="C57" s="487">
        <v>34154</v>
      </c>
      <c r="D57" s="487">
        <v>15013</v>
      </c>
      <c r="E57" s="488">
        <f t="shared" si="11"/>
        <v>103.79450403812089</v>
      </c>
      <c r="F57" s="488">
        <f t="shared" si="11"/>
        <v>94.392394218279307</v>
      </c>
      <c r="G57" s="488">
        <f t="shared" si="11"/>
        <v>106.23407868666854</v>
      </c>
      <c r="H57" s="489">
        <f t="shared" si="14"/>
        <v>42248</v>
      </c>
      <c r="I57" s="488">
        <f t="shared" si="12"/>
        <v>103.79450403812089</v>
      </c>
      <c r="J57" s="488">
        <f t="shared" si="10"/>
        <v>94.392394218279307</v>
      </c>
      <c r="K57" s="488">
        <f t="shared" si="10"/>
        <v>106.23407868666854</v>
      </c>
      <c r="L57" s="488" t="e">
        <f t="shared" si="13"/>
        <v>#N/A</v>
      </c>
    </row>
    <row r="58" spans="1:14" ht="15" customHeight="1" x14ac:dyDescent="0.2">
      <c r="A58" s="490" t="s">
        <v>466</v>
      </c>
      <c r="B58" s="487">
        <v>240540</v>
      </c>
      <c r="C58" s="487">
        <v>34567</v>
      </c>
      <c r="D58" s="487">
        <v>15036</v>
      </c>
      <c r="E58" s="488">
        <f t="shared" si="11"/>
        <v>103.16830579061818</v>
      </c>
      <c r="F58" s="488">
        <f t="shared" si="11"/>
        <v>95.533814222148521</v>
      </c>
      <c r="G58" s="488">
        <f t="shared" si="11"/>
        <v>106.39682988961223</v>
      </c>
      <c r="H58" s="489" t="str">
        <f t="shared" si="14"/>
        <v/>
      </c>
      <c r="I58" s="488" t="str">
        <f t="shared" si="12"/>
        <v/>
      </c>
      <c r="J58" s="488" t="str">
        <f t="shared" si="10"/>
        <v/>
      </c>
      <c r="K58" s="488" t="str">
        <f t="shared" si="10"/>
        <v/>
      </c>
      <c r="L58" s="488" t="e">
        <f t="shared" si="13"/>
        <v>#N/A</v>
      </c>
    </row>
    <row r="59" spans="1:14" ht="15" customHeight="1" x14ac:dyDescent="0.2">
      <c r="A59" s="490" t="s">
        <v>467</v>
      </c>
      <c r="B59" s="487">
        <v>239788</v>
      </c>
      <c r="C59" s="487">
        <v>33814</v>
      </c>
      <c r="D59" s="487">
        <v>14808</v>
      </c>
      <c r="E59" s="488">
        <f t="shared" si="11"/>
        <v>102.84577080286334</v>
      </c>
      <c r="F59" s="488">
        <f t="shared" si="11"/>
        <v>93.45272641848382</v>
      </c>
      <c r="G59" s="488">
        <f t="shared" si="11"/>
        <v>104.78347013869234</v>
      </c>
      <c r="H59" s="489" t="str">
        <f t="shared" si="14"/>
        <v/>
      </c>
      <c r="I59" s="488" t="str">
        <f t="shared" si="12"/>
        <v/>
      </c>
      <c r="J59" s="488" t="str">
        <f t="shared" si="10"/>
        <v/>
      </c>
      <c r="K59" s="488" t="str">
        <f t="shared" si="10"/>
        <v/>
      </c>
      <c r="L59" s="488" t="e">
        <f t="shared" si="13"/>
        <v>#N/A</v>
      </c>
    </row>
    <row r="60" spans="1:14" ht="15" customHeight="1" x14ac:dyDescent="0.2">
      <c r="A60" s="490" t="s">
        <v>468</v>
      </c>
      <c r="B60" s="487">
        <v>240277</v>
      </c>
      <c r="C60" s="487">
        <v>34480</v>
      </c>
      <c r="D60" s="487">
        <v>15175</v>
      </c>
      <c r="E60" s="488">
        <f t="shared" si="11"/>
        <v>103.05550432548584</v>
      </c>
      <c r="F60" s="488">
        <f t="shared" si="11"/>
        <v>95.293369814553799</v>
      </c>
      <c r="G60" s="488">
        <f t="shared" si="11"/>
        <v>107.3804132465327</v>
      </c>
      <c r="H60" s="489" t="str">
        <f t="shared" si="14"/>
        <v/>
      </c>
      <c r="I60" s="488" t="str">
        <f t="shared" si="12"/>
        <v/>
      </c>
      <c r="J60" s="488" t="str">
        <f t="shared" si="10"/>
        <v/>
      </c>
      <c r="K60" s="488" t="str">
        <f t="shared" si="10"/>
        <v/>
      </c>
      <c r="L60" s="488" t="e">
        <f t="shared" si="13"/>
        <v>#N/A</v>
      </c>
    </row>
    <row r="61" spans="1:14" ht="15" customHeight="1" x14ac:dyDescent="0.2">
      <c r="A61" s="490">
        <v>42614</v>
      </c>
      <c r="B61" s="487">
        <v>244825</v>
      </c>
      <c r="C61" s="487">
        <v>33664</v>
      </c>
      <c r="D61" s="487">
        <v>15584</v>
      </c>
      <c r="E61" s="488">
        <f t="shared" si="11"/>
        <v>105.0061547567477</v>
      </c>
      <c r="F61" s="488">
        <f t="shared" si="11"/>
        <v>93.038167095044628</v>
      </c>
      <c r="G61" s="488">
        <f t="shared" si="11"/>
        <v>110.27455420322671</v>
      </c>
      <c r="H61" s="489">
        <f t="shared" si="14"/>
        <v>42614</v>
      </c>
      <c r="I61" s="488">
        <f t="shared" si="12"/>
        <v>105.0061547567477</v>
      </c>
      <c r="J61" s="488">
        <f t="shared" si="10"/>
        <v>93.038167095044628</v>
      </c>
      <c r="K61" s="488">
        <f t="shared" si="10"/>
        <v>110.27455420322671</v>
      </c>
      <c r="L61" s="488" t="e">
        <f t="shared" si="13"/>
        <v>#N/A</v>
      </c>
    </row>
    <row r="62" spans="1:14" ht="15" customHeight="1" x14ac:dyDescent="0.2">
      <c r="A62" s="490" t="s">
        <v>469</v>
      </c>
      <c r="B62" s="487">
        <v>243887</v>
      </c>
      <c r="C62" s="487">
        <v>34162</v>
      </c>
      <c r="D62" s="487">
        <v>15562</v>
      </c>
      <c r="E62" s="488">
        <f t="shared" si="11"/>
        <v>104.60384382787269</v>
      </c>
      <c r="F62" s="488">
        <f t="shared" si="11"/>
        <v>94.414504048862725</v>
      </c>
      <c r="G62" s="488">
        <f t="shared" si="11"/>
        <v>110.11887913954146</v>
      </c>
      <c r="H62" s="489" t="str">
        <f t="shared" si="14"/>
        <v/>
      </c>
      <c r="I62" s="488" t="str">
        <f t="shared" si="12"/>
        <v/>
      </c>
      <c r="J62" s="488" t="str">
        <f t="shared" si="10"/>
        <v/>
      </c>
      <c r="K62" s="488" t="str">
        <f t="shared" si="10"/>
        <v/>
      </c>
      <c r="L62" s="488" t="e">
        <f t="shared" si="13"/>
        <v>#N/A</v>
      </c>
    </row>
    <row r="63" spans="1:14" ht="15" customHeight="1" x14ac:dyDescent="0.2">
      <c r="A63" s="490" t="s">
        <v>470</v>
      </c>
      <c r="B63" s="487">
        <v>243502</v>
      </c>
      <c r="C63" s="487">
        <v>33690</v>
      </c>
      <c r="D63" s="487">
        <v>15375</v>
      </c>
      <c r="E63" s="488">
        <f t="shared" si="11"/>
        <v>104.43871620781205</v>
      </c>
      <c r="F63" s="488">
        <f t="shared" si="11"/>
        <v>93.110024044440763</v>
      </c>
      <c r="G63" s="488">
        <f t="shared" si="11"/>
        <v>108.79564109821682</v>
      </c>
      <c r="H63" s="489" t="str">
        <f t="shared" si="14"/>
        <v/>
      </c>
      <c r="I63" s="488" t="str">
        <f t="shared" si="12"/>
        <v/>
      </c>
      <c r="J63" s="488" t="str">
        <f t="shared" si="10"/>
        <v/>
      </c>
      <c r="K63" s="488" t="str">
        <f t="shared" si="10"/>
        <v/>
      </c>
      <c r="L63" s="488" t="e">
        <f t="shared" si="13"/>
        <v>#N/A</v>
      </c>
    </row>
    <row r="64" spans="1:14" ht="15" customHeight="1" x14ac:dyDescent="0.2">
      <c r="A64" s="490" t="s">
        <v>471</v>
      </c>
      <c r="B64" s="487">
        <v>244098</v>
      </c>
      <c r="C64" s="487">
        <v>34586</v>
      </c>
      <c r="D64" s="487">
        <v>15583</v>
      </c>
      <c r="E64" s="488">
        <f t="shared" si="11"/>
        <v>104.6943423417241</v>
      </c>
      <c r="F64" s="488">
        <f t="shared" si="11"/>
        <v>95.586325069784152</v>
      </c>
      <c r="G64" s="488">
        <f t="shared" si="11"/>
        <v>110.2674780639683</v>
      </c>
      <c r="H64" s="489" t="str">
        <f t="shared" si="14"/>
        <v/>
      </c>
      <c r="I64" s="488" t="str">
        <f t="shared" si="12"/>
        <v/>
      </c>
      <c r="J64" s="488" t="str">
        <f t="shared" si="10"/>
        <v/>
      </c>
      <c r="K64" s="488" t="str">
        <f t="shared" si="10"/>
        <v/>
      </c>
      <c r="L64" s="488" t="e">
        <f t="shared" si="13"/>
        <v>#N/A</v>
      </c>
    </row>
    <row r="65" spans="1:12" ht="15" customHeight="1" x14ac:dyDescent="0.2">
      <c r="A65" s="490">
        <v>42979</v>
      </c>
      <c r="B65" s="487">
        <v>248371</v>
      </c>
      <c r="C65" s="487">
        <v>33820</v>
      </c>
      <c r="D65" s="487">
        <v>16025</v>
      </c>
      <c r="E65" s="488">
        <f t="shared" si="11"/>
        <v>106.52704447294266</v>
      </c>
      <c r="F65" s="488">
        <f t="shared" si="11"/>
        <v>93.469308791421383</v>
      </c>
      <c r="G65" s="488">
        <f t="shared" si="11"/>
        <v>113.39513161619021</v>
      </c>
      <c r="H65" s="489">
        <f t="shared" si="14"/>
        <v>42979</v>
      </c>
      <c r="I65" s="488">
        <f t="shared" si="12"/>
        <v>106.52704447294266</v>
      </c>
      <c r="J65" s="488">
        <f t="shared" si="10"/>
        <v>93.469308791421383</v>
      </c>
      <c r="K65" s="488">
        <f t="shared" si="10"/>
        <v>113.39513161619021</v>
      </c>
      <c r="L65" s="488" t="e">
        <f t="shared" si="13"/>
        <v>#N/A</v>
      </c>
    </row>
    <row r="66" spans="1:12" ht="15" customHeight="1" x14ac:dyDescent="0.2">
      <c r="A66" s="490" t="s">
        <v>472</v>
      </c>
      <c r="B66" s="487">
        <v>248006</v>
      </c>
      <c r="C66" s="487">
        <v>33940</v>
      </c>
      <c r="D66" s="487">
        <v>16064</v>
      </c>
      <c r="E66" s="488">
        <f t="shared" si="11"/>
        <v>106.37049491106698</v>
      </c>
      <c r="F66" s="488">
        <f t="shared" si="11"/>
        <v>93.800956250172732</v>
      </c>
      <c r="G66" s="488">
        <f t="shared" si="11"/>
        <v>113.67110104726861</v>
      </c>
      <c r="H66" s="489" t="str">
        <f t="shared" si="14"/>
        <v/>
      </c>
      <c r="I66" s="488" t="str">
        <f t="shared" si="12"/>
        <v/>
      </c>
      <c r="J66" s="488" t="str">
        <f t="shared" si="10"/>
        <v/>
      </c>
      <c r="K66" s="488" t="str">
        <f t="shared" si="10"/>
        <v/>
      </c>
      <c r="L66" s="488" t="e">
        <f t="shared" si="13"/>
        <v>#N/A</v>
      </c>
    </row>
    <row r="67" spans="1:12" ht="15" customHeight="1" x14ac:dyDescent="0.2">
      <c r="A67" s="490" t="s">
        <v>473</v>
      </c>
      <c r="B67" s="487">
        <v>247553</v>
      </c>
      <c r="C67" s="487">
        <v>33648</v>
      </c>
      <c r="D67" s="487">
        <v>15979</v>
      </c>
      <c r="E67" s="488">
        <f t="shared" si="11"/>
        <v>106.17620189317745</v>
      </c>
      <c r="F67" s="488">
        <f t="shared" si="11"/>
        <v>92.993947433877793</v>
      </c>
      <c r="G67" s="488">
        <f t="shared" si="11"/>
        <v>113.06962921030286</v>
      </c>
      <c r="H67" s="489" t="str">
        <f t="shared" si="14"/>
        <v/>
      </c>
      <c r="I67" s="488" t="str">
        <f t="shared" si="12"/>
        <v/>
      </c>
      <c r="J67" s="488" t="str">
        <f t="shared" si="12"/>
        <v/>
      </c>
      <c r="K67" s="488" t="str">
        <f t="shared" si="12"/>
        <v/>
      </c>
      <c r="L67" s="488" t="e">
        <f t="shared" si="13"/>
        <v>#N/A</v>
      </c>
    </row>
    <row r="68" spans="1:12" ht="15" customHeight="1" x14ac:dyDescent="0.2">
      <c r="A68" s="490" t="s">
        <v>474</v>
      </c>
      <c r="B68" s="487">
        <v>248288</v>
      </c>
      <c r="C68" s="487">
        <v>34202</v>
      </c>
      <c r="D68" s="487">
        <v>16382</v>
      </c>
      <c r="E68" s="488">
        <f t="shared" si="11"/>
        <v>106.49144553147505</v>
      </c>
      <c r="F68" s="488">
        <f t="shared" si="11"/>
        <v>94.525053201779841</v>
      </c>
      <c r="G68" s="488">
        <f t="shared" si="11"/>
        <v>115.92131333144637</v>
      </c>
      <c r="H68" s="489" t="str">
        <f t="shared" si="14"/>
        <v/>
      </c>
      <c r="I68" s="488" t="str">
        <f t="shared" si="12"/>
        <v/>
      </c>
      <c r="J68" s="488" t="str">
        <f t="shared" si="12"/>
        <v/>
      </c>
      <c r="K68" s="488" t="str">
        <f t="shared" si="12"/>
        <v/>
      </c>
      <c r="L68" s="488" t="e">
        <f t="shared" si="13"/>
        <v>#N/A</v>
      </c>
    </row>
    <row r="69" spans="1:12" ht="15" customHeight="1" x14ac:dyDescent="0.2">
      <c r="A69" s="490">
        <v>43344</v>
      </c>
      <c r="B69" s="487">
        <v>252877</v>
      </c>
      <c r="C69" s="487">
        <v>33090</v>
      </c>
      <c r="D69" s="487">
        <v>16712</v>
      </c>
      <c r="E69" s="488">
        <f t="shared" si="11"/>
        <v>108.45968098201611</v>
      </c>
      <c r="F69" s="488">
        <f t="shared" si="11"/>
        <v>91.451786750684022</v>
      </c>
      <c r="G69" s="488">
        <f t="shared" si="11"/>
        <v>118.25643928672515</v>
      </c>
      <c r="H69" s="489">
        <f t="shared" si="14"/>
        <v>43344</v>
      </c>
      <c r="I69" s="488">
        <f t="shared" si="12"/>
        <v>108.45968098201611</v>
      </c>
      <c r="J69" s="488">
        <f t="shared" si="12"/>
        <v>91.451786750684022</v>
      </c>
      <c r="K69" s="488">
        <f t="shared" si="12"/>
        <v>118.25643928672515</v>
      </c>
      <c r="L69" s="488" t="e">
        <f t="shared" si="13"/>
        <v>#N/A</v>
      </c>
    </row>
    <row r="70" spans="1:12" ht="15" customHeight="1" x14ac:dyDescent="0.2">
      <c r="A70" s="490" t="s">
        <v>475</v>
      </c>
      <c r="B70" s="487">
        <v>252000</v>
      </c>
      <c r="C70" s="487">
        <v>33488</v>
      </c>
      <c r="D70" s="487">
        <v>16691</v>
      </c>
      <c r="E70" s="488">
        <f t="shared" si="11"/>
        <v>108.08353313060522</v>
      </c>
      <c r="F70" s="488">
        <f t="shared" si="11"/>
        <v>92.551750822209328</v>
      </c>
      <c r="G70" s="488">
        <f t="shared" si="11"/>
        <v>118.10784036229833</v>
      </c>
      <c r="H70" s="489" t="str">
        <f t="shared" si="14"/>
        <v/>
      </c>
      <c r="I70" s="488" t="str">
        <f t="shared" si="12"/>
        <v/>
      </c>
      <c r="J70" s="488" t="str">
        <f t="shared" si="12"/>
        <v/>
      </c>
      <c r="K70" s="488" t="str">
        <f t="shared" si="12"/>
        <v/>
      </c>
      <c r="L70" s="488" t="e">
        <f t="shared" si="13"/>
        <v>#N/A</v>
      </c>
    </row>
    <row r="71" spans="1:12" ht="15" customHeight="1" x14ac:dyDescent="0.2">
      <c r="A71" s="490" t="s">
        <v>476</v>
      </c>
      <c r="B71" s="487">
        <v>251066</v>
      </c>
      <c r="C71" s="487">
        <v>32718</v>
      </c>
      <c r="D71" s="487">
        <v>16532</v>
      </c>
      <c r="E71" s="491">
        <f t="shared" ref="E71:G75" si="15">IF($A$51=37802,IF(COUNTBLANK(B$51:B$70)&gt;0,#N/A,IF(ISBLANK(B71)=FALSE,B71/B$51*100,#N/A)),IF(COUNTBLANK(B$51:B$75)&gt;0,#N/A,B71/B$51*100))</f>
        <v>107.6829378133672</v>
      </c>
      <c r="F71" s="491">
        <f t="shared" si="15"/>
        <v>90.423679628554837</v>
      </c>
      <c r="G71" s="491">
        <f t="shared" si="15"/>
        <v>116.98273422020947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251549</v>
      </c>
      <c r="C72" s="487">
        <v>33720</v>
      </c>
      <c r="D72" s="487">
        <v>16915</v>
      </c>
      <c r="E72" s="491">
        <f t="shared" si="15"/>
        <v>107.8900979185342</v>
      </c>
      <c r="F72" s="491">
        <f t="shared" si="15"/>
        <v>93.192935909128593</v>
      </c>
      <c r="G72" s="491">
        <f t="shared" si="15"/>
        <v>119.69289555618454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255584</v>
      </c>
      <c r="C73" s="487">
        <v>32740</v>
      </c>
      <c r="D73" s="487">
        <v>17351</v>
      </c>
      <c r="E73" s="491">
        <f t="shared" si="15"/>
        <v>109.62072115735162</v>
      </c>
      <c r="F73" s="491">
        <f t="shared" si="15"/>
        <v>90.484481662659249</v>
      </c>
      <c r="G73" s="491">
        <f t="shared" si="15"/>
        <v>122.77809227285591</v>
      </c>
      <c r="H73" s="492">
        <f>IF(A$51=37802,IF(ISERROR(L73)=TRUE,IF(ISBLANK(A73)=FALSE,IF(MONTH(A73)=MONTH(MAX(A$51:A$75)),A73,""),""),""),IF(ISERROR(L73)=TRUE,IF(MONTH(A73)=MONTH(MAX(A$51:A$75)),A73,""),""))</f>
        <v>43709</v>
      </c>
      <c r="I73" s="488">
        <f t="shared" si="12"/>
        <v>109.62072115735162</v>
      </c>
      <c r="J73" s="488">
        <f t="shared" si="12"/>
        <v>90.484481662659249</v>
      </c>
      <c r="K73" s="488">
        <f t="shared" si="12"/>
        <v>122.77809227285591</v>
      </c>
      <c r="L73" s="488" t="e">
        <f t="shared" si="13"/>
        <v>#N/A</v>
      </c>
    </row>
    <row r="74" spans="1:12" ht="15" customHeight="1" x14ac:dyDescent="0.2">
      <c r="A74" s="490" t="s">
        <v>478</v>
      </c>
      <c r="B74" s="487">
        <v>254620</v>
      </c>
      <c r="C74" s="487">
        <v>32995</v>
      </c>
      <c r="D74" s="487">
        <v>17222</v>
      </c>
      <c r="E74" s="491">
        <f t="shared" si="15"/>
        <v>109.20725875283613</v>
      </c>
      <c r="F74" s="491">
        <f t="shared" si="15"/>
        <v>91.189232512505868</v>
      </c>
      <c r="G74" s="491">
        <f t="shared" si="15"/>
        <v>121.86527030851968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252726</v>
      </c>
      <c r="C75" s="493">
        <v>31663</v>
      </c>
      <c r="D75" s="493">
        <v>16487</v>
      </c>
      <c r="E75" s="491">
        <f t="shared" si="15"/>
        <v>108.39491664271958</v>
      </c>
      <c r="F75" s="491">
        <f t="shared" si="15"/>
        <v>87.507945720365925</v>
      </c>
      <c r="G75" s="491">
        <f t="shared" si="15"/>
        <v>116.66430795358053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109.62072115735162</v>
      </c>
      <c r="J77" s="488">
        <f>IF(J75&lt;&gt;"",J75,IF(J74&lt;&gt;"",J74,IF(J73&lt;&gt;"",J73,IF(J72&lt;&gt;"",J72,IF(J71&lt;&gt;"",J71,IF(J70&lt;&gt;"",J70,""))))))</f>
        <v>90.484481662659249</v>
      </c>
      <c r="K77" s="488">
        <f>IF(K75&lt;&gt;"",K75,IF(K74&lt;&gt;"",K74,IF(K73&lt;&gt;"",K73,IF(K72&lt;&gt;"",K72,IF(K71&lt;&gt;"",K71,IF(K70&lt;&gt;"",K70,""))))))</f>
        <v>122.77809227285591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+9,6%</v>
      </c>
      <c r="J79" s="488" t="str">
        <f>"GeB - ausschließlich: "&amp;IF(J77&gt;100,"+","")&amp;TEXT(J77-100,"0,0")&amp;"%"</f>
        <v>GeB - ausschließlich: -9,5%</v>
      </c>
      <c r="K79" s="488" t="str">
        <f>"GeB - im Nebenjob: "&amp;IF(K77&gt;100,"+","")&amp;TEXT(K77-100,"0,0")&amp;"%"</f>
        <v>GeB - im Nebenjob: +22,8%</v>
      </c>
    </row>
    <row r="81" spans="9:9" ht="15" customHeight="1" x14ac:dyDescent="0.2">
      <c r="I81" s="488" t="str">
        <f>IF(ISERROR(HLOOKUP(1,I$78:K$79,2,FALSE)),"",HLOOKUP(1,I$78:K$79,2,FALSE))</f>
        <v>GeB - im Nebenjob: +22,8%</v>
      </c>
    </row>
    <row r="82" spans="9:9" ht="15" customHeight="1" x14ac:dyDescent="0.2">
      <c r="I82" s="488" t="str">
        <f>IF(ISERROR(HLOOKUP(2,I$78:K$79,2,FALSE)),"",HLOOKUP(2,I$78:K$79,2,FALSE))</f>
        <v>SvB: +9,6%</v>
      </c>
    </row>
    <row r="83" spans="9:9" ht="15" customHeight="1" x14ac:dyDescent="0.2">
      <c r="I83" s="488" t="str">
        <f>IF(ISERROR(HLOOKUP(3,I$78:K$79,2,FALSE)),"",HLOOKUP(3,I$78:K$79,2,FALSE))</f>
        <v>GeB - ausschließlich: -9,5%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252726</v>
      </c>
      <c r="E12" s="114">
        <v>254620</v>
      </c>
      <c r="F12" s="114">
        <v>255584</v>
      </c>
      <c r="G12" s="114">
        <v>251549</v>
      </c>
      <c r="H12" s="114">
        <v>251066</v>
      </c>
      <c r="I12" s="115">
        <v>1660</v>
      </c>
      <c r="J12" s="116">
        <v>0.66118072538695005</v>
      </c>
      <c r="N12" s="117"/>
    </row>
    <row r="13" spans="1:15" s="110" customFormat="1" ht="13.5" customHeight="1" x14ac:dyDescent="0.2">
      <c r="A13" s="118" t="s">
        <v>105</v>
      </c>
      <c r="B13" s="119" t="s">
        <v>106</v>
      </c>
      <c r="C13" s="113">
        <v>54.018977073985262</v>
      </c>
      <c r="D13" s="114">
        <v>136520</v>
      </c>
      <c r="E13" s="114">
        <v>137762</v>
      </c>
      <c r="F13" s="114">
        <v>138804</v>
      </c>
      <c r="G13" s="114">
        <v>136580</v>
      </c>
      <c r="H13" s="114">
        <v>135936</v>
      </c>
      <c r="I13" s="115">
        <v>584</v>
      </c>
      <c r="J13" s="116">
        <v>0.42961393596986819</v>
      </c>
    </row>
    <row r="14" spans="1:15" s="110" customFormat="1" ht="13.5" customHeight="1" x14ac:dyDescent="0.2">
      <c r="A14" s="120"/>
      <c r="B14" s="119" t="s">
        <v>107</v>
      </c>
      <c r="C14" s="113">
        <v>45.981022926014738</v>
      </c>
      <c r="D14" s="114">
        <v>116206</v>
      </c>
      <c r="E14" s="114">
        <v>116858</v>
      </c>
      <c r="F14" s="114">
        <v>116780</v>
      </c>
      <c r="G14" s="114">
        <v>114969</v>
      </c>
      <c r="H14" s="114">
        <v>115130</v>
      </c>
      <c r="I14" s="115">
        <v>1076</v>
      </c>
      <c r="J14" s="116">
        <v>0.93459567445496394</v>
      </c>
    </row>
    <row r="15" spans="1:15" s="110" customFormat="1" ht="13.5" customHeight="1" x14ac:dyDescent="0.2">
      <c r="A15" s="118" t="s">
        <v>105</v>
      </c>
      <c r="B15" s="121" t="s">
        <v>108</v>
      </c>
      <c r="C15" s="113">
        <v>9.545911382287537</v>
      </c>
      <c r="D15" s="114">
        <v>24125</v>
      </c>
      <c r="E15" s="114">
        <v>25391</v>
      </c>
      <c r="F15" s="114">
        <v>26087</v>
      </c>
      <c r="G15" s="114">
        <v>23500</v>
      </c>
      <c r="H15" s="114">
        <v>24274</v>
      </c>
      <c r="I15" s="115">
        <v>-149</v>
      </c>
      <c r="J15" s="116">
        <v>-0.61382549229628414</v>
      </c>
    </row>
    <row r="16" spans="1:15" s="110" customFormat="1" ht="13.5" customHeight="1" x14ac:dyDescent="0.2">
      <c r="A16" s="118"/>
      <c r="B16" s="121" t="s">
        <v>109</v>
      </c>
      <c r="C16" s="113">
        <v>67.86836336585867</v>
      </c>
      <c r="D16" s="114">
        <v>171521</v>
      </c>
      <c r="E16" s="114">
        <v>172613</v>
      </c>
      <c r="F16" s="114">
        <v>173387</v>
      </c>
      <c r="G16" s="114">
        <v>172892</v>
      </c>
      <c r="H16" s="114">
        <v>172567</v>
      </c>
      <c r="I16" s="115">
        <v>-1046</v>
      </c>
      <c r="J16" s="116">
        <v>-0.60614138276727303</v>
      </c>
    </row>
    <row r="17" spans="1:10" s="110" customFormat="1" ht="13.5" customHeight="1" x14ac:dyDescent="0.2">
      <c r="A17" s="118"/>
      <c r="B17" s="121" t="s">
        <v>110</v>
      </c>
      <c r="C17" s="113">
        <v>21.477014632447791</v>
      </c>
      <c r="D17" s="114">
        <v>54278</v>
      </c>
      <c r="E17" s="114">
        <v>53804</v>
      </c>
      <c r="F17" s="114">
        <v>53350</v>
      </c>
      <c r="G17" s="114">
        <v>52499</v>
      </c>
      <c r="H17" s="114">
        <v>51668</v>
      </c>
      <c r="I17" s="115">
        <v>2610</v>
      </c>
      <c r="J17" s="116">
        <v>5.0514825423860028</v>
      </c>
    </row>
    <row r="18" spans="1:10" s="110" customFormat="1" ht="13.5" customHeight="1" x14ac:dyDescent="0.2">
      <c r="A18" s="120"/>
      <c r="B18" s="121" t="s">
        <v>111</v>
      </c>
      <c r="C18" s="113">
        <v>1.108710619405997</v>
      </c>
      <c r="D18" s="114">
        <v>2802</v>
      </c>
      <c r="E18" s="114">
        <v>2812</v>
      </c>
      <c r="F18" s="114">
        <v>2760</v>
      </c>
      <c r="G18" s="114">
        <v>2658</v>
      </c>
      <c r="H18" s="114">
        <v>2557</v>
      </c>
      <c r="I18" s="115">
        <v>245</v>
      </c>
      <c r="J18" s="116">
        <v>9.581540868204927</v>
      </c>
    </row>
    <row r="19" spans="1:10" s="110" customFormat="1" ht="13.5" customHeight="1" x14ac:dyDescent="0.2">
      <c r="A19" s="120"/>
      <c r="B19" s="121" t="s">
        <v>112</v>
      </c>
      <c r="C19" s="113">
        <v>0.32525343652809763</v>
      </c>
      <c r="D19" s="114">
        <v>822</v>
      </c>
      <c r="E19" s="114">
        <v>800</v>
      </c>
      <c r="F19" s="114">
        <v>833</v>
      </c>
      <c r="G19" s="114">
        <v>729</v>
      </c>
      <c r="H19" s="114">
        <v>723</v>
      </c>
      <c r="I19" s="115">
        <v>99</v>
      </c>
      <c r="J19" s="116">
        <v>13.692946058091286</v>
      </c>
    </row>
    <row r="20" spans="1:10" s="110" customFormat="1" ht="13.5" customHeight="1" x14ac:dyDescent="0.2">
      <c r="A20" s="118" t="s">
        <v>113</v>
      </c>
      <c r="B20" s="122" t="s">
        <v>114</v>
      </c>
      <c r="C20" s="113">
        <v>70.057295252566021</v>
      </c>
      <c r="D20" s="114">
        <v>177053</v>
      </c>
      <c r="E20" s="114">
        <v>178690</v>
      </c>
      <c r="F20" s="114">
        <v>180323</v>
      </c>
      <c r="G20" s="114">
        <v>177319</v>
      </c>
      <c r="H20" s="114">
        <v>177749</v>
      </c>
      <c r="I20" s="115">
        <v>-696</v>
      </c>
      <c r="J20" s="116">
        <v>-0.39156338432283727</v>
      </c>
    </row>
    <row r="21" spans="1:10" s="110" customFormat="1" ht="13.5" customHeight="1" x14ac:dyDescent="0.2">
      <c r="A21" s="120"/>
      <c r="B21" s="122" t="s">
        <v>115</v>
      </c>
      <c r="C21" s="113">
        <v>29.942704747433979</v>
      </c>
      <c r="D21" s="114">
        <v>75673</v>
      </c>
      <c r="E21" s="114">
        <v>75930</v>
      </c>
      <c r="F21" s="114">
        <v>75261</v>
      </c>
      <c r="G21" s="114">
        <v>74230</v>
      </c>
      <c r="H21" s="114">
        <v>73317</v>
      </c>
      <c r="I21" s="115">
        <v>2356</v>
      </c>
      <c r="J21" s="116">
        <v>3.2134429941214178</v>
      </c>
    </row>
    <row r="22" spans="1:10" s="110" customFormat="1" ht="13.5" customHeight="1" x14ac:dyDescent="0.2">
      <c r="A22" s="118" t="s">
        <v>113</v>
      </c>
      <c r="B22" s="122" t="s">
        <v>116</v>
      </c>
      <c r="C22" s="113">
        <v>91.470604528224243</v>
      </c>
      <c r="D22" s="114">
        <v>231170</v>
      </c>
      <c r="E22" s="114">
        <v>233078</v>
      </c>
      <c r="F22" s="114">
        <v>234120</v>
      </c>
      <c r="G22" s="114">
        <v>230931</v>
      </c>
      <c r="H22" s="114">
        <v>231095</v>
      </c>
      <c r="I22" s="115">
        <v>75</v>
      </c>
      <c r="J22" s="116">
        <v>3.2454185508124365E-2</v>
      </c>
    </row>
    <row r="23" spans="1:10" s="110" customFormat="1" ht="13.5" customHeight="1" x14ac:dyDescent="0.2">
      <c r="A23" s="123"/>
      <c r="B23" s="124" t="s">
        <v>117</v>
      </c>
      <c r="C23" s="125">
        <v>8.4894312417400659</v>
      </c>
      <c r="D23" s="114">
        <v>21455</v>
      </c>
      <c r="E23" s="114">
        <v>21450</v>
      </c>
      <c r="F23" s="114">
        <v>21368</v>
      </c>
      <c r="G23" s="114">
        <v>20533</v>
      </c>
      <c r="H23" s="114">
        <v>19886</v>
      </c>
      <c r="I23" s="115">
        <v>1569</v>
      </c>
      <c r="J23" s="116">
        <v>7.8899728452177413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48150</v>
      </c>
      <c r="E26" s="114">
        <v>50217</v>
      </c>
      <c r="F26" s="114">
        <v>50091</v>
      </c>
      <c r="G26" s="114">
        <v>50635</v>
      </c>
      <c r="H26" s="140">
        <v>49250</v>
      </c>
      <c r="I26" s="115">
        <v>-1100</v>
      </c>
      <c r="J26" s="116">
        <v>-2.233502538071066</v>
      </c>
    </row>
    <row r="27" spans="1:10" s="110" customFormat="1" ht="13.5" customHeight="1" x14ac:dyDescent="0.2">
      <c r="A27" s="118" t="s">
        <v>105</v>
      </c>
      <c r="B27" s="119" t="s">
        <v>106</v>
      </c>
      <c r="C27" s="113">
        <v>41.387331256490135</v>
      </c>
      <c r="D27" s="115">
        <v>19928</v>
      </c>
      <c r="E27" s="114">
        <v>20698</v>
      </c>
      <c r="F27" s="114">
        <v>20626</v>
      </c>
      <c r="G27" s="114">
        <v>20784</v>
      </c>
      <c r="H27" s="140">
        <v>20106</v>
      </c>
      <c r="I27" s="115">
        <v>-178</v>
      </c>
      <c r="J27" s="116">
        <v>-0.88530786829802044</v>
      </c>
    </row>
    <row r="28" spans="1:10" s="110" customFormat="1" ht="13.5" customHeight="1" x14ac:dyDescent="0.2">
      <c r="A28" s="120"/>
      <c r="B28" s="119" t="s">
        <v>107</v>
      </c>
      <c r="C28" s="113">
        <v>58.612668743509865</v>
      </c>
      <c r="D28" s="115">
        <v>28222</v>
      </c>
      <c r="E28" s="114">
        <v>29519</v>
      </c>
      <c r="F28" s="114">
        <v>29465</v>
      </c>
      <c r="G28" s="114">
        <v>29851</v>
      </c>
      <c r="H28" s="140">
        <v>29144</v>
      </c>
      <c r="I28" s="115">
        <v>-922</v>
      </c>
      <c r="J28" s="116">
        <v>-3.1636014273950042</v>
      </c>
    </row>
    <row r="29" spans="1:10" s="110" customFormat="1" ht="13.5" customHeight="1" x14ac:dyDescent="0.2">
      <c r="A29" s="118" t="s">
        <v>105</v>
      </c>
      <c r="B29" s="121" t="s">
        <v>108</v>
      </c>
      <c r="C29" s="113">
        <v>19.441329179646935</v>
      </c>
      <c r="D29" s="115">
        <v>9361</v>
      </c>
      <c r="E29" s="114">
        <v>9996</v>
      </c>
      <c r="F29" s="114">
        <v>9658</v>
      </c>
      <c r="G29" s="114">
        <v>10036</v>
      </c>
      <c r="H29" s="140">
        <v>9225</v>
      </c>
      <c r="I29" s="115">
        <v>136</v>
      </c>
      <c r="J29" s="116">
        <v>1.4742547425474255</v>
      </c>
    </row>
    <row r="30" spans="1:10" s="110" customFormat="1" ht="13.5" customHeight="1" x14ac:dyDescent="0.2">
      <c r="A30" s="118"/>
      <c r="B30" s="121" t="s">
        <v>109</v>
      </c>
      <c r="C30" s="113">
        <v>46.29075804776739</v>
      </c>
      <c r="D30" s="115">
        <v>22289</v>
      </c>
      <c r="E30" s="114">
        <v>23394</v>
      </c>
      <c r="F30" s="114">
        <v>23490</v>
      </c>
      <c r="G30" s="114">
        <v>23687</v>
      </c>
      <c r="H30" s="140">
        <v>23406</v>
      </c>
      <c r="I30" s="115">
        <v>-1117</v>
      </c>
      <c r="J30" s="116">
        <v>-4.772280611808938</v>
      </c>
    </row>
    <row r="31" spans="1:10" s="110" customFormat="1" ht="13.5" customHeight="1" x14ac:dyDescent="0.2">
      <c r="A31" s="118"/>
      <c r="B31" s="121" t="s">
        <v>110</v>
      </c>
      <c r="C31" s="113">
        <v>18.232606438213914</v>
      </c>
      <c r="D31" s="115">
        <v>8779</v>
      </c>
      <c r="E31" s="114">
        <v>9007</v>
      </c>
      <c r="F31" s="114">
        <v>9157</v>
      </c>
      <c r="G31" s="114">
        <v>9167</v>
      </c>
      <c r="H31" s="140">
        <v>9010</v>
      </c>
      <c r="I31" s="115">
        <v>-231</v>
      </c>
      <c r="J31" s="116">
        <v>-2.5638179800221974</v>
      </c>
    </row>
    <row r="32" spans="1:10" s="110" customFormat="1" ht="13.5" customHeight="1" x14ac:dyDescent="0.2">
      <c r="A32" s="120"/>
      <c r="B32" s="121" t="s">
        <v>111</v>
      </c>
      <c r="C32" s="113">
        <v>16.033229491173415</v>
      </c>
      <c r="D32" s="115">
        <v>7720</v>
      </c>
      <c r="E32" s="114">
        <v>7820</v>
      </c>
      <c r="F32" s="114">
        <v>7786</v>
      </c>
      <c r="G32" s="114">
        <v>7745</v>
      </c>
      <c r="H32" s="140">
        <v>7609</v>
      </c>
      <c r="I32" s="115">
        <v>111</v>
      </c>
      <c r="J32" s="116">
        <v>1.4587987909055067</v>
      </c>
    </row>
    <row r="33" spans="1:10" s="110" customFormat="1" ht="13.5" customHeight="1" x14ac:dyDescent="0.2">
      <c r="A33" s="120"/>
      <c r="B33" s="121" t="s">
        <v>112</v>
      </c>
      <c r="C33" s="113">
        <v>1.5721703011422639</v>
      </c>
      <c r="D33" s="115">
        <v>757</v>
      </c>
      <c r="E33" s="114">
        <v>717</v>
      </c>
      <c r="F33" s="114">
        <v>748</v>
      </c>
      <c r="G33" s="114">
        <v>682</v>
      </c>
      <c r="H33" s="140">
        <v>695</v>
      </c>
      <c r="I33" s="115">
        <v>62</v>
      </c>
      <c r="J33" s="116">
        <v>8.9208633093525176</v>
      </c>
    </row>
    <row r="34" spans="1:10" s="110" customFormat="1" ht="13.5" customHeight="1" x14ac:dyDescent="0.2">
      <c r="A34" s="118" t="s">
        <v>113</v>
      </c>
      <c r="B34" s="122" t="s">
        <v>116</v>
      </c>
      <c r="C34" s="113">
        <v>88.716510903426794</v>
      </c>
      <c r="D34" s="115">
        <v>42717</v>
      </c>
      <c r="E34" s="114">
        <v>44551</v>
      </c>
      <c r="F34" s="114">
        <v>44460</v>
      </c>
      <c r="G34" s="114">
        <v>45024</v>
      </c>
      <c r="H34" s="140">
        <v>43913</v>
      </c>
      <c r="I34" s="115">
        <v>-1196</v>
      </c>
      <c r="J34" s="116">
        <v>-2.7235670530366862</v>
      </c>
    </row>
    <row r="35" spans="1:10" s="110" customFormat="1" ht="13.5" customHeight="1" x14ac:dyDescent="0.2">
      <c r="A35" s="118"/>
      <c r="B35" s="119" t="s">
        <v>117</v>
      </c>
      <c r="C35" s="113">
        <v>11.028037383177571</v>
      </c>
      <c r="D35" s="115">
        <v>5310</v>
      </c>
      <c r="E35" s="114">
        <v>5542</v>
      </c>
      <c r="F35" s="114">
        <v>5505</v>
      </c>
      <c r="G35" s="114">
        <v>5478</v>
      </c>
      <c r="H35" s="140">
        <v>5221</v>
      </c>
      <c r="I35" s="115">
        <v>89</v>
      </c>
      <c r="J35" s="116">
        <v>1.704654280789121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31663</v>
      </c>
      <c r="E37" s="114">
        <v>32995</v>
      </c>
      <c r="F37" s="114">
        <v>32740</v>
      </c>
      <c r="G37" s="114">
        <v>33720</v>
      </c>
      <c r="H37" s="140">
        <v>32718</v>
      </c>
      <c r="I37" s="115">
        <v>-1055</v>
      </c>
      <c r="J37" s="116">
        <v>-3.2245247264502721</v>
      </c>
    </row>
    <row r="38" spans="1:10" s="110" customFormat="1" ht="13.5" customHeight="1" x14ac:dyDescent="0.2">
      <c r="A38" s="118" t="s">
        <v>105</v>
      </c>
      <c r="B38" s="119" t="s">
        <v>106</v>
      </c>
      <c r="C38" s="113">
        <v>40.299403088778703</v>
      </c>
      <c r="D38" s="115">
        <v>12760</v>
      </c>
      <c r="E38" s="114">
        <v>13236</v>
      </c>
      <c r="F38" s="114">
        <v>13062</v>
      </c>
      <c r="G38" s="114">
        <v>13486</v>
      </c>
      <c r="H38" s="140">
        <v>12997</v>
      </c>
      <c r="I38" s="115">
        <v>-237</v>
      </c>
      <c r="J38" s="116">
        <v>-1.8234977302454412</v>
      </c>
    </row>
    <row r="39" spans="1:10" s="110" customFormat="1" ht="13.5" customHeight="1" x14ac:dyDescent="0.2">
      <c r="A39" s="120"/>
      <c r="B39" s="119" t="s">
        <v>107</v>
      </c>
      <c r="C39" s="113">
        <v>59.700596911221297</v>
      </c>
      <c r="D39" s="115">
        <v>18903</v>
      </c>
      <c r="E39" s="114">
        <v>19759</v>
      </c>
      <c r="F39" s="114">
        <v>19678</v>
      </c>
      <c r="G39" s="114">
        <v>20234</v>
      </c>
      <c r="H39" s="140">
        <v>19721</v>
      </c>
      <c r="I39" s="115">
        <v>-818</v>
      </c>
      <c r="J39" s="116">
        <v>-4.1478626844480502</v>
      </c>
    </row>
    <row r="40" spans="1:10" s="110" customFormat="1" ht="13.5" customHeight="1" x14ac:dyDescent="0.2">
      <c r="A40" s="118" t="s">
        <v>105</v>
      </c>
      <c r="B40" s="121" t="s">
        <v>108</v>
      </c>
      <c r="C40" s="113">
        <v>23.920664497994505</v>
      </c>
      <c r="D40" s="115">
        <v>7574</v>
      </c>
      <c r="E40" s="114">
        <v>8008</v>
      </c>
      <c r="F40" s="114">
        <v>7626</v>
      </c>
      <c r="G40" s="114">
        <v>8219</v>
      </c>
      <c r="H40" s="140">
        <v>7419</v>
      </c>
      <c r="I40" s="115">
        <v>155</v>
      </c>
      <c r="J40" s="116">
        <v>2.0892303544952151</v>
      </c>
    </row>
    <row r="41" spans="1:10" s="110" customFormat="1" ht="13.5" customHeight="1" x14ac:dyDescent="0.2">
      <c r="A41" s="118"/>
      <c r="B41" s="121" t="s">
        <v>109</v>
      </c>
      <c r="C41" s="113">
        <v>34.608217793639263</v>
      </c>
      <c r="D41" s="115">
        <v>10958</v>
      </c>
      <c r="E41" s="114">
        <v>11580</v>
      </c>
      <c r="F41" s="114">
        <v>11610</v>
      </c>
      <c r="G41" s="114">
        <v>11970</v>
      </c>
      <c r="H41" s="140">
        <v>11967</v>
      </c>
      <c r="I41" s="115">
        <v>-1009</v>
      </c>
      <c r="J41" s="116">
        <v>-8.4315200133701005</v>
      </c>
    </row>
    <row r="42" spans="1:10" s="110" customFormat="1" ht="13.5" customHeight="1" x14ac:dyDescent="0.2">
      <c r="A42" s="118"/>
      <c r="B42" s="121" t="s">
        <v>110</v>
      </c>
      <c r="C42" s="113">
        <v>17.812588826074599</v>
      </c>
      <c r="D42" s="115">
        <v>5640</v>
      </c>
      <c r="E42" s="114">
        <v>5816</v>
      </c>
      <c r="F42" s="114">
        <v>5940</v>
      </c>
      <c r="G42" s="114">
        <v>6004</v>
      </c>
      <c r="H42" s="140">
        <v>5918</v>
      </c>
      <c r="I42" s="115">
        <v>-278</v>
      </c>
      <c r="J42" s="116">
        <v>-4.6975329503210546</v>
      </c>
    </row>
    <row r="43" spans="1:10" s="110" customFormat="1" ht="13.5" customHeight="1" x14ac:dyDescent="0.2">
      <c r="A43" s="120"/>
      <c r="B43" s="121" t="s">
        <v>111</v>
      </c>
      <c r="C43" s="113">
        <v>23.655370621861479</v>
      </c>
      <c r="D43" s="115">
        <v>7490</v>
      </c>
      <c r="E43" s="114">
        <v>7591</v>
      </c>
      <c r="F43" s="114">
        <v>7564</v>
      </c>
      <c r="G43" s="114">
        <v>7527</v>
      </c>
      <c r="H43" s="140">
        <v>7414</v>
      </c>
      <c r="I43" s="115">
        <v>76</v>
      </c>
      <c r="J43" s="116">
        <v>1.0250876719719451</v>
      </c>
    </row>
    <row r="44" spans="1:10" s="110" customFormat="1" ht="13.5" customHeight="1" x14ac:dyDescent="0.2">
      <c r="A44" s="120"/>
      <c r="B44" s="121" t="s">
        <v>112</v>
      </c>
      <c r="C44" s="113">
        <v>2.1918327385276188</v>
      </c>
      <c r="D44" s="115">
        <v>694</v>
      </c>
      <c r="E44" s="114">
        <v>662</v>
      </c>
      <c r="F44" s="114">
        <v>688</v>
      </c>
      <c r="G44" s="114">
        <v>623</v>
      </c>
      <c r="H44" s="140">
        <v>642</v>
      </c>
      <c r="I44" s="115">
        <v>52</v>
      </c>
      <c r="J44" s="116">
        <v>8.0996884735202492</v>
      </c>
    </row>
    <row r="45" spans="1:10" s="110" customFormat="1" ht="13.5" customHeight="1" x14ac:dyDescent="0.2">
      <c r="A45" s="118" t="s">
        <v>113</v>
      </c>
      <c r="B45" s="122" t="s">
        <v>116</v>
      </c>
      <c r="C45" s="113">
        <v>88.418659002621354</v>
      </c>
      <c r="D45" s="115">
        <v>27996</v>
      </c>
      <c r="E45" s="114">
        <v>29170</v>
      </c>
      <c r="F45" s="114">
        <v>28944</v>
      </c>
      <c r="G45" s="114">
        <v>29854</v>
      </c>
      <c r="H45" s="140">
        <v>29040</v>
      </c>
      <c r="I45" s="115">
        <v>-1044</v>
      </c>
      <c r="J45" s="116">
        <v>-3.5950413223140494</v>
      </c>
    </row>
    <row r="46" spans="1:10" s="110" customFormat="1" ht="13.5" customHeight="1" x14ac:dyDescent="0.2">
      <c r="A46" s="118"/>
      <c r="B46" s="119" t="s">
        <v>117</v>
      </c>
      <c r="C46" s="113">
        <v>11.20550800619019</v>
      </c>
      <c r="D46" s="115">
        <v>3548</v>
      </c>
      <c r="E46" s="114">
        <v>3703</v>
      </c>
      <c r="F46" s="114">
        <v>3674</v>
      </c>
      <c r="G46" s="114">
        <v>3734</v>
      </c>
      <c r="H46" s="140">
        <v>3562</v>
      </c>
      <c r="I46" s="115">
        <v>-14</v>
      </c>
      <c r="J46" s="116">
        <v>-0.39303761931499159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16487</v>
      </c>
      <c r="E48" s="114">
        <v>17222</v>
      </c>
      <c r="F48" s="114">
        <v>17351</v>
      </c>
      <c r="G48" s="114">
        <v>16915</v>
      </c>
      <c r="H48" s="140">
        <v>16532</v>
      </c>
      <c r="I48" s="115">
        <v>-45</v>
      </c>
      <c r="J48" s="116">
        <v>-0.27219937091700941</v>
      </c>
    </row>
    <row r="49" spans="1:12" s="110" customFormat="1" ht="13.5" customHeight="1" x14ac:dyDescent="0.2">
      <c r="A49" s="118" t="s">
        <v>105</v>
      </c>
      <c r="B49" s="119" t="s">
        <v>106</v>
      </c>
      <c r="C49" s="113">
        <v>43.476678595256871</v>
      </c>
      <c r="D49" s="115">
        <v>7168</v>
      </c>
      <c r="E49" s="114">
        <v>7462</v>
      </c>
      <c r="F49" s="114">
        <v>7564</v>
      </c>
      <c r="G49" s="114">
        <v>7298</v>
      </c>
      <c r="H49" s="140">
        <v>7109</v>
      </c>
      <c r="I49" s="115">
        <v>59</v>
      </c>
      <c r="J49" s="116">
        <v>0.82993388662259104</v>
      </c>
    </row>
    <row r="50" spans="1:12" s="110" customFormat="1" ht="13.5" customHeight="1" x14ac:dyDescent="0.2">
      <c r="A50" s="120"/>
      <c r="B50" s="119" t="s">
        <v>107</v>
      </c>
      <c r="C50" s="113">
        <v>56.523321404743129</v>
      </c>
      <c r="D50" s="115">
        <v>9319</v>
      </c>
      <c r="E50" s="114">
        <v>9760</v>
      </c>
      <c r="F50" s="114">
        <v>9787</v>
      </c>
      <c r="G50" s="114">
        <v>9617</v>
      </c>
      <c r="H50" s="140">
        <v>9423</v>
      </c>
      <c r="I50" s="115">
        <v>-104</v>
      </c>
      <c r="J50" s="116">
        <v>-1.1036824790406452</v>
      </c>
    </row>
    <row r="51" spans="1:12" s="110" customFormat="1" ht="13.5" customHeight="1" x14ac:dyDescent="0.2">
      <c r="A51" s="118" t="s">
        <v>105</v>
      </c>
      <c r="B51" s="121" t="s">
        <v>108</v>
      </c>
      <c r="C51" s="113">
        <v>10.838842724570874</v>
      </c>
      <c r="D51" s="115">
        <v>1787</v>
      </c>
      <c r="E51" s="114">
        <v>1988</v>
      </c>
      <c r="F51" s="114">
        <v>2032</v>
      </c>
      <c r="G51" s="114">
        <v>1817</v>
      </c>
      <c r="H51" s="140">
        <v>1806</v>
      </c>
      <c r="I51" s="115">
        <v>-19</v>
      </c>
      <c r="J51" s="116">
        <v>-1.0520487264673311</v>
      </c>
    </row>
    <row r="52" spans="1:12" s="110" customFormat="1" ht="13.5" customHeight="1" x14ac:dyDescent="0.2">
      <c r="A52" s="118"/>
      <c r="B52" s="121" t="s">
        <v>109</v>
      </c>
      <c r="C52" s="113">
        <v>68.726875720264445</v>
      </c>
      <c r="D52" s="115">
        <v>11331</v>
      </c>
      <c r="E52" s="114">
        <v>11814</v>
      </c>
      <c r="F52" s="114">
        <v>11880</v>
      </c>
      <c r="G52" s="114">
        <v>11717</v>
      </c>
      <c r="H52" s="140">
        <v>11439</v>
      </c>
      <c r="I52" s="115">
        <v>-108</v>
      </c>
      <c r="J52" s="116">
        <v>-0.9441384736428009</v>
      </c>
    </row>
    <row r="53" spans="1:12" s="110" customFormat="1" ht="13.5" customHeight="1" x14ac:dyDescent="0.2">
      <c r="A53" s="118"/>
      <c r="B53" s="121" t="s">
        <v>110</v>
      </c>
      <c r="C53" s="113">
        <v>19.039243039970888</v>
      </c>
      <c r="D53" s="115">
        <v>3139</v>
      </c>
      <c r="E53" s="114">
        <v>3191</v>
      </c>
      <c r="F53" s="114">
        <v>3217</v>
      </c>
      <c r="G53" s="114">
        <v>3163</v>
      </c>
      <c r="H53" s="140">
        <v>3092</v>
      </c>
      <c r="I53" s="115">
        <v>47</v>
      </c>
      <c r="J53" s="116">
        <v>1.5200517464424321</v>
      </c>
    </row>
    <row r="54" spans="1:12" s="110" customFormat="1" ht="13.5" customHeight="1" x14ac:dyDescent="0.2">
      <c r="A54" s="120"/>
      <c r="B54" s="121" t="s">
        <v>111</v>
      </c>
      <c r="C54" s="113">
        <v>1.395038515193789</v>
      </c>
      <c r="D54" s="115">
        <v>230</v>
      </c>
      <c r="E54" s="114">
        <v>229</v>
      </c>
      <c r="F54" s="114">
        <v>222</v>
      </c>
      <c r="G54" s="114">
        <v>218</v>
      </c>
      <c r="H54" s="140">
        <v>195</v>
      </c>
      <c r="I54" s="115">
        <v>35</v>
      </c>
      <c r="J54" s="116">
        <v>17.948717948717949</v>
      </c>
    </row>
    <row r="55" spans="1:12" s="110" customFormat="1" ht="13.5" customHeight="1" x14ac:dyDescent="0.2">
      <c r="A55" s="120"/>
      <c r="B55" s="121" t="s">
        <v>112</v>
      </c>
      <c r="C55" s="113">
        <v>0.3821192454661248</v>
      </c>
      <c r="D55" s="115">
        <v>63</v>
      </c>
      <c r="E55" s="114">
        <v>55</v>
      </c>
      <c r="F55" s="114">
        <v>60</v>
      </c>
      <c r="G55" s="114">
        <v>59</v>
      </c>
      <c r="H55" s="140">
        <v>53</v>
      </c>
      <c r="I55" s="115">
        <v>10</v>
      </c>
      <c r="J55" s="116">
        <v>18.867924528301888</v>
      </c>
    </row>
    <row r="56" spans="1:12" s="110" customFormat="1" ht="13.5" customHeight="1" x14ac:dyDescent="0.2">
      <c r="A56" s="118" t="s">
        <v>113</v>
      </c>
      <c r="B56" s="122" t="s">
        <v>116</v>
      </c>
      <c r="C56" s="113">
        <v>89.288530357251162</v>
      </c>
      <c r="D56" s="115">
        <v>14721</v>
      </c>
      <c r="E56" s="114">
        <v>15381</v>
      </c>
      <c r="F56" s="114">
        <v>15516</v>
      </c>
      <c r="G56" s="114">
        <v>15170</v>
      </c>
      <c r="H56" s="140">
        <v>14873</v>
      </c>
      <c r="I56" s="115">
        <v>-152</v>
      </c>
      <c r="J56" s="116">
        <v>-1.0219861493982385</v>
      </c>
    </row>
    <row r="57" spans="1:12" s="110" customFormat="1" ht="13.5" customHeight="1" x14ac:dyDescent="0.2">
      <c r="A57" s="142"/>
      <c r="B57" s="124" t="s">
        <v>117</v>
      </c>
      <c r="C57" s="125">
        <v>10.687208103354157</v>
      </c>
      <c r="D57" s="143">
        <v>1762</v>
      </c>
      <c r="E57" s="144">
        <v>1839</v>
      </c>
      <c r="F57" s="144">
        <v>1831</v>
      </c>
      <c r="G57" s="144">
        <v>1744</v>
      </c>
      <c r="H57" s="145">
        <v>1659</v>
      </c>
      <c r="I57" s="143">
        <v>103</v>
      </c>
      <c r="J57" s="146">
        <v>6.2085593731163353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252726</v>
      </c>
      <c r="E12" s="236">
        <v>254620</v>
      </c>
      <c r="F12" s="114">
        <v>255584</v>
      </c>
      <c r="G12" s="114">
        <v>251549</v>
      </c>
      <c r="H12" s="140">
        <v>251066</v>
      </c>
      <c r="I12" s="115">
        <v>1660</v>
      </c>
      <c r="J12" s="116">
        <v>0.66118072538695005</v>
      </c>
    </row>
    <row r="13" spans="1:15" s="110" customFormat="1" ht="12" customHeight="1" x14ac:dyDescent="0.2">
      <c r="A13" s="118" t="s">
        <v>105</v>
      </c>
      <c r="B13" s="119" t="s">
        <v>106</v>
      </c>
      <c r="C13" s="113">
        <v>54.018977073985262</v>
      </c>
      <c r="D13" s="115">
        <v>136520</v>
      </c>
      <c r="E13" s="114">
        <v>137762</v>
      </c>
      <c r="F13" s="114">
        <v>138804</v>
      </c>
      <c r="G13" s="114">
        <v>136580</v>
      </c>
      <c r="H13" s="140">
        <v>135936</v>
      </c>
      <c r="I13" s="115">
        <v>584</v>
      </c>
      <c r="J13" s="116">
        <v>0.42961393596986819</v>
      </c>
    </row>
    <row r="14" spans="1:15" s="110" customFormat="1" ht="12" customHeight="1" x14ac:dyDescent="0.2">
      <c r="A14" s="118"/>
      <c r="B14" s="119" t="s">
        <v>107</v>
      </c>
      <c r="C14" s="113">
        <v>45.981022926014738</v>
      </c>
      <c r="D14" s="115">
        <v>116206</v>
      </c>
      <c r="E14" s="114">
        <v>116858</v>
      </c>
      <c r="F14" s="114">
        <v>116780</v>
      </c>
      <c r="G14" s="114">
        <v>114969</v>
      </c>
      <c r="H14" s="140">
        <v>115130</v>
      </c>
      <c r="I14" s="115">
        <v>1076</v>
      </c>
      <c r="J14" s="116">
        <v>0.93459567445496394</v>
      </c>
    </row>
    <row r="15" spans="1:15" s="110" customFormat="1" ht="12" customHeight="1" x14ac:dyDescent="0.2">
      <c r="A15" s="118" t="s">
        <v>105</v>
      </c>
      <c r="B15" s="121" t="s">
        <v>108</v>
      </c>
      <c r="C15" s="113">
        <v>9.545911382287537</v>
      </c>
      <c r="D15" s="115">
        <v>24125</v>
      </c>
      <c r="E15" s="114">
        <v>25391</v>
      </c>
      <c r="F15" s="114">
        <v>26087</v>
      </c>
      <c r="G15" s="114">
        <v>23500</v>
      </c>
      <c r="H15" s="140">
        <v>24274</v>
      </c>
      <c r="I15" s="115">
        <v>-149</v>
      </c>
      <c r="J15" s="116">
        <v>-0.61382549229628414</v>
      </c>
    </row>
    <row r="16" spans="1:15" s="110" customFormat="1" ht="12" customHeight="1" x14ac:dyDescent="0.2">
      <c r="A16" s="118"/>
      <c r="B16" s="121" t="s">
        <v>109</v>
      </c>
      <c r="C16" s="113">
        <v>67.86836336585867</v>
      </c>
      <c r="D16" s="115">
        <v>171521</v>
      </c>
      <c r="E16" s="114">
        <v>172613</v>
      </c>
      <c r="F16" s="114">
        <v>173387</v>
      </c>
      <c r="G16" s="114">
        <v>172892</v>
      </c>
      <c r="H16" s="140">
        <v>172567</v>
      </c>
      <c r="I16" s="115">
        <v>-1046</v>
      </c>
      <c r="J16" s="116">
        <v>-0.60614138276727303</v>
      </c>
    </row>
    <row r="17" spans="1:10" s="110" customFormat="1" ht="12" customHeight="1" x14ac:dyDescent="0.2">
      <c r="A17" s="118"/>
      <c r="B17" s="121" t="s">
        <v>110</v>
      </c>
      <c r="C17" s="113">
        <v>21.477014632447791</v>
      </c>
      <c r="D17" s="115">
        <v>54278</v>
      </c>
      <c r="E17" s="114">
        <v>53804</v>
      </c>
      <c r="F17" s="114">
        <v>53350</v>
      </c>
      <c r="G17" s="114">
        <v>52499</v>
      </c>
      <c r="H17" s="140">
        <v>51668</v>
      </c>
      <c r="I17" s="115">
        <v>2610</v>
      </c>
      <c r="J17" s="116">
        <v>5.0514825423860028</v>
      </c>
    </row>
    <row r="18" spans="1:10" s="110" customFormat="1" ht="12" customHeight="1" x14ac:dyDescent="0.2">
      <c r="A18" s="120"/>
      <c r="B18" s="121" t="s">
        <v>111</v>
      </c>
      <c r="C18" s="113">
        <v>1.108710619405997</v>
      </c>
      <c r="D18" s="115">
        <v>2802</v>
      </c>
      <c r="E18" s="114">
        <v>2812</v>
      </c>
      <c r="F18" s="114">
        <v>2760</v>
      </c>
      <c r="G18" s="114">
        <v>2658</v>
      </c>
      <c r="H18" s="140">
        <v>2557</v>
      </c>
      <c r="I18" s="115">
        <v>245</v>
      </c>
      <c r="J18" s="116">
        <v>9.581540868204927</v>
      </c>
    </row>
    <row r="19" spans="1:10" s="110" customFormat="1" ht="12" customHeight="1" x14ac:dyDescent="0.2">
      <c r="A19" s="120"/>
      <c r="B19" s="121" t="s">
        <v>112</v>
      </c>
      <c r="C19" s="113">
        <v>0.32525343652809763</v>
      </c>
      <c r="D19" s="115">
        <v>822</v>
      </c>
      <c r="E19" s="114">
        <v>800</v>
      </c>
      <c r="F19" s="114">
        <v>833</v>
      </c>
      <c r="G19" s="114">
        <v>729</v>
      </c>
      <c r="H19" s="140">
        <v>723</v>
      </c>
      <c r="I19" s="115">
        <v>99</v>
      </c>
      <c r="J19" s="116">
        <v>13.692946058091286</v>
      </c>
    </row>
    <row r="20" spans="1:10" s="110" customFormat="1" ht="12" customHeight="1" x14ac:dyDescent="0.2">
      <c r="A20" s="118" t="s">
        <v>113</v>
      </c>
      <c r="B20" s="119" t="s">
        <v>181</v>
      </c>
      <c r="C20" s="113">
        <v>70.057295252566021</v>
      </c>
      <c r="D20" s="115">
        <v>177053</v>
      </c>
      <c r="E20" s="114">
        <v>178690</v>
      </c>
      <c r="F20" s="114">
        <v>180323</v>
      </c>
      <c r="G20" s="114">
        <v>177319</v>
      </c>
      <c r="H20" s="140">
        <v>177749</v>
      </c>
      <c r="I20" s="115">
        <v>-696</v>
      </c>
      <c r="J20" s="116">
        <v>-0.39156338432283727</v>
      </c>
    </row>
    <row r="21" spans="1:10" s="110" customFormat="1" ht="12" customHeight="1" x14ac:dyDescent="0.2">
      <c r="A21" s="118"/>
      <c r="B21" s="119" t="s">
        <v>182</v>
      </c>
      <c r="C21" s="113">
        <v>29.942704747433979</v>
      </c>
      <c r="D21" s="115">
        <v>75673</v>
      </c>
      <c r="E21" s="114">
        <v>75930</v>
      </c>
      <c r="F21" s="114">
        <v>75261</v>
      </c>
      <c r="G21" s="114">
        <v>74230</v>
      </c>
      <c r="H21" s="140">
        <v>73317</v>
      </c>
      <c r="I21" s="115">
        <v>2356</v>
      </c>
      <c r="J21" s="116">
        <v>3.2134429941214178</v>
      </c>
    </row>
    <row r="22" spans="1:10" s="110" customFormat="1" ht="12" customHeight="1" x14ac:dyDescent="0.2">
      <c r="A22" s="118" t="s">
        <v>113</v>
      </c>
      <c r="B22" s="119" t="s">
        <v>116</v>
      </c>
      <c r="C22" s="113">
        <v>91.470604528224243</v>
      </c>
      <c r="D22" s="115">
        <v>231170</v>
      </c>
      <c r="E22" s="114">
        <v>233078</v>
      </c>
      <c r="F22" s="114">
        <v>234120</v>
      </c>
      <c r="G22" s="114">
        <v>230931</v>
      </c>
      <c r="H22" s="140">
        <v>231095</v>
      </c>
      <c r="I22" s="115">
        <v>75</v>
      </c>
      <c r="J22" s="116">
        <v>3.2454185508124365E-2</v>
      </c>
    </row>
    <row r="23" spans="1:10" s="110" customFormat="1" ht="12" customHeight="1" x14ac:dyDescent="0.2">
      <c r="A23" s="118"/>
      <c r="B23" s="119" t="s">
        <v>117</v>
      </c>
      <c r="C23" s="113">
        <v>8.4894312417400659</v>
      </c>
      <c r="D23" s="115">
        <v>21455</v>
      </c>
      <c r="E23" s="114">
        <v>21450</v>
      </c>
      <c r="F23" s="114">
        <v>21368</v>
      </c>
      <c r="G23" s="114">
        <v>20533</v>
      </c>
      <c r="H23" s="140">
        <v>19886</v>
      </c>
      <c r="I23" s="115">
        <v>1569</v>
      </c>
      <c r="J23" s="116">
        <v>7.8899728452177413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3378991</v>
      </c>
      <c r="E25" s="236">
        <v>3384730</v>
      </c>
      <c r="F25" s="236">
        <v>3411174</v>
      </c>
      <c r="G25" s="236">
        <v>3341827</v>
      </c>
      <c r="H25" s="241">
        <v>3334227</v>
      </c>
      <c r="I25" s="235">
        <v>44764</v>
      </c>
      <c r="J25" s="116">
        <v>1.3425600596480083</v>
      </c>
    </row>
    <row r="26" spans="1:10" s="110" customFormat="1" ht="12" customHeight="1" x14ac:dyDescent="0.2">
      <c r="A26" s="118" t="s">
        <v>105</v>
      </c>
      <c r="B26" s="119" t="s">
        <v>106</v>
      </c>
      <c r="C26" s="113">
        <v>54.124885209815595</v>
      </c>
      <c r="D26" s="115">
        <v>1828875</v>
      </c>
      <c r="E26" s="114">
        <v>1832006</v>
      </c>
      <c r="F26" s="114">
        <v>1854149</v>
      </c>
      <c r="G26" s="114">
        <v>1816522</v>
      </c>
      <c r="H26" s="140">
        <v>1810153</v>
      </c>
      <c r="I26" s="115">
        <v>18722</v>
      </c>
      <c r="J26" s="116">
        <v>1.0342772130311637</v>
      </c>
    </row>
    <row r="27" spans="1:10" s="110" customFormat="1" ht="12" customHeight="1" x14ac:dyDescent="0.2">
      <c r="A27" s="118"/>
      <c r="B27" s="119" t="s">
        <v>107</v>
      </c>
      <c r="C27" s="113">
        <v>45.875114790184405</v>
      </c>
      <c r="D27" s="115">
        <v>1550116</v>
      </c>
      <c r="E27" s="114">
        <v>1552724</v>
      </c>
      <c r="F27" s="114">
        <v>1557025</v>
      </c>
      <c r="G27" s="114">
        <v>1525305</v>
      </c>
      <c r="H27" s="140">
        <v>1524074</v>
      </c>
      <c r="I27" s="115">
        <v>26042</v>
      </c>
      <c r="J27" s="116">
        <v>1.7087096820758048</v>
      </c>
    </row>
    <row r="28" spans="1:10" s="110" customFormat="1" ht="12" customHeight="1" x14ac:dyDescent="0.2">
      <c r="A28" s="118" t="s">
        <v>105</v>
      </c>
      <c r="B28" s="121" t="s">
        <v>108</v>
      </c>
      <c r="C28" s="113">
        <v>10.77176589106038</v>
      </c>
      <c r="D28" s="115">
        <v>363977</v>
      </c>
      <c r="E28" s="114">
        <v>377075</v>
      </c>
      <c r="F28" s="114">
        <v>390279</v>
      </c>
      <c r="G28" s="114">
        <v>347798</v>
      </c>
      <c r="H28" s="140">
        <v>360692</v>
      </c>
      <c r="I28" s="115">
        <v>3285</v>
      </c>
      <c r="J28" s="116">
        <v>0.91074933738480479</v>
      </c>
    </row>
    <row r="29" spans="1:10" s="110" customFormat="1" ht="12" customHeight="1" x14ac:dyDescent="0.2">
      <c r="A29" s="118"/>
      <c r="B29" s="121" t="s">
        <v>109</v>
      </c>
      <c r="C29" s="113">
        <v>67.439569978138451</v>
      </c>
      <c r="D29" s="115">
        <v>2278777</v>
      </c>
      <c r="E29" s="114">
        <v>2279468</v>
      </c>
      <c r="F29" s="114">
        <v>2297675</v>
      </c>
      <c r="G29" s="114">
        <v>2284670</v>
      </c>
      <c r="H29" s="140">
        <v>2277673</v>
      </c>
      <c r="I29" s="115">
        <v>1104</v>
      </c>
      <c r="J29" s="116">
        <v>4.8470522326953869E-2</v>
      </c>
    </row>
    <row r="30" spans="1:10" s="110" customFormat="1" ht="12" customHeight="1" x14ac:dyDescent="0.2">
      <c r="A30" s="118"/>
      <c r="B30" s="121" t="s">
        <v>110</v>
      </c>
      <c r="C30" s="113">
        <v>20.568832530184306</v>
      </c>
      <c r="D30" s="115">
        <v>695019</v>
      </c>
      <c r="E30" s="114">
        <v>687072</v>
      </c>
      <c r="F30" s="114">
        <v>682614</v>
      </c>
      <c r="G30" s="114">
        <v>670119</v>
      </c>
      <c r="H30" s="140">
        <v>658239</v>
      </c>
      <c r="I30" s="115">
        <v>36780</v>
      </c>
      <c r="J30" s="116">
        <v>5.5876361017806602</v>
      </c>
    </row>
    <row r="31" spans="1:10" s="110" customFormat="1" ht="12" customHeight="1" x14ac:dyDescent="0.2">
      <c r="A31" s="120"/>
      <c r="B31" s="121" t="s">
        <v>111</v>
      </c>
      <c r="C31" s="113">
        <v>1.2198316006168706</v>
      </c>
      <c r="D31" s="115">
        <v>41218</v>
      </c>
      <c r="E31" s="114">
        <v>41115</v>
      </c>
      <c r="F31" s="114">
        <v>40606</v>
      </c>
      <c r="G31" s="114">
        <v>39240</v>
      </c>
      <c r="H31" s="140">
        <v>37623</v>
      </c>
      <c r="I31" s="115">
        <v>3595</v>
      </c>
      <c r="J31" s="116">
        <v>9.5553252000106319</v>
      </c>
    </row>
    <row r="32" spans="1:10" s="110" customFormat="1" ht="12" customHeight="1" x14ac:dyDescent="0.2">
      <c r="A32" s="120"/>
      <c r="B32" s="121" t="s">
        <v>112</v>
      </c>
      <c r="C32" s="113">
        <v>0.34359369409388779</v>
      </c>
      <c r="D32" s="115">
        <v>11610</v>
      </c>
      <c r="E32" s="114">
        <v>11351</v>
      </c>
      <c r="F32" s="114">
        <v>11617</v>
      </c>
      <c r="G32" s="114">
        <v>10135</v>
      </c>
      <c r="H32" s="140">
        <v>9606</v>
      </c>
      <c r="I32" s="115">
        <v>2004</v>
      </c>
      <c r="J32" s="116">
        <v>20.861961274203622</v>
      </c>
    </row>
    <row r="33" spans="1:10" s="110" customFormat="1" ht="12" customHeight="1" x14ac:dyDescent="0.2">
      <c r="A33" s="118" t="s">
        <v>113</v>
      </c>
      <c r="B33" s="119" t="s">
        <v>181</v>
      </c>
      <c r="C33" s="113">
        <v>70.027975806979072</v>
      </c>
      <c r="D33" s="115">
        <v>2366239</v>
      </c>
      <c r="E33" s="114">
        <v>2373357</v>
      </c>
      <c r="F33" s="114">
        <v>2404602</v>
      </c>
      <c r="G33" s="114">
        <v>2349396</v>
      </c>
      <c r="H33" s="140">
        <v>2354019</v>
      </c>
      <c r="I33" s="115">
        <v>12220</v>
      </c>
      <c r="J33" s="116">
        <v>0.51911220767546906</v>
      </c>
    </row>
    <row r="34" spans="1:10" s="110" customFormat="1" ht="12" customHeight="1" x14ac:dyDescent="0.2">
      <c r="A34" s="118"/>
      <c r="B34" s="119" t="s">
        <v>182</v>
      </c>
      <c r="C34" s="113">
        <v>29.972024193020935</v>
      </c>
      <c r="D34" s="115">
        <v>1012752</v>
      </c>
      <c r="E34" s="114">
        <v>1011373</v>
      </c>
      <c r="F34" s="114">
        <v>1006572</v>
      </c>
      <c r="G34" s="114">
        <v>992431</v>
      </c>
      <c r="H34" s="140">
        <v>980208</v>
      </c>
      <c r="I34" s="115">
        <v>32544</v>
      </c>
      <c r="J34" s="116">
        <v>3.3201116497722931</v>
      </c>
    </row>
    <row r="35" spans="1:10" s="110" customFormat="1" ht="12" customHeight="1" x14ac:dyDescent="0.2">
      <c r="A35" s="118" t="s">
        <v>113</v>
      </c>
      <c r="B35" s="119" t="s">
        <v>116</v>
      </c>
      <c r="C35" s="113">
        <v>90.097458087340272</v>
      </c>
      <c r="D35" s="115">
        <v>3044385</v>
      </c>
      <c r="E35" s="114">
        <v>3058051</v>
      </c>
      <c r="F35" s="114">
        <v>3077521</v>
      </c>
      <c r="G35" s="114">
        <v>3021501</v>
      </c>
      <c r="H35" s="140">
        <v>3023365</v>
      </c>
      <c r="I35" s="115">
        <v>21020</v>
      </c>
      <c r="J35" s="116">
        <v>0.69525181379026346</v>
      </c>
    </row>
    <row r="36" spans="1:10" s="110" customFormat="1" ht="12" customHeight="1" x14ac:dyDescent="0.2">
      <c r="A36" s="118"/>
      <c r="B36" s="119" t="s">
        <v>117</v>
      </c>
      <c r="C36" s="113">
        <v>9.8629738877670885</v>
      </c>
      <c r="D36" s="115">
        <v>333269</v>
      </c>
      <c r="E36" s="114">
        <v>325355</v>
      </c>
      <c r="F36" s="114">
        <v>332305</v>
      </c>
      <c r="G36" s="114">
        <v>318957</v>
      </c>
      <c r="H36" s="140">
        <v>309505</v>
      </c>
      <c r="I36" s="115">
        <v>23764</v>
      </c>
      <c r="J36" s="116">
        <v>7.6780665902004817</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239136</v>
      </c>
      <c r="E64" s="236">
        <v>240693</v>
      </c>
      <c r="F64" s="236">
        <v>241631</v>
      </c>
      <c r="G64" s="236">
        <v>237689</v>
      </c>
      <c r="H64" s="140">
        <v>236641</v>
      </c>
      <c r="I64" s="115">
        <v>2495</v>
      </c>
      <c r="J64" s="116">
        <v>1.0543396959951994</v>
      </c>
    </row>
    <row r="65" spans="1:12" s="110" customFormat="1" ht="12" customHeight="1" x14ac:dyDescent="0.2">
      <c r="A65" s="118" t="s">
        <v>105</v>
      </c>
      <c r="B65" s="119" t="s">
        <v>106</v>
      </c>
      <c r="C65" s="113">
        <v>55.130135153218255</v>
      </c>
      <c r="D65" s="235">
        <v>131836</v>
      </c>
      <c r="E65" s="236">
        <v>132825</v>
      </c>
      <c r="F65" s="236">
        <v>133694</v>
      </c>
      <c r="G65" s="236">
        <v>131465</v>
      </c>
      <c r="H65" s="140">
        <v>130495</v>
      </c>
      <c r="I65" s="115">
        <v>1341</v>
      </c>
      <c r="J65" s="116">
        <v>1.0276255795241196</v>
      </c>
    </row>
    <row r="66" spans="1:12" s="110" customFormat="1" ht="12" customHeight="1" x14ac:dyDescent="0.2">
      <c r="A66" s="118"/>
      <c r="B66" s="119" t="s">
        <v>107</v>
      </c>
      <c r="C66" s="113">
        <v>44.869864846781745</v>
      </c>
      <c r="D66" s="235">
        <v>107300</v>
      </c>
      <c r="E66" s="236">
        <v>107868</v>
      </c>
      <c r="F66" s="236">
        <v>107937</v>
      </c>
      <c r="G66" s="236">
        <v>106224</v>
      </c>
      <c r="H66" s="140">
        <v>106146</v>
      </c>
      <c r="I66" s="115">
        <v>1154</v>
      </c>
      <c r="J66" s="116">
        <v>1.0871818061914722</v>
      </c>
    </row>
    <row r="67" spans="1:12" s="110" customFormat="1" ht="12" customHeight="1" x14ac:dyDescent="0.2">
      <c r="A67" s="118" t="s">
        <v>105</v>
      </c>
      <c r="B67" s="121" t="s">
        <v>108</v>
      </c>
      <c r="C67" s="113">
        <v>9.5405961461260542</v>
      </c>
      <c r="D67" s="235">
        <v>22815</v>
      </c>
      <c r="E67" s="236">
        <v>24045</v>
      </c>
      <c r="F67" s="236">
        <v>24847</v>
      </c>
      <c r="G67" s="236">
        <v>22417</v>
      </c>
      <c r="H67" s="140">
        <v>23069</v>
      </c>
      <c r="I67" s="115">
        <v>-254</v>
      </c>
      <c r="J67" s="116">
        <v>-1.1010446920109238</v>
      </c>
    </row>
    <row r="68" spans="1:12" s="110" customFormat="1" ht="12" customHeight="1" x14ac:dyDescent="0.2">
      <c r="A68" s="118"/>
      <c r="B68" s="121" t="s">
        <v>109</v>
      </c>
      <c r="C68" s="113">
        <v>69.037284223203528</v>
      </c>
      <c r="D68" s="235">
        <v>165093</v>
      </c>
      <c r="E68" s="236">
        <v>165743</v>
      </c>
      <c r="F68" s="236">
        <v>166376</v>
      </c>
      <c r="G68" s="236">
        <v>165848</v>
      </c>
      <c r="H68" s="140">
        <v>164985</v>
      </c>
      <c r="I68" s="115">
        <v>108</v>
      </c>
      <c r="J68" s="116">
        <v>6.5460496408764432E-2</v>
      </c>
    </row>
    <row r="69" spans="1:12" s="110" customFormat="1" ht="12" customHeight="1" x14ac:dyDescent="0.2">
      <c r="A69" s="118"/>
      <c r="B69" s="121" t="s">
        <v>110</v>
      </c>
      <c r="C69" s="113">
        <v>20.308109193095142</v>
      </c>
      <c r="D69" s="235">
        <v>48564</v>
      </c>
      <c r="E69" s="236">
        <v>48224</v>
      </c>
      <c r="F69" s="236">
        <v>47775</v>
      </c>
      <c r="G69" s="236">
        <v>46883</v>
      </c>
      <c r="H69" s="140">
        <v>46137</v>
      </c>
      <c r="I69" s="115">
        <v>2427</v>
      </c>
      <c r="J69" s="116">
        <v>5.2604200533194616</v>
      </c>
    </row>
    <row r="70" spans="1:12" s="110" customFormat="1" ht="12" customHeight="1" x14ac:dyDescent="0.2">
      <c r="A70" s="120"/>
      <c r="B70" s="121" t="s">
        <v>111</v>
      </c>
      <c r="C70" s="113">
        <v>1.1140104375752711</v>
      </c>
      <c r="D70" s="235">
        <v>2664</v>
      </c>
      <c r="E70" s="236">
        <v>2681</v>
      </c>
      <c r="F70" s="236">
        <v>2633</v>
      </c>
      <c r="G70" s="236">
        <v>2541</v>
      </c>
      <c r="H70" s="140">
        <v>2450</v>
      </c>
      <c r="I70" s="115">
        <v>214</v>
      </c>
      <c r="J70" s="116">
        <v>8.7346938775510203</v>
      </c>
    </row>
    <row r="71" spans="1:12" s="110" customFormat="1" ht="12" customHeight="1" x14ac:dyDescent="0.2">
      <c r="A71" s="120"/>
      <c r="B71" s="121" t="s">
        <v>112</v>
      </c>
      <c r="C71" s="113">
        <v>0.32115616218386189</v>
      </c>
      <c r="D71" s="235">
        <v>768</v>
      </c>
      <c r="E71" s="236">
        <v>765</v>
      </c>
      <c r="F71" s="236">
        <v>787</v>
      </c>
      <c r="G71" s="236">
        <v>695</v>
      </c>
      <c r="H71" s="140">
        <v>674</v>
      </c>
      <c r="I71" s="115">
        <v>94</v>
      </c>
      <c r="J71" s="116">
        <v>13.946587537091988</v>
      </c>
    </row>
    <row r="72" spans="1:12" s="110" customFormat="1" ht="12" customHeight="1" x14ac:dyDescent="0.2">
      <c r="A72" s="118" t="s">
        <v>113</v>
      </c>
      <c r="B72" s="119" t="s">
        <v>181</v>
      </c>
      <c r="C72" s="113">
        <v>70.856332798073069</v>
      </c>
      <c r="D72" s="235">
        <v>169443</v>
      </c>
      <c r="E72" s="236">
        <v>170809</v>
      </c>
      <c r="F72" s="236">
        <v>172350</v>
      </c>
      <c r="G72" s="236">
        <v>169303</v>
      </c>
      <c r="H72" s="140">
        <v>169208</v>
      </c>
      <c r="I72" s="115">
        <v>235</v>
      </c>
      <c r="J72" s="116">
        <v>0.13888232234882511</v>
      </c>
    </row>
    <row r="73" spans="1:12" s="110" customFormat="1" ht="12" customHeight="1" x14ac:dyDescent="0.2">
      <c r="A73" s="118"/>
      <c r="B73" s="119" t="s">
        <v>182</v>
      </c>
      <c r="C73" s="113">
        <v>29.143667201926938</v>
      </c>
      <c r="D73" s="115">
        <v>69693</v>
      </c>
      <c r="E73" s="114">
        <v>69884</v>
      </c>
      <c r="F73" s="114">
        <v>69281</v>
      </c>
      <c r="G73" s="114">
        <v>68386</v>
      </c>
      <c r="H73" s="140">
        <v>67433</v>
      </c>
      <c r="I73" s="115">
        <v>2260</v>
      </c>
      <c r="J73" s="116">
        <v>3.3514747972061159</v>
      </c>
    </row>
    <row r="74" spans="1:12" s="110" customFormat="1" ht="12" customHeight="1" x14ac:dyDescent="0.2">
      <c r="A74" s="118" t="s">
        <v>113</v>
      </c>
      <c r="B74" s="119" t="s">
        <v>116</v>
      </c>
      <c r="C74" s="113">
        <v>90.437240733306567</v>
      </c>
      <c r="D74" s="115">
        <v>216268</v>
      </c>
      <c r="E74" s="114">
        <v>217955</v>
      </c>
      <c r="F74" s="114">
        <v>219056</v>
      </c>
      <c r="G74" s="114">
        <v>215916</v>
      </c>
      <c r="H74" s="140">
        <v>215617</v>
      </c>
      <c r="I74" s="115">
        <v>651</v>
      </c>
      <c r="J74" s="116">
        <v>0.30192424530533307</v>
      </c>
    </row>
    <row r="75" spans="1:12" s="110" customFormat="1" ht="12" customHeight="1" x14ac:dyDescent="0.2">
      <c r="A75" s="142"/>
      <c r="B75" s="124" t="s">
        <v>117</v>
      </c>
      <c r="C75" s="125">
        <v>9.5201057139033853</v>
      </c>
      <c r="D75" s="143">
        <v>22766</v>
      </c>
      <c r="E75" s="144">
        <v>22642</v>
      </c>
      <c r="F75" s="144">
        <v>22475</v>
      </c>
      <c r="G75" s="144">
        <v>21686</v>
      </c>
      <c r="H75" s="145">
        <v>20935</v>
      </c>
      <c r="I75" s="143">
        <v>1831</v>
      </c>
      <c r="J75" s="146">
        <v>8.746118939574874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252726</v>
      </c>
      <c r="G11" s="114">
        <v>254620</v>
      </c>
      <c r="H11" s="114">
        <v>255584</v>
      </c>
      <c r="I11" s="114">
        <v>251549</v>
      </c>
      <c r="J11" s="140">
        <v>251066</v>
      </c>
      <c r="K11" s="114">
        <v>1660</v>
      </c>
      <c r="L11" s="116">
        <v>0.66118072538695005</v>
      </c>
    </row>
    <row r="12" spans="1:17" s="110" customFormat="1" ht="24.95" customHeight="1" x14ac:dyDescent="0.2">
      <c r="A12" s="604" t="s">
        <v>185</v>
      </c>
      <c r="B12" s="605"/>
      <c r="C12" s="605"/>
      <c r="D12" s="606"/>
      <c r="E12" s="113">
        <v>54.018977073985262</v>
      </c>
      <c r="F12" s="115">
        <v>136520</v>
      </c>
      <c r="G12" s="114">
        <v>137762</v>
      </c>
      <c r="H12" s="114">
        <v>138804</v>
      </c>
      <c r="I12" s="114">
        <v>136580</v>
      </c>
      <c r="J12" s="140">
        <v>135936</v>
      </c>
      <c r="K12" s="114">
        <v>584</v>
      </c>
      <c r="L12" s="116">
        <v>0.42961393596986819</v>
      </c>
    </row>
    <row r="13" spans="1:17" s="110" customFormat="1" ht="15" customHeight="1" x14ac:dyDescent="0.2">
      <c r="A13" s="120"/>
      <c r="B13" s="612" t="s">
        <v>107</v>
      </c>
      <c r="C13" s="612"/>
      <c r="E13" s="113">
        <v>45.981022926014738</v>
      </c>
      <c r="F13" s="115">
        <v>116206</v>
      </c>
      <c r="G13" s="114">
        <v>116858</v>
      </c>
      <c r="H13" s="114">
        <v>116780</v>
      </c>
      <c r="I13" s="114">
        <v>114969</v>
      </c>
      <c r="J13" s="140">
        <v>115130</v>
      </c>
      <c r="K13" s="114">
        <v>1076</v>
      </c>
      <c r="L13" s="116">
        <v>0.93459567445496394</v>
      </c>
    </row>
    <row r="14" spans="1:17" s="110" customFormat="1" ht="24.95" customHeight="1" x14ac:dyDescent="0.2">
      <c r="A14" s="604" t="s">
        <v>186</v>
      </c>
      <c r="B14" s="605"/>
      <c r="C14" s="605"/>
      <c r="D14" s="606"/>
      <c r="E14" s="113">
        <v>9.545911382287537</v>
      </c>
      <c r="F14" s="115">
        <v>24125</v>
      </c>
      <c r="G14" s="114">
        <v>25391</v>
      </c>
      <c r="H14" s="114">
        <v>26087</v>
      </c>
      <c r="I14" s="114">
        <v>23500</v>
      </c>
      <c r="J14" s="140">
        <v>24274</v>
      </c>
      <c r="K14" s="114">
        <v>-149</v>
      </c>
      <c r="L14" s="116">
        <v>-0.61382549229628414</v>
      </c>
    </row>
    <row r="15" spans="1:17" s="110" customFormat="1" ht="15" customHeight="1" x14ac:dyDescent="0.2">
      <c r="A15" s="120"/>
      <c r="B15" s="119"/>
      <c r="C15" s="258" t="s">
        <v>106</v>
      </c>
      <c r="E15" s="113">
        <v>56.091191709844558</v>
      </c>
      <c r="F15" s="115">
        <v>13532</v>
      </c>
      <c r="G15" s="114">
        <v>14327</v>
      </c>
      <c r="H15" s="114">
        <v>14869</v>
      </c>
      <c r="I15" s="114">
        <v>13366</v>
      </c>
      <c r="J15" s="140">
        <v>13716</v>
      </c>
      <c r="K15" s="114">
        <v>-184</v>
      </c>
      <c r="L15" s="116">
        <v>-1.3414989792942549</v>
      </c>
    </row>
    <row r="16" spans="1:17" s="110" customFormat="1" ht="15" customHeight="1" x14ac:dyDescent="0.2">
      <c r="A16" s="120"/>
      <c r="B16" s="119"/>
      <c r="C16" s="258" t="s">
        <v>107</v>
      </c>
      <c r="E16" s="113">
        <v>43.908808290155442</v>
      </c>
      <c r="F16" s="115">
        <v>10593</v>
      </c>
      <c r="G16" s="114">
        <v>11064</v>
      </c>
      <c r="H16" s="114">
        <v>11218</v>
      </c>
      <c r="I16" s="114">
        <v>10134</v>
      </c>
      <c r="J16" s="140">
        <v>10558</v>
      </c>
      <c r="K16" s="114">
        <v>35</v>
      </c>
      <c r="L16" s="116">
        <v>0.33150217844288693</v>
      </c>
    </row>
    <row r="17" spans="1:12" s="110" customFormat="1" ht="15" customHeight="1" x14ac:dyDescent="0.2">
      <c r="A17" s="120"/>
      <c r="B17" s="121" t="s">
        <v>109</v>
      </c>
      <c r="C17" s="258"/>
      <c r="E17" s="113">
        <v>67.86836336585867</v>
      </c>
      <c r="F17" s="115">
        <v>171521</v>
      </c>
      <c r="G17" s="114">
        <v>172613</v>
      </c>
      <c r="H17" s="114">
        <v>173387</v>
      </c>
      <c r="I17" s="114">
        <v>172892</v>
      </c>
      <c r="J17" s="140">
        <v>172567</v>
      </c>
      <c r="K17" s="114">
        <v>-1046</v>
      </c>
      <c r="L17" s="116">
        <v>-0.60614138276727303</v>
      </c>
    </row>
    <row r="18" spans="1:12" s="110" customFormat="1" ht="15" customHeight="1" x14ac:dyDescent="0.2">
      <c r="A18" s="120"/>
      <c r="B18" s="119"/>
      <c r="C18" s="258" t="s">
        <v>106</v>
      </c>
      <c r="E18" s="113">
        <v>53.714705487957744</v>
      </c>
      <c r="F18" s="115">
        <v>92132</v>
      </c>
      <c r="G18" s="114">
        <v>92805</v>
      </c>
      <c r="H18" s="114">
        <v>93484</v>
      </c>
      <c r="I18" s="114">
        <v>93284</v>
      </c>
      <c r="J18" s="140">
        <v>92820</v>
      </c>
      <c r="K18" s="114">
        <v>-688</v>
      </c>
      <c r="L18" s="116">
        <v>-0.74121956474897654</v>
      </c>
    </row>
    <row r="19" spans="1:12" s="110" customFormat="1" ht="15" customHeight="1" x14ac:dyDescent="0.2">
      <c r="A19" s="120"/>
      <c r="B19" s="119"/>
      <c r="C19" s="258" t="s">
        <v>107</v>
      </c>
      <c r="E19" s="113">
        <v>46.285294512042256</v>
      </c>
      <c r="F19" s="115">
        <v>79389</v>
      </c>
      <c r="G19" s="114">
        <v>79808</v>
      </c>
      <c r="H19" s="114">
        <v>79903</v>
      </c>
      <c r="I19" s="114">
        <v>79608</v>
      </c>
      <c r="J19" s="140">
        <v>79747</v>
      </c>
      <c r="K19" s="114">
        <v>-358</v>
      </c>
      <c r="L19" s="116">
        <v>-0.44891970857837915</v>
      </c>
    </row>
    <row r="20" spans="1:12" s="110" customFormat="1" ht="15" customHeight="1" x14ac:dyDescent="0.2">
      <c r="A20" s="120"/>
      <c r="B20" s="121" t="s">
        <v>110</v>
      </c>
      <c r="C20" s="258"/>
      <c r="E20" s="113">
        <v>21.477014632447791</v>
      </c>
      <c r="F20" s="115">
        <v>54278</v>
      </c>
      <c r="G20" s="114">
        <v>53804</v>
      </c>
      <c r="H20" s="114">
        <v>53350</v>
      </c>
      <c r="I20" s="114">
        <v>52499</v>
      </c>
      <c r="J20" s="140">
        <v>51668</v>
      </c>
      <c r="K20" s="114">
        <v>2610</v>
      </c>
      <c r="L20" s="116">
        <v>5.0514825423860028</v>
      </c>
    </row>
    <row r="21" spans="1:12" s="110" customFormat="1" ht="15" customHeight="1" x14ac:dyDescent="0.2">
      <c r="A21" s="120"/>
      <c r="B21" s="119"/>
      <c r="C21" s="258" t="s">
        <v>106</v>
      </c>
      <c r="E21" s="113">
        <v>53.660783374479529</v>
      </c>
      <c r="F21" s="115">
        <v>29126</v>
      </c>
      <c r="G21" s="114">
        <v>28882</v>
      </c>
      <c r="H21" s="114">
        <v>28717</v>
      </c>
      <c r="I21" s="114">
        <v>28267</v>
      </c>
      <c r="J21" s="140">
        <v>27803</v>
      </c>
      <c r="K21" s="114">
        <v>1323</v>
      </c>
      <c r="L21" s="116">
        <v>4.7584793007948782</v>
      </c>
    </row>
    <row r="22" spans="1:12" s="110" customFormat="1" ht="15" customHeight="1" x14ac:dyDescent="0.2">
      <c r="A22" s="120"/>
      <c r="B22" s="119"/>
      <c r="C22" s="258" t="s">
        <v>107</v>
      </c>
      <c r="E22" s="113">
        <v>46.339216625520471</v>
      </c>
      <c r="F22" s="115">
        <v>25152</v>
      </c>
      <c r="G22" s="114">
        <v>24922</v>
      </c>
      <c r="H22" s="114">
        <v>24633</v>
      </c>
      <c r="I22" s="114">
        <v>24232</v>
      </c>
      <c r="J22" s="140">
        <v>23865</v>
      </c>
      <c r="K22" s="114">
        <v>1287</v>
      </c>
      <c r="L22" s="116">
        <v>5.3928346951602766</v>
      </c>
    </row>
    <row r="23" spans="1:12" s="110" customFormat="1" ht="15" customHeight="1" x14ac:dyDescent="0.2">
      <c r="A23" s="120"/>
      <c r="B23" s="121" t="s">
        <v>111</v>
      </c>
      <c r="C23" s="258"/>
      <c r="E23" s="113">
        <v>1.108710619405997</v>
      </c>
      <c r="F23" s="115">
        <v>2802</v>
      </c>
      <c r="G23" s="114">
        <v>2812</v>
      </c>
      <c r="H23" s="114">
        <v>2760</v>
      </c>
      <c r="I23" s="114">
        <v>2658</v>
      </c>
      <c r="J23" s="140">
        <v>2557</v>
      </c>
      <c r="K23" s="114">
        <v>245</v>
      </c>
      <c r="L23" s="116">
        <v>9.581540868204927</v>
      </c>
    </row>
    <row r="24" spans="1:12" s="110" customFormat="1" ht="15" customHeight="1" x14ac:dyDescent="0.2">
      <c r="A24" s="120"/>
      <c r="B24" s="119"/>
      <c r="C24" s="258" t="s">
        <v>106</v>
      </c>
      <c r="E24" s="113">
        <v>61.741613133476086</v>
      </c>
      <c r="F24" s="115">
        <v>1730</v>
      </c>
      <c r="G24" s="114">
        <v>1748</v>
      </c>
      <c r="H24" s="114">
        <v>1734</v>
      </c>
      <c r="I24" s="114">
        <v>1663</v>
      </c>
      <c r="J24" s="140">
        <v>1597</v>
      </c>
      <c r="K24" s="114">
        <v>133</v>
      </c>
      <c r="L24" s="116">
        <v>8.3281152160300564</v>
      </c>
    </row>
    <row r="25" spans="1:12" s="110" customFormat="1" ht="15" customHeight="1" x14ac:dyDescent="0.2">
      <c r="A25" s="120"/>
      <c r="B25" s="119"/>
      <c r="C25" s="258" t="s">
        <v>107</v>
      </c>
      <c r="E25" s="113">
        <v>38.258386866523914</v>
      </c>
      <c r="F25" s="115">
        <v>1072</v>
      </c>
      <c r="G25" s="114">
        <v>1064</v>
      </c>
      <c r="H25" s="114">
        <v>1026</v>
      </c>
      <c r="I25" s="114">
        <v>995</v>
      </c>
      <c r="J25" s="140">
        <v>960</v>
      </c>
      <c r="K25" s="114">
        <v>112</v>
      </c>
      <c r="L25" s="116">
        <v>11.666666666666666</v>
      </c>
    </row>
    <row r="26" spans="1:12" s="110" customFormat="1" ht="15" customHeight="1" x14ac:dyDescent="0.2">
      <c r="A26" s="120"/>
      <c r="C26" s="121" t="s">
        <v>187</v>
      </c>
      <c r="D26" s="110" t="s">
        <v>188</v>
      </c>
      <c r="E26" s="113">
        <v>0.32525343652809763</v>
      </c>
      <c r="F26" s="115">
        <v>822</v>
      </c>
      <c r="G26" s="114">
        <v>800</v>
      </c>
      <c r="H26" s="114">
        <v>833</v>
      </c>
      <c r="I26" s="114">
        <v>729</v>
      </c>
      <c r="J26" s="140">
        <v>723</v>
      </c>
      <c r="K26" s="114">
        <v>99</v>
      </c>
      <c r="L26" s="116">
        <v>13.692946058091286</v>
      </c>
    </row>
    <row r="27" spans="1:12" s="110" customFormat="1" ht="15" customHeight="1" x14ac:dyDescent="0.2">
      <c r="A27" s="120"/>
      <c r="B27" s="119"/>
      <c r="D27" s="259" t="s">
        <v>106</v>
      </c>
      <c r="E27" s="113">
        <v>54.744525547445257</v>
      </c>
      <c r="F27" s="115">
        <v>450</v>
      </c>
      <c r="G27" s="114">
        <v>442</v>
      </c>
      <c r="H27" s="114">
        <v>476</v>
      </c>
      <c r="I27" s="114">
        <v>409</v>
      </c>
      <c r="J27" s="140">
        <v>385</v>
      </c>
      <c r="K27" s="114">
        <v>65</v>
      </c>
      <c r="L27" s="116">
        <v>16.883116883116884</v>
      </c>
    </row>
    <row r="28" spans="1:12" s="110" customFormat="1" ht="15" customHeight="1" x14ac:dyDescent="0.2">
      <c r="A28" s="120"/>
      <c r="B28" s="119"/>
      <c r="D28" s="259" t="s">
        <v>107</v>
      </c>
      <c r="E28" s="113">
        <v>45.255474452554743</v>
      </c>
      <c r="F28" s="115">
        <v>372</v>
      </c>
      <c r="G28" s="114">
        <v>358</v>
      </c>
      <c r="H28" s="114">
        <v>357</v>
      </c>
      <c r="I28" s="114">
        <v>320</v>
      </c>
      <c r="J28" s="140">
        <v>338</v>
      </c>
      <c r="K28" s="114">
        <v>34</v>
      </c>
      <c r="L28" s="116">
        <v>10.059171597633137</v>
      </c>
    </row>
    <row r="29" spans="1:12" s="110" customFormat="1" ht="24.95" customHeight="1" x14ac:dyDescent="0.2">
      <c r="A29" s="604" t="s">
        <v>189</v>
      </c>
      <c r="B29" s="605"/>
      <c r="C29" s="605"/>
      <c r="D29" s="606"/>
      <c r="E29" s="113">
        <v>91.470604528224243</v>
      </c>
      <c r="F29" s="115">
        <v>231170</v>
      </c>
      <c r="G29" s="114">
        <v>233078</v>
      </c>
      <c r="H29" s="114">
        <v>234120</v>
      </c>
      <c r="I29" s="114">
        <v>230931</v>
      </c>
      <c r="J29" s="140">
        <v>231095</v>
      </c>
      <c r="K29" s="114">
        <v>75</v>
      </c>
      <c r="L29" s="116">
        <v>3.2454185508124365E-2</v>
      </c>
    </row>
    <row r="30" spans="1:12" s="110" customFormat="1" ht="15" customHeight="1" x14ac:dyDescent="0.2">
      <c r="A30" s="120"/>
      <c r="B30" s="119"/>
      <c r="C30" s="258" t="s">
        <v>106</v>
      </c>
      <c r="E30" s="113">
        <v>52.996496085132151</v>
      </c>
      <c r="F30" s="115">
        <v>122512</v>
      </c>
      <c r="G30" s="114">
        <v>123771</v>
      </c>
      <c r="H30" s="114">
        <v>124726</v>
      </c>
      <c r="I30" s="114">
        <v>123135</v>
      </c>
      <c r="J30" s="140">
        <v>122972</v>
      </c>
      <c r="K30" s="114">
        <v>-460</v>
      </c>
      <c r="L30" s="116">
        <v>-0.37406889373190644</v>
      </c>
    </row>
    <row r="31" spans="1:12" s="110" customFormat="1" ht="15" customHeight="1" x14ac:dyDescent="0.2">
      <c r="A31" s="120"/>
      <c r="B31" s="119"/>
      <c r="C31" s="258" t="s">
        <v>107</v>
      </c>
      <c r="E31" s="113">
        <v>47.003503914867849</v>
      </c>
      <c r="F31" s="115">
        <v>108658</v>
      </c>
      <c r="G31" s="114">
        <v>109307</v>
      </c>
      <c r="H31" s="114">
        <v>109394</v>
      </c>
      <c r="I31" s="114">
        <v>107796</v>
      </c>
      <c r="J31" s="140">
        <v>108123</v>
      </c>
      <c r="K31" s="114">
        <v>535</v>
      </c>
      <c r="L31" s="116">
        <v>0.4948068403577407</v>
      </c>
    </row>
    <row r="32" spans="1:12" s="110" customFormat="1" ht="15" customHeight="1" x14ac:dyDescent="0.2">
      <c r="A32" s="120"/>
      <c r="B32" s="119" t="s">
        <v>117</v>
      </c>
      <c r="C32" s="258"/>
      <c r="E32" s="113">
        <v>8.4894312417400659</v>
      </c>
      <c r="F32" s="115">
        <v>21455</v>
      </c>
      <c r="G32" s="114">
        <v>21450</v>
      </c>
      <c r="H32" s="114">
        <v>21368</v>
      </c>
      <c r="I32" s="114">
        <v>20533</v>
      </c>
      <c r="J32" s="140">
        <v>19886</v>
      </c>
      <c r="K32" s="114">
        <v>1569</v>
      </c>
      <c r="L32" s="116">
        <v>7.8899728452177413</v>
      </c>
    </row>
    <row r="33" spans="1:12" s="110" customFormat="1" ht="15" customHeight="1" x14ac:dyDescent="0.2">
      <c r="A33" s="120"/>
      <c r="B33" s="119"/>
      <c r="C33" s="258" t="s">
        <v>106</v>
      </c>
      <c r="E33" s="113">
        <v>64.968538802144025</v>
      </c>
      <c r="F33" s="115">
        <v>13939</v>
      </c>
      <c r="G33" s="114">
        <v>13928</v>
      </c>
      <c r="H33" s="114">
        <v>14013</v>
      </c>
      <c r="I33" s="114">
        <v>13390</v>
      </c>
      <c r="J33" s="140">
        <v>12910</v>
      </c>
      <c r="K33" s="114">
        <v>1029</v>
      </c>
      <c r="L33" s="116">
        <v>7.9705654531371026</v>
      </c>
    </row>
    <row r="34" spans="1:12" s="110" customFormat="1" ht="15" customHeight="1" x14ac:dyDescent="0.2">
      <c r="A34" s="120"/>
      <c r="B34" s="119"/>
      <c r="C34" s="258" t="s">
        <v>107</v>
      </c>
      <c r="E34" s="113">
        <v>35.031461197855975</v>
      </c>
      <c r="F34" s="115">
        <v>7516</v>
      </c>
      <c r="G34" s="114">
        <v>7522</v>
      </c>
      <c r="H34" s="114">
        <v>7355</v>
      </c>
      <c r="I34" s="114">
        <v>7143</v>
      </c>
      <c r="J34" s="140">
        <v>6976</v>
      </c>
      <c r="K34" s="114">
        <v>540</v>
      </c>
      <c r="L34" s="116">
        <v>7.7408256880733948</v>
      </c>
    </row>
    <row r="35" spans="1:12" s="110" customFormat="1" ht="24.95" customHeight="1" x14ac:dyDescent="0.2">
      <c r="A35" s="604" t="s">
        <v>190</v>
      </c>
      <c r="B35" s="605"/>
      <c r="C35" s="605"/>
      <c r="D35" s="606"/>
      <c r="E35" s="113">
        <v>70.057295252566021</v>
      </c>
      <c r="F35" s="115">
        <v>177053</v>
      </c>
      <c r="G35" s="114">
        <v>178690</v>
      </c>
      <c r="H35" s="114">
        <v>180323</v>
      </c>
      <c r="I35" s="114">
        <v>177319</v>
      </c>
      <c r="J35" s="140">
        <v>177749</v>
      </c>
      <c r="K35" s="114">
        <v>-696</v>
      </c>
      <c r="L35" s="116">
        <v>-0.39156338432283727</v>
      </c>
    </row>
    <row r="36" spans="1:12" s="110" customFormat="1" ht="15" customHeight="1" x14ac:dyDescent="0.2">
      <c r="A36" s="120"/>
      <c r="B36" s="119"/>
      <c r="C36" s="258" t="s">
        <v>106</v>
      </c>
      <c r="E36" s="113">
        <v>68.395339248699543</v>
      </c>
      <c r="F36" s="115">
        <v>121096</v>
      </c>
      <c r="G36" s="114">
        <v>122173</v>
      </c>
      <c r="H36" s="114">
        <v>123403</v>
      </c>
      <c r="I36" s="114">
        <v>121571</v>
      </c>
      <c r="J36" s="140">
        <v>121514</v>
      </c>
      <c r="K36" s="114">
        <v>-418</v>
      </c>
      <c r="L36" s="116">
        <v>-0.34399328472439389</v>
      </c>
    </row>
    <row r="37" spans="1:12" s="110" customFormat="1" ht="15" customHeight="1" x14ac:dyDescent="0.2">
      <c r="A37" s="120"/>
      <c r="B37" s="119"/>
      <c r="C37" s="258" t="s">
        <v>107</v>
      </c>
      <c r="E37" s="113">
        <v>31.604660751300457</v>
      </c>
      <c r="F37" s="115">
        <v>55957</v>
      </c>
      <c r="G37" s="114">
        <v>56517</v>
      </c>
      <c r="H37" s="114">
        <v>56920</v>
      </c>
      <c r="I37" s="114">
        <v>55748</v>
      </c>
      <c r="J37" s="140">
        <v>56235</v>
      </c>
      <c r="K37" s="114">
        <v>-278</v>
      </c>
      <c r="L37" s="116">
        <v>-0.4943540499688806</v>
      </c>
    </row>
    <row r="38" spans="1:12" s="110" customFormat="1" ht="15" customHeight="1" x14ac:dyDescent="0.2">
      <c r="A38" s="120"/>
      <c r="B38" s="119" t="s">
        <v>182</v>
      </c>
      <c r="C38" s="258"/>
      <c r="E38" s="113">
        <v>29.942704747433979</v>
      </c>
      <c r="F38" s="115">
        <v>75673</v>
      </c>
      <c r="G38" s="114">
        <v>75930</v>
      </c>
      <c r="H38" s="114">
        <v>75261</v>
      </c>
      <c r="I38" s="114">
        <v>74230</v>
      </c>
      <c r="J38" s="140">
        <v>73317</v>
      </c>
      <c r="K38" s="114">
        <v>2356</v>
      </c>
      <c r="L38" s="116">
        <v>3.2134429941214178</v>
      </c>
    </row>
    <row r="39" spans="1:12" s="110" customFormat="1" ht="15" customHeight="1" x14ac:dyDescent="0.2">
      <c r="A39" s="120"/>
      <c r="B39" s="119"/>
      <c r="C39" s="258" t="s">
        <v>106</v>
      </c>
      <c r="E39" s="113">
        <v>20.382434950378602</v>
      </c>
      <c r="F39" s="115">
        <v>15424</v>
      </c>
      <c r="G39" s="114">
        <v>15589</v>
      </c>
      <c r="H39" s="114">
        <v>15401</v>
      </c>
      <c r="I39" s="114">
        <v>15009</v>
      </c>
      <c r="J39" s="140">
        <v>14422</v>
      </c>
      <c r="K39" s="114">
        <v>1002</v>
      </c>
      <c r="L39" s="116">
        <v>6.9477187630009709</v>
      </c>
    </row>
    <row r="40" spans="1:12" s="110" customFormat="1" ht="15" customHeight="1" x14ac:dyDescent="0.2">
      <c r="A40" s="120"/>
      <c r="B40" s="119"/>
      <c r="C40" s="258" t="s">
        <v>107</v>
      </c>
      <c r="E40" s="113">
        <v>79.61756504962139</v>
      </c>
      <c r="F40" s="115">
        <v>60249</v>
      </c>
      <c r="G40" s="114">
        <v>60341</v>
      </c>
      <c r="H40" s="114">
        <v>59860</v>
      </c>
      <c r="I40" s="114">
        <v>59221</v>
      </c>
      <c r="J40" s="140">
        <v>58895</v>
      </c>
      <c r="K40" s="114">
        <v>1354</v>
      </c>
      <c r="L40" s="116">
        <v>2.2990067068511757</v>
      </c>
    </row>
    <row r="41" spans="1:12" s="110" customFormat="1" ht="24.75" customHeight="1" x14ac:dyDescent="0.2">
      <c r="A41" s="604" t="s">
        <v>519</v>
      </c>
      <c r="B41" s="605"/>
      <c r="C41" s="605"/>
      <c r="D41" s="606"/>
      <c r="E41" s="113">
        <v>4.5029003743184317</v>
      </c>
      <c r="F41" s="115">
        <v>11380</v>
      </c>
      <c r="G41" s="114">
        <v>12646</v>
      </c>
      <c r="H41" s="114">
        <v>12866</v>
      </c>
      <c r="I41" s="114">
        <v>10076</v>
      </c>
      <c r="J41" s="140">
        <v>11382</v>
      </c>
      <c r="K41" s="114">
        <v>-2</v>
      </c>
      <c r="L41" s="116">
        <v>-1.7571604287471447E-2</v>
      </c>
    </row>
    <row r="42" spans="1:12" s="110" customFormat="1" ht="15" customHeight="1" x14ac:dyDescent="0.2">
      <c r="A42" s="120"/>
      <c r="B42" s="119"/>
      <c r="C42" s="258" t="s">
        <v>106</v>
      </c>
      <c r="E42" s="113">
        <v>57.961335676625659</v>
      </c>
      <c r="F42" s="115">
        <v>6596</v>
      </c>
      <c r="G42" s="114">
        <v>7476</v>
      </c>
      <c r="H42" s="114">
        <v>7626</v>
      </c>
      <c r="I42" s="114">
        <v>5846</v>
      </c>
      <c r="J42" s="140">
        <v>6561</v>
      </c>
      <c r="K42" s="114">
        <v>35</v>
      </c>
      <c r="L42" s="116">
        <v>0.53345526596555404</v>
      </c>
    </row>
    <row r="43" spans="1:12" s="110" customFormat="1" ht="15" customHeight="1" x14ac:dyDescent="0.2">
      <c r="A43" s="123"/>
      <c r="B43" s="124"/>
      <c r="C43" s="260" t="s">
        <v>107</v>
      </c>
      <c r="D43" s="261"/>
      <c r="E43" s="125">
        <v>42.038664323374341</v>
      </c>
      <c r="F43" s="143">
        <v>4784</v>
      </c>
      <c r="G43" s="144">
        <v>5170</v>
      </c>
      <c r="H43" s="144">
        <v>5240</v>
      </c>
      <c r="I43" s="144">
        <v>4230</v>
      </c>
      <c r="J43" s="145">
        <v>4821</v>
      </c>
      <c r="K43" s="144">
        <v>-37</v>
      </c>
      <c r="L43" s="146">
        <v>-0.76747562746318188</v>
      </c>
    </row>
    <row r="44" spans="1:12" s="110" customFormat="1" ht="45.75" customHeight="1" x14ac:dyDescent="0.2">
      <c r="A44" s="604" t="s">
        <v>191</v>
      </c>
      <c r="B44" s="605"/>
      <c r="C44" s="605"/>
      <c r="D44" s="606"/>
      <c r="E44" s="113">
        <v>0.91640749269960353</v>
      </c>
      <c r="F44" s="115">
        <v>2316</v>
      </c>
      <c r="G44" s="114">
        <v>2356</v>
      </c>
      <c r="H44" s="114">
        <v>2364</v>
      </c>
      <c r="I44" s="114">
        <v>2307</v>
      </c>
      <c r="J44" s="140">
        <v>2345</v>
      </c>
      <c r="K44" s="114">
        <v>-29</v>
      </c>
      <c r="L44" s="116">
        <v>-1.2366737739872069</v>
      </c>
    </row>
    <row r="45" spans="1:12" s="110" customFormat="1" ht="15" customHeight="1" x14ac:dyDescent="0.2">
      <c r="A45" s="120"/>
      <c r="B45" s="119"/>
      <c r="C45" s="258" t="s">
        <v>106</v>
      </c>
      <c r="E45" s="113">
        <v>59.715025906735754</v>
      </c>
      <c r="F45" s="115">
        <v>1383</v>
      </c>
      <c r="G45" s="114">
        <v>1406</v>
      </c>
      <c r="H45" s="114">
        <v>1407</v>
      </c>
      <c r="I45" s="114">
        <v>1374</v>
      </c>
      <c r="J45" s="140">
        <v>1397</v>
      </c>
      <c r="K45" s="114">
        <v>-14</v>
      </c>
      <c r="L45" s="116">
        <v>-1.0021474588403723</v>
      </c>
    </row>
    <row r="46" spans="1:12" s="110" customFormat="1" ht="15" customHeight="1" x14ac:dyDescent="0.2">
      <c r="A46" s="123"/>
      <c r="B46" s="124"/>
      <c r="C46" s="260" t="s">
        <v>107</v>
      </c>
      <c r="D46" s="261"/>
      <c r="E46" s="125">
        <v>40.284974093264246</v>
      </c>
      <c r="F46" s="143">
        <v>933</v>
      </c>
      <c r="G46" s="144">
        <v>950</v>
      </c>
      <c r="H46" s="144">
        <v>957</v>
      </c>
      <c r="I46" s="144">
        <v>933</v>
      </c>
      <c r="J46" s="145">
        <v>948</v>
      </c>
      <c r="K46" s="144">
        <v>-15</v>
      </c>
      <c r="L46" s="146">
        <v>-1.5822784810126582</v>
      </c>
    </row>
    <row r="47" spans="1:12" s="110" customFormat="1" ht="39" customHeight="1" x14ac:dyDescent="0.2">
      <c r="A47" s="604" t="s">
        <v>520</v>
      </c>
      <c r="B47" s="607"/>
      <c r="C47" s="607"/>
      <c r="D47" s="608"/>
      <c r="E47" s="113">
        <v>0.28845469005959024</v>
      </c>
      <c r="F47" s="115">
        <v>729</v>
      </c>
      <c r="G47" s="114">
        <v>745</v>
      </c>
      <c r="H47" s="114">
        <v>701</v>
      </c>
      <c r="I47" s="114">
        <v>746</v>
      </c>
      <c r="J47" s="140">
        <v>782</v>
      </c>
      <c r="K47" s="114">
        <v>-53</v>
      </c>
      <c r="L47" s="116">
        <v>-6.7774936061381075</v>
      </c>
    </row>
    <row r="48" spans="1:12" s="110" customFormat="1" ht="15" customHeight="1" x14ac:dyDescent="0.2">
      <c r="A48" s="120"/>
      <c r="B48" s="119"/>
      <c r="C48" s="258" t="s">
        <v>106</v>
      </c>
      <c r="E48" s="113">
        <v>38.134430727023322</v>
      </c>
      <c r="F48" s="115">
        <v>278</v>
      </c>
      <c r="G48" s="114">
        <v>280</v>
      </c>
      <c r="H48" s="114">
        <v>268</v>
      </c>
      <c r="I48" s="114">
        <v>304</v>
      </c>
      <c r="J48" s="140">
        <v>315</v>
      </c>
      <c r="K48" s="114">
        <v>-37</v>
      </c>
      <c r="L48" s="116">
        <v>-11.746031746031745</v>
      </c>
    </row>
    <row r="49" spans="1:12" s="110" customFormat="1" ht="15" customHeight="1" x14ac:dyDescent="0.2">
      <c r="A49" s="123"/>
      <c r="B49" s="124"/>
      <c r="C49" s="260" t="s">
        <v>107</v>
      </c>
      <c r="D49" s="261"/>
      <c r="E49" s="125">
        <v>61.865569272976678</v>
      </c>
      <c r="F49" s="143">
        <v>451</v>
      </c>
      <c r="G49" s="144">
        <v>465</v>
      </c>
      <c r="H49" s="144">
        <v>433</v>
      </c>
      <c r="I49" s="144">
        <v>442</v>
      </c>
      <c r="J49" s="145">
        <v>467</v>
      </c>
      <c r="K49" s="144">
        <v>-16</v>
      </c>
      <c r="L49" s="146">
        <v>-3.4261241970021414</v>
      </c>
    </row>
    <row r="50" spans="1:12" s="110" customFormat="1" ht="24.95" customHeight="1" x14ac:dyDescent="0.2">
      <c r="A50" s="609" t="s">
        <v>192</v>
      </c>
      <c r="B50" s="610"/>
      <c r="C50" s="610"/>
      <c r="D50" s="611"/>
      <c r="E50" s="262">
        <v>11.460633254987615</v>
      </c>
      <c r="F50" s="263">
        <v>28964</v>
      </c>
      <c r="G50" s="264">
        <v>30406</v>
      </c>
      <c r="H50" s="264">
        <v>30688</v>
      </c>
      <c r="I50" s="264">
        <v>28552</v>
      </c>
      <c r="J50" s="265">
        <v>28513</v>
      </c>
      <c r="K50" s="263">
        <v>451</v>
      </c>
      <c r="L50" s="266">
        <v>1.5817346473538385</v>
      </c>
    </row>
    <row r="51" spans="1:12" s="110" customFormat="1" ht="15" customHeight="1" x14ac:dyDescent="0.2">
      <c r="A51" s="120"/>
      <c r="B51" s="119"/>
      <c r="C51" s="258" t="s">
        <v>106</v>
      </c>
      <c r="E51" s="113">
        <v>56.770473691479076</v>
      </c>
      <c r="F51" s="115">
        <v>16443</v>
      </c>
      <c r="G51" s="114">
        <v>17258</v>
      </c>
      <c r="H51" s="114">
        <v>17554</v>
      </c>
      <c r="I51" s="114">
        <v>16327</v>
      </c>
      <c r="J51" s="140">
        <v>16202</v>
      </c>
      <c r="K51" s="114">
        <v>241</v>
      </c>
      <c r="L51" s="116">
        <v>1.4874706826317738</v>
      </c>
    </row>
    <row r="52" spans="1:12" s="110" customFormat="1" ht="15" customHeight="1" x14ac:dyDescent="0.2">
      <c r="A52" s="120"/>
      <c r="B52" s="119"/>
      <c r="C52" s="258" t="s">
        <v>107</v>
      </c>
      <c r="E52" s="113">
        <v>43.229526308520924</v>
      </c>
      <c r="F52" s="115">
        <v>12521</v>
      </c>
      <c r="G52" s="114">
        <v>13148</v>
      </c>
      <c r="H52" s="114">
        <v>13134</v>
      </c>
      <c r="I52" s="114">
        <v>12225</v>
      </c>
      <c r="J52" s="140">
        <v>12311</v>
      </c>
      <c r="K52" s="114">
        <v>210</v>
      </c>
      <c r="L52" s="116">
        <v>1.7057915685159613</v>
      </c>
    </row>
    <row r="53" spans="1:12" s="110" customFormat="1" ht="15" customHeight="1" x14ac:dyDescent="0.2">
      <c r="A53" s="120"/>
      <c r="B53" s="119"/>
      <c r="C53" s="258" t="s">
        <v>187</v>
      </c>
      <c r="D53" s="110" t="s">
        <v>193</v>
      </c>
      <c r="E53" s="113">
        <v>26.671039911614418</v>
      </c>
      <c r="F53" s="115">
        <v>7725</v>
      </c>
      <c r="G53" s="114">
        <v>9043</v>
      </c>
      <c r="H53" s="114">
        <v>9280</v>
      </c>
      <c r="I53" s="114">
        <v>7127</v>
      </c>
      <c r="J53" s="140">
        <v>7677</v>
      </c>
      <c r="K53" s="114">
        <v>48</v>
      </c>
      <c r="L53" s="116">
        <v>0.62524423602969914</v>
      </c>
    </row>
    <row r="54" spans="1:12" s="110" customFormat="1" ht="15" customHeight="1" x14ac:dyDescent="0.2">
      <c r="A54" s="120"/>
      <c r="B54" s="119"/>
      <c r="D54" s="267" t="s">
        <v>194</v>
      </c>
      <c r="E54" s="113">
        <v>59.896440129449836</v>
      </c>
      <c r="F54" s="115">
        <v>4627</v>
      </c>
      <c r="G54" s="114">
        <v>5368</v>
      </c>
      <c r="H54" s="114">
        <v>5541</v>
      </c>
      <c r="I54" s="114">
        <v>4266</v>
      </c>
      <c r="J54" s="140">
        <v>4561</v>
      </c>
      <c r="K54" s="114">
        <v>66</v>
      </c>
      <c r="L54" s="116">
        <v>1.4470510852883141</v>
      </c>
    </row>
    <row r="55" spans="1:12" s="110" customFormat="1" ht="15" customHeight="1" x14ac:dyDescent="0.2">
      <c r="A55" s="120"/>
      <c r="B55" s="119"/>
      <c r="D55" s="267" t="s">
        <v>195</v>
      </c>
      <c r="E55" s="113">
        <v>40.103559870550164</v>
      </c>
      <c r="F55" s="115">
        <v>3098</v>
      </c>
      <c r="G55" s="114">
        <v>3675</v>
      </c>
      <c r="H55" s="114">
        <v>3739</v>
      </c>
      <c r="I55" s="114">
        <v>2861</v>
      </c>
      <c r="J55" s="140">
        <v>3116</v>
      </c>
      <c r="K55" s="114">
        <v>-18</v>
      </c>
      <c r="L55" s="116">
        <v>-0.57766367137355579</v>
      </c>
    </row>
    <row r="56" spans="1:12" s="110" customFormat="1" ht="15" customHeight="1" x14ac:dyDescent="0.2">
      <c r="A56" s="120"/>
      <c r="B56" s="119" t="s">
        <v>196</v>
      </c>
      <c r="C56" s="258"/>
      <c r="E56" s="113">
        <v>63.361110451635369</v>
      </c>
      <c r="F56" s="115">
        <v>160130</v>
      </c>
      <c r="G56" s="114">
        <v>160291</v>
      </c>
      <c r="H56" s="114">
        <v>161164</v>
      </c>
      <c r="I56" s="114">
        <v>160172</v>
      </c>
      <c r="J56" s="140">
        <v>160424</v>
      </c>
      <c r="K56" s="114">
        <v>-294</v>
      </c>
      <c r="L56" s="116">
        <v>-0.18326434947389417</v>
      </c>
    </row>
    <row r="57" spans="1:12" s="110" customFormat="1" ht="15" customHeight="1" x14ac:dyDescent="0.2">
      <c r="A57" s="120"/>
      <c r="B57" s="119"/>
      <c r="C57" s="258" t="s">
        <v>106</v>
      </c>
      <c r="E57" s="113">
        <v>52.314994067320299</v>
      </c>
      <c r="F57" s="115">
        <v>83772</v>
      </c>
      <c r="G57" s="114">
        <v>83990</v>
      </c>
      <c r="H57" s="114">
        <v>84718</v>
      </c>
      <c r="I57" s="114">
        <v>84299</v>
      </c>
      <c r="J57" s="140">
        <v>84226</v>
      </c>
      <c r="K57" s="114">
        <v>-454</v>
      </c>
      <c r="L57" s="116">
        <v>-0.53902595398095599</v>
      </c>
    </row>
    <row r="58" spans="1:12" s="110" customFormat="1" ht="15" customHeight="1" x14ac:dyDescent="0.2">
      <c r="A58" s="120"/>
      <c r="B58" s="119"/>
      <c r="C58" s="258" t="s">
        <v>107</v>
      </c>
      <c r="E58" s="113">
        <v>47.685005932679701</v>
      </c>
      <c r="F58" s="115">
        <v>76358</v>
      </c>
      <c r="G58" s="114">
        <v>76301</v>
      </c>
      <c r="H58" s="114">
        <v>76446</v>
      </c>
      <c r="I58" s="114">
        <v>75873</v>
      </c>
      <c r="J58" s="140">
        <v>76198</v>
      </c>
      <c r="K58" s="114">
        <v>160</v>
      </c>
      <c r="L58" s="116">
        <v>0.20997926454762592</v>
      </c>
    </row>
    <row r="59" spans="1:12" s="110" customFormat="1" ht="15" customHeight="1" x14ac:dyDescent="0.2">
      <c r="A59" s="120"/>
      <c r="B59" s="119"/>
      <c r="C59" s="258" t="s">
        <v>105</v>
      </c>
      <c r="D59" s="110" t="s">
        <v>197</v>
      </c>
      <c r="E59" s="113">
        <v>91.693623930556427</v>
      </c>
      <c r="F59" s="115">
        <v>146829</v>
      </c>
      <c r="G59" s="114">
        <v>146952</v>
      </c>
      <c r="H59" s="114">
        <v>147802</v>
      </c>
      <c r="I59" s="114">
        <v>147020</v>
      </c>
      <c r="J59" s="140">
        <v>147266</v>
      </c>
      <c r="K59" s="114">
        <v>-437</v>
      </c>
      <c r="L59" s="116">
        <v>-0.29674194994092323</v>
      </c>
    </row>
    <row r="60" spans="1:12" s="110" customFormat="1" ht="15" customHeight="1" x14ac:dyDescent="0.2">
      <c r="A60" s="120"/>
      <c r="B60" s="119"/>
      <c r="C60" s="258"/>
      <c r="D60" s="267" t="s">
        <v>198</v>
      </c>
      <c r="E60" s="113">
        <v>50.44643769282635</v>
      </c>
      <c r="F60" s="115">
        <v>74070</v>
      </c>
      <c r="G60" s="114">
        <v>74237</v>
      </c>
      <c r="H60" s="114">
        <v>74941</v>
      </c>
      <c r="I60" s="114">
        <v>74651</v>
      </c>
      <c r="J60" s="140">
        <v>74589</v>
      </c>
      <c r="K60" s="114">
        <v>-519</v>
      </c>
      <c r="L60" s="116">
        <v>-0.69581305554438322</v>
      </c>
    </row>
    <row r="61" spans="1:12" s="110" customFormat="1" ht="15" customHeight="1" x14ac:dyDescent="0.2">
      <c r="A61" s="120"/>
      <c r="B61" s="119"/>
      <c r="C61" s="258"/>
      <c r="D61" s="267" t="s">
        <v>199</v>
      </c>
      <c r="E61" s="113">
        <v>49.55356230717365</v>
      </c>
      <c r="F61" s="115">
        <v>72759</v>
      </c>
      <c r="G61" s="114">
        <v>72715</v>
      </c>
      <c r="H61" s="114">
        <v>72861</v>
      </c>
      <c r="I61" s="114">
        <v>72369</v>
      </c>
      <c r="J61" s="140">
        <v>72677</v>
      </c>
      <c r="K61" s="114">
        <v>82</v>
      </c>
      <c r="L61" s="116">
        <v>0.11282799234971173</v>
      </c>
    </row>
    <row r="62" spans="1:12" s="110" customFormat="1" ht="15" customHeight="1" x14ac:dyDescent="0.2">
      <c r="A62" s="120"/>
      <c r="B62" s="119"/>
      <c r="C62" s="258"/>
      <c r="D62" s="258" t="s">
        <v>200</v>
      </c>
      <c r="E62" s="113">
        <v>8.3063760694435764</v>
      </c>
      <c r="F62" s="115">
        <v>13301</v>
      </c>
      <c r="G62" s="114">
        <v>13339</v>
      </c>
      <c r="H62" s="114">
        <v>13362</v>
      </c>
      <c r="I62" s="114">
        <v>13152</v>
      </c>
      <c r="J62" s="140">
        <v>13158</v>
      </c>
      <c r="K62" s="114">
        <v>143</v>
      </c>
      <c r="L62" s="116">
        <v>1.0867913056695546</v>
      </c>
    </row>
    <row r="63" spans="1:12" s="110" customFormat="1" ht="15" customHeight="1" x14ac:dyDescent="0.2">
      <c r="A63" s="120"/>
      <c r="B63" s="119"/>
      <c r="C63" s="258"/>
      <c r="D63" s="267" t="s">
        <v>198</v>
      </c>
      <c r="E63" s="113">
        <v>72.941884068866997</v>
      </c>
      <c r="F63" s="115">
        <v>9702</v>
      </c>
      <c r="G63" s="114">
        <v>9753</v>
      </c>
      <c r="H63" s="114">
        <v>9777</v>
      </c>
      <c r="I63" s="114">
        <v>9648</v>
      </c>
      <c r="J63" s="140">
        <v>9637</v>
      </c>
      <c r="K63" s="114">
        <v>65</v>
      </c>
      <c r="L63" s="116">
        <v>0.6744837605063817</v>
      </c>
    </row>
    <row r="64" spans="1:12" s="110" customFormat="1" ht="15" customHeight="1" x14ac:dyDescent="0.2">
      <c r="A64" s="120"/>
      <c r="B64" s="119"/>
      <c r="C64" s="258"/>
      <c r="D64" s="267" t="s">
        <v>199</v>
      </c>
      <c r="E64" s="113">
        <v>27.058115931132999</v>
      </c>
      <c r="F64" s="115">
        <v>3599</v>
      </c>
      <c r="G64" s="114">
        <v>3586</v>
      </c>
      <c r="H64" s="114">
        <v>3585</v>
      </c>
      <c r="I64" s="114">
        <v>3504</v>
      </c>
      <c r="J64" s="140">
        <v>3521</v>
      </c>
      <c r="K64" s="114">
        <v>78</v>
      </c>
      <c r="L64" s="116">
        <v>2.2152797500710024</v>
      </c>
    </row>
    <row r="65" spans="1:12" s="110" customFormat="1" ht="15" customHeight="1" x14ac:dyDescent="0.2">
      <c r="A65" s="120"/>
      <c r="B65" s="119" t="s">
        <v>201</v>
      </c>
      <c r="C65" s="258"/>
      <c r="E65" s="113">
        <v>16.944042164241115</v>
      </c>
      <c r="F65" s="115">
        <v>42822</v>
      </c>
      <c r="G65" s="114">
        <v>42773</v>
      </c>
      <c r="H65" s="114">
        <v>42193</v>
      </c>
      <c r="I65" s="114">
        <v>41671</v>
      </c>
      <c r="J65" s="140">
        <v>41055</v>
      </c>
      <c r="K65" s="114">
        <v>1767</v>
      </c>
      <c r="L65" s="116">
        <v>4.3039824625502376</v>
      </c>
    </row>
    <row r="66" spans="1:12" s="110" customFormat="1" ht="15" customHeight="1" x14ac:dyDescent="0.2">
      <c r="A66" s="120"/>
      <c r="B66" s="119"/>
      <c r="C66" s="258" t="s">
        <v>106</v>
      </c>
      <c r="E66" s="113">
        <v>56.622763999813181</v>
      </c>
      <c r="F66" s="115">
        <v>24247</v>
      </c>
      <c r="G66" s="114">
        <v>24283</v>
      </c>
      <c r="H66" s="114">
        <v>24020</v>
      </c>
      <c r="I66" s="114">
        <v>23723</v>
      </c>
      <c r="J66" s="140">
        <v>23436</v>
      </c>
      <c r="K66" s="114">
        <v>811</v>
      </c>
      <c r="L66" s="116">
        <v>3.4604881379074928</v>
      </c>
    </row>
    <row r="67" spans="1:12" s="110" customFormat="1" ht="15" customHeight="1" x14ac:dyDescent="0.2">
      <c r="A67" s="120"/>
      <c r="B67" s="119"/>
      <c r="C67" s="258" t="s">
        <v>107</v>
      </c>
      <c r="E67" s="113">
        <v>43.377236000186819</v>
      </c>
      <c r="F67" s="115">
        <v>18575</v>
      </c>
      <c r="G67" s="114">
        <v>18490</v>
      </c>
      <c r="H67" s="114">
        <v>18173</v>
      </c>
      <c r="I67" s="114">
        <v>17948</v>
      </c>
      <c r="J67" s="140">
        <v>17619</v>
      </c>
      <c r="K67" s="114">
        <v>956</v>
      </c>
      <c r="L67" s="116">
        <v>5.4259606107043536</v>
      </c>
    </row>
    <row r="68" spans="1:12" s="110" customFormat="1" ht="15" customHeight="1" x14ac:dyDescent="0.2">
      <c r="A68" s="120"/>
      <c r="B68" s="119"/>
      <c r="C68" s="258" t="s">
        <v>105</v>
      </c>
      <c r="D68" s="110" t="s">
        <v>202</v>
      </c>
      <c r="E68" s="113">
        <v>19.078978095371539</v>
      </c>
      <c r="F68" s="115">
        <v>8170</v>
      </c>
      <c r="G68" s="114">
        <v>8149</v>
      </c>
      <c r="H68" s="114">
        <v>7832</v>
      </c>
      <c r="I68" s="114">
        <v>7672</v>
      </c>
      <c r="J68" s="140">
        <v>7270</v>
      </c>
      <c r="K68" s="114">
        <v>900</v>
      </c>
      <c r="L68" s="116">
        <v>12.379642365887207</v>
      </c>
    </row>
    <row r="69" spans="1:12" s="110" customFormat="1" ht="15" customHeight="1" x14ac:dyDescent="0.2">
      <c r="A69" s="120"/>
      <c r="B69" s="119"/>
      <c r="C69" s="258"/>
      <c r="D69" s="267" t="s">
        <v>198</v>
      </c>
      <c r="E69" s="113">
        <v>51.701346389228888</v>
      </c>
      <c r="F69" s="115">
        <v>4224</v>
      </c>
      <c r="G69" s="114">
        <v>4258</v>
      </c>
      <c r="H69" s="114">
        <v>4097</v>
      </c>
      <c r="I69" s="114">
        <v>4013</v>
      </c>
      <c r="J69" s="140">
        <v>3783</v>
      </c>
      <c r="K69" s="114">
        <v>441</v>
      </c>
      <c r="L69" s="116">
        <v>11.657414750198255</v>
      </c>
    </row>
    <row r="70" spans="1:12" s="110" customFormat="1" ht="15" customHeight="1" x14ac:dyDescent="0.2">
      <c r="A70" s="120"/>
      <c r="B70" s="119"/>
      <c r="C70" s="258"/>
      <c r="D70" s="267" t="s">
        <v>199</v>
      </c>
      <c r="E70" s="113">
        <v>48.298653610771112</v>
      </c>
      <c r="F70" s="115">
        <v>3946</v>
      </c>
      <c r="G70" s="114">
        <v>3891</v>
      </c>
      <c r="H70" s="114">
        <v>3735</v>
      </c>
      <c r="I70" s="114">
        <v>3659</v>
      </c>
      <c r="J70" s="140">
        <v>3487</v>
      </c>
      <c r="K70" s="114">
        <v>459</v>
      </c>
      <c r="L70" s="116">
        <v>13.163177516489819</v>
      </c>
    </row>
    <row r="71" spans="1:12" s="110" customFormat="1" ht="15" customHeight="1" x14ac:dyDescent="0.2">
      <c r="A71" s="120"/>
      <c r="B71" s="119"/>
      <c r="C71" s="258"/>
      <c r="D71" s="110" t="s">
        <v>203</v>
      </c>
      <c r="E71" s="113">
        <v>73.186679744056789</v>
      </c>
      <c r="F71" s="115">
        <v>31340</v>
      </c>
      <c r="G71" s="114">
        <v>31346</v>
      </c>
      <c r="H71" s="114">
        <v>31102</v>
      </c>
      <c r="I71" s="114">
        <v>30828</v>
      </c>
      <c r="J71" s="140">
        <v>30681</v>
      </c>
      <c r="K71" s="114">
        <v>659</v>
      </c>
      <c r="L71" s="116">
        <v>2.1479091294286365</v>
      </c>
    </row>
    <row r="72" spans="1:12" s="110" customFormat="1" ht="15" customHeight="1" x14ac:dyDescent="0.2">
      <c r="A72" s="120"/>
      <c r="B72" s="119"/>
      <c r="C72" s="258"/>
      <c r="D72" s="267" t="s">
        <v>198</v>
      </c>
      <c r="E72" s="113">
        <v>57.565411614550094</v>
      </c>
      <c r="F72" s="115">
        <v>18041</v>
      </c>
      <c r="G72" s="114">
        <v>18065</v>
      </c>
      <c r="H72" s="114">
        <v>17959</v>
      </c>
      <c r="I72" s="114">
        <v>17810</v>
      </c>
      <c r="J72" s="140">
        <v>17774</v>
      </c>
      <c r="K72" s="114">
        <v>267</v>
      </c>
      <c r="L72" s="116">
        <v>1.5021942162709576</v>
      </c>
    </row>
    <row r="73" spans="1:12" s="110" customFormat="1" ht="15" customHeight="1" x14ac:dyDescent="0.2">
      <c r="A73" s="120"/>
      <c r="B73" s="119"/>
      <c r="C73" s="258"/>
      <c r="D73" s="267" t="s">
        <v>199</v>
      </c>
      <c r="E73" s="113">
        <v>42.434588385449906</v>
      </c>
      <c r="F73" s="115">
        <v>13299</v>
      </c>
      <c r="G73" s="114">
        <v>13281</v>
      </c>
      <c r="H73" s="114">
        <v>13143</v>
      </c>
      <c r="I73" s="114">
        <v>13018</v>
      </c>
      <c r="J73" s="140">
        <v>12907</v>
      </c>
      <c r="K73" s="114">
        <v>392</v>
      </c>
      <c r="L73" s="116">
        <v>3.0371116448438831</v>
      </c>
    </row>
    <row r="74" spans="1:12" s="110" customFormat="1" ht="15" customHeight="1" x14ac:dyDescent="0.2">
      <c r="A74" s="120"/>
      <c r="B74" s="119"/>
      <c r="C74" s="258"/>
      <c r="D74" s="110" t="s">
        <v>204</v>
      </c>
      <c r="E74" s="113">
        <v>7.7343421605716687</v>
      </c>
      <c r="F74" s="115">
        <v>3312</v>
      </c>
      <c r="G74" s="114">
        <v>3278</v>
      </c>
      <c r="H74" s="114">
        <v>3259</v>
      </c>
      <c r="I74" s="114">
        <v>3171</v>
      </c>
      <c r="J74" s="140">
        <v>3104</v>
      </c>
      <c r="K74" s="114">
        <v>208</v>
      </c>
      <c r="L74" s="116">
        <v>6.7010309278350517</v>
      </c>
    </row>
    <row r="75" spans="1:12" s="110" customFormat="1" ht="15" customHeight="1" x14ac:dyDescent="0.2">
      <c r="A75" s="120"/>
      <c r="B75" s="119"/>
      <c r="C75" s="258"/>
      <c r="D75" s="267" t="s">
        <v>198</v>
      </c>
      <c r="E75" s="113">
        <v>59.842995169082123</v>
      </c>
      <c r="F75" s="115">
        <v>1982</v>
      </c>
      <c r="G75" s="114">
        <v>1960</v>
      </c>
      <c r="H75" s="114">
        <v>1964</v>
      </c>
      <c r="I75" s="114">
        <v>1900</v>
      </c>
      <c r="J75" s="140">
        <v>1879</v>
      </c>
      <c r="K75" s="114">
        <v>103</v>
      </c>
      <c r="L75" s="116">
        <v>5.4816391697711548</v>
      </c>
    </row>
    <row r="76" spans="1:12" s="110" customFormat="1" ht="15" customHeight="1" x14ac:dyDescent="0.2">
      <c r="A76" s="120"/>
      <c r="B76" s="119"/>
      <c r="C76" s="258"/>
      <c r="D76" s="267" t="s">
        <v>199</v>
      </c>
      <c r="E76" s="113">
        <v>40.157004830917877</v>
      </c>
      <c r="F76" s="115">
        <v>1330</v>
      </c>
      <c r="G76" s="114">
        <v>1318</v>
      </c>
      <c r="H76" s="114">
        <v>1295</v>
      </c>
      <c r="I76" s="114">
        <v>1271</v>
      </c>
      <c r="J76" s="140">
        <v>1225</v>
      </c>
      <c r="K76" s="114">
        <v>105</v>
      </c>
      <c r="L76" s="116">
        <v>8.5714285714285712</v>
      </c>
    </row>
    <row r="77" spans="1:12" s="110" customFormat="1" ht="15" customHeight="1" x14ac:dyDescent="0.2">
      <c r="A77" s="534"/>
      <c r="B77" s="119" t="s">
        <v>205</v>
      </c>
      <c r="C77" s="268"/>
      <c r="D77" s="182"/>
      <c r="E77" s="113">
        <v>8.2342141291359017</v>
      </c>
      <c r="F77" s="115">
        <v>20810</v>
      </c>
      <c r="G77" s="114">
        <v>21150</v>
      </c>
      <c r="H77" s="114">
        <v>21539</v>
      </c>
      <c r="I77" s="114">
        <v>21154</v>
      </c>
      <c r="J77" s="140">
        <v>21074</v>
      </c>
      <c r="K77" s="114">
        <v>-264</v>
      </c>
      <c r="L77" s="116">
        <v>-1.252728480592199</v>
      </c>
    </row>
    <row r="78" spans="1:12" s="110" customFormat="1" ht="15" customHeight="1" x14ac:dyDescent="0.2">
      <c r="A78" s="120"/>
      <c r="B78" s="119"/>
      <c r="C78" s="268" t="s">
        <v>106</v>
      </c>
      <c r="D78" s="182"/>
      <c r="E78" s="113">
        <v>57.94329649207112</v>
      </c>
      <c r="F78" s="115">
        <v>12058</v>
      </c>
      <c r="G78" s="114">
        <v>12231</v>
      </c>
      <c r="H78" s="114">
        <v>12512</v>
      </c>
      <c r="I78" s="114">
        <v>12231</v>
      </c>
      <c r="J78" s="140">
        <v>12072</v>
      </c>
      <c r="K78" s="114">
        <v>-14</v>
      </c>
      <c r="L78" s="116">
        <v>-0.11597084161696487</v>
      </c>
    </row>
    <row r="79" spans="1:12" s="110" customFormat="1" ht="15" customHeight="1" x14ac:dyDescent="0.2">
      <c r="A79" s="123"/>
      <c r="B79" s="124"/>
      <c r="C79" s="260" t="s">
        <v>107</v>
      </c>
      <c r="D79" s="261"/>
      <c r="E79" s="125">
        <v>42.05670350792888</v>
      </c>
      <c r="F79" s="143">
        <v>8752</v>
      </c>
      <c r="G79" s="144">
        <v>8919</v>
      </c>
      <c r="H79" s="144">
        <v>9027</v>
      </c>
      <c r="I79" s="144">
        <v>8923</v>
      </c>
      <c r="J79" s="145">
        <v>9002</v>
      </c>
      <c r="K79" s="144">
        <v>-250</v>
      </c>
      <c r="L79" s="146">
        <v>-2.7771606309708954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252726</v>
      </c>
      <c r="E11" s="114">
        <v>254620</v>
      </c>
      <c r="F11" s="114">
        <v>255584</v>
      </c>
      <c r="G11" s="114">
        <v>251549</v>
      </c>
      <c r="H11" s="140">
        <v>251066</v>
      </c>
      <c r="I11" s="115">
        <v>1660</v>
      </c>
      <c r="J11" s="116">
        <v>0.66118072538695005</v>
      </c>
    </row>
    <row r="12" spans="1:15" s="110" customFormat="1" ht="24.95" customHeight="1" x14ac:dyDescent="0.2">
      <c r="A12" s="193" t="s">
        <v>132</v>
      </c>
      <c r="B12" s="194" t="s">
        <v>133</v>
      </c>
      <c r="C12" s="113">
        <v>0.28291509381701924</v>
      </c>
      <c r="D12" s="115">
        <v>715</v>
      </c>
      <c r="E12" s="114">
        <v>673</v>
      </c>
      <c r="F12" s="114">
        <v>800</v>
      </c>
      <c r="G12" s="114">
        <v>803</v>
      </c>
      <c r="H12" s="140">
        <v>706</v>
      </c>
      <c r="I12" s="115">
        <v>9</v>
      </c>
      <c r="J12" s="116">
        <v>1.2747875354107649</v>
      </c>
    </row>
    <row r="13" spans="1:15" s="110" customFormat="1" ht="24.95" customHeight="1" x14ac:dyDescent="0.2">
      <c r="A13" s="193" t="s">
        <v>134</v>
      </c>
      <c r="B13" s="199" t="s">
        <v>214</v>
      </c>
      <c r="C13" s="113">
        <v>2.2138600697989128</v>
      </c>
      <c r="D13" s="115">
        <v>5595</v>
      </c>
      <c r="E13" s="114">
        <v>5611</v>
      </c>
      <c r="F13" s="114">
        <v>5662</v>
      </c>
      <c r="G13" s="114">
        <v>5561</v>
      </c>
      <c r="H13" s="140">
        <v>5458</v>
      </c>
      <c r="I13" s="115">
        <v>137</v>
      </c>
      <c r="J13" s="116">
        <v>2.5100769512641992</v>
      </c>
    </row>
    <row r="14" spans="1:15" s="287" customFormat="1" ht="24" customHeight="1" x14ac:dyDescent="0.2">
      <c r="A14" s="193" t="s">
        <v>215</v>
      </c>
      <c r="B14" s="199" t="s">
        <v>137</v>
      </c>
      <c r="C14" s="113">
        <v>22.296874876348298</v>
      </c>
      <c r="D14" s="115">
        <v>56350</v>
      </c>
      <c r="E14" s="114">
        <v>56668</v>
      </c>
      <c r="F14" s="114">
        <v>57120</v>
      </c>
      <c r="G14" s="114">
        <v>56748</v>
      </c>
      <c r="H14" s="140">
        <v>56936</v>
      </c>
      <c r="I14" s="115">
        <v>-586</v>
      </c>
      <c r="J14" s="116">
        <v>-1.0292257973865393</v>
      </c>
      <c r="K14" s="110"/>
      <c r="L14" s="110"/>
      <c r="M14" s="110"/>
      <c r="N14" s="110"/>
      <c r="O14" s="110"/>
    </row>
    <row r="15" spans="1:15" s="110" customFormat="1" ht="24.75" customHeight="1" x14ac:dyDescent="0.2">
      <c r="A15" s="193" t="s">
        <v>216</v>
      </c>
      <c r="B15" s="199" t="s">
        <v>217</v>
      </c>
      <c r="C15" s="113">
        <v>2.0417369008333135</v>
      </c>
      <c r="D15" s="115">
        <v>5160</v>
      </c>
      <c r="E15" s="114">
        <v>5205</v>
      </c>
      <c r="F15" s="114">
        <v>5241</v>
      </c>
      <c r="G15" s="114">
        <v>5184</v>
      </c>
      <c r="H15" s="140">
        <v>5182</v>
      </c>
      <c r="I15" s="115">
        <v>-22</v>
      </c>
      <c r="J15" s="116">
        <v>-0.42454650714010034</v>
      </c>
    </row>
    <row r="16" spans="1:15" s="287" customFormat="1" ht="24.95" customHeight="1" x14ac:dyDescent="0.2">
      <c r="A16" s="193" t="s">
        <v>218</v>
      </c>
      <c r="B16" s="199" t="s">
        <v>141</v>
      </c>
      <c r="C16" s="113">
        <v>17.608793713349634</v>
      </c>
      <c r="D16" s="115">
        <v>44502</v>
      </c>
      <c r="E16" s="114">
        <v>44711</v>
      </c>
      <c r="F16" s="114">
        <v>45020</v>
      </c>
      <c r="G16" s="114">
        <v>44791</v>
      </c>
      <c r="H16" s="140">
        <v>44965</v>
      </c>
      <c r="I16" s="115">
        <v>-463</v>
      </c>
      <c r="J16" s="116">
        <v>-1.0296897587012122</v>
      </c>
      <c r="K16" s="110"/>
      <c r="L16" s="110"/>
      <c r="M16" s="110"/>
      <c r="N16" s="110"/>
      <c r="O16" s="110"/>
    </row>
    <row r="17" spans="1:15" s="110" customFormat="1" ht="24.95" customHeight="1" x14ac:dyDescent="0.2">
      <c r="A17" s="193" t="s">
        <v>219</v>
      </c>
      <c r="B17" s="199" t="s">
        <v>220</v>
      </c>
      <c r="C17" s="113">
        <v>2.646344262165349</v>
      </c>
      <c r="D17" s="115">
        <v>6688</v>
      </c>
      <c r="E17" s="114">
        <v>6752</v>
      </c>
      <c r="F17" s="114">
        <v>6859</v>
      </c>
      <c r="G17" s="114">
        <v>6773</v>
      </c>
      <c r="H17" s="140">
        <v>6789</v>
      </c>
      <c r="I17" s="115">
        <v>-101</v>
      </c>
      <c r="J17" s="116">
        <v>-1.4877006922963618</v>
      </c>
    </row>
    <row r="18" spans="1:15" s="287" customFormat="1" ht="24.95" customHeight="1" x14ac:dyDescent="0.2">
      <c r="A18" s="201" t="s">
        <v>144</v>
      </c>
      <c r="B18" s="202" t="s">
        <v>145</v>
      </c>
      <c r="C18" s="113">
        <v>4.2203809659473102</v>
      </c>
      <c r="D18" s="115">
        <v>10666</v>
      </c>
      <c r="E18" s="114">
        <v>10679</v>
      </c>
      <c r="F18" s="114">
        <v>11025</v>
      </c>
      <c r="G18" s="114">
        <v>10610</v>
      </c>
      <c r="H18" s="140">
        <v>10429</v>
      </c>
      <c r="I18" s="115">
        <v>237</v>
      </c>
      <c r="J18" s="116">
        <v>2.2725093489308659</v>
      </c>
      <c r="K18" s="110"/>
      <c r="L18" s="110"/>
      <c r="M18" s="110"/>
      <c r="N18" s="110"/>
      <c r="O18" s="110"/>
    </row>
    <row r="19" spans="1:15" s="110" customFormat="1" ht="24.95" customHeight="1" x14ac:dyDescent="0.2">
      <c r="A19" s="193" t="s">
        <v>146</v>
      </c>
      <c r="B19" s="199" t="s">
        <v>147</v>
      </c>
      <c r="C19" s="113">
        <v>12.43599787912601</v>
      </c>
      <c r="D19" s="115">
        <v>31429</v>
      </c>
      <c r="E19" s="114">
        <v>31787</v>
      </c>
      <c r="F19" s="114">
        <v>31879</v>
      </c>
      <c r="G19" s="114">
        <v>31322</v>
      </c>
      <c r="H19" s="140">
        <v>31521</v>
      </c>
      <c r="I19" s="115">
        <v>-92</v>
      </c>
      <c r="J19" s="116">
        <v>-0.29186891278829985</v>
      </c>
    </row>
    <row r="20" spans="1:15" s="287" customFormat="1" ht="24.95" customHeight="1" x14ac:dyDescent="0.2">
      <c r="A20" s="193" t="s">
        <v>148</v>
      </c>
      <c r="B20" s="199" t="s">
        <v>149</v>
      </c>
      <c r="C20" s="113">
        <v>4.2789424119402044</v>
      </c>
      <c r="D20" s="115">
        <v>10814</v>
      </c>
      <c r="E20" s="114">
        <v>10920</v>
      </c>
      <c r="F20" s="114">
        <v>10864</v>
      </c>
      <c r="G20" s="114">
        <v>10849</v>
      </c>
      <c r="H20" s="140">
        <v>10845</v>
      </c>
      <c r="I20" s="115">
        <v>-31</v>
      </c>
      <c r="J20" s="116">
        <v>-0.28584601198709081</v>
      </c>
      <c r="K20" s="110"/>
      <c r="L20" s="110"/>
      <c r="M20" s="110"/>
      <c r="N20" s="110"/>
      <c r="O20" s="110"/>
    </row>
    <row r="21" spans="1:15" s="110" customFormat="1" ht="24.95" customHeight="1" x14ac:dyDescent="0.2">
      <c r="A21" s="201" t="s">
        <v>150</v>
      </c>
      <c r="B21" s="202" t="s">
        <v>151</v>
      </c>
      <c r="C21" s="113">
        <v>3.036490111820707</v>
      </c>
      <c r="D21" s="115">
        <v>7674</v>
      </c>
      <c r="E21" s="114">
        <v>7924</v>
      </c>
      <c r="F21" s="114">
        <v>7855</v>
      </c>
      <c r="G21" s="114">
        <v>7705</v>
      </c>
      <c r="H21" s="140">
        <v>7606</v>
      </c>
      <c r="I21" s="115">
        <v>68</v>
      </c>
      <c r="J21" s="116">
        <v>0.89403102813568236</v>
      </c>
    </row>
    <row r="22" spans="1:15" s="110" customFormat="1" ht="24.95" customHeight="1" x14ac:dyDescent="0.2">
      <c r="A22" s="201" t="s">
        <v>152</v>
      </c>
      <c r="B22" s="199" t="s">
        <v>153</v>
      </c>
      <c r="C22" s="113">
        <v>2.7488267926529129</v>
      </c>
      <c r="D22" s="115">
        <v>6947</v>
      </c>
      <c r="E22" s="114">
        <v>7053</v>
      </c>
      <c r="F22" s="114">
        <v>6970</v>
      </c>
      <c r="G22" s="114">
        <v>6783</v>
      </c>
      <c r="H22" s="140">
        <v>6673</v>
      </c>
      <c r="I22" s="115">
        <v>274</v>
      </c>
      <c r="J22" s="116">
        <v>4.1060992057545329</v>
      </c>
    </row>
    <row r="23" spans="1:15" s="110" customFormat="1" ht="24.95" customHeight="1" x14ac:dyDescent="0.2">
      <c r="A23" s="193" t="s">
        <v>154</v>
      </c>
      <c r="B23" s="199" t="s">
        <v>155</v>
      </c>
      <c r="C23" s="113">
        <v>2.3962710603578579</v>
      </c>
      <c r="D23" s="115">
        <v>6056</v>
      </c>
      <c r="E23" s="114">
        <v>6068</v>
      </c>
      <c r="F23" s="114">
        <v>6096</v>
      </c>
      <c r="G23" s="114">
        <v>5945</v>
      </c>
      <c r="H23" s="140">
        <v>6066</v>
      </c>
      <c r="I23" s="115">
        <v>-10</v>
      </c>
      <c r="J23" s="116">
        <v>-0.16485328058028353</v>
      </c>
    </row>
    <row r="24" spans="1:15" s="110" customFormat="1" ht="24.95" customHeight="1" x14ac:dyDescent="0.2">
      <c r="A24" s="193" t="s">
        <v>156</v>
      </c>
      <c r="B24" s="199" t="s">
        <v>221</v>
      </c>
      <c r="C24" s="113">
        <v>10.206310391491181</v>
      </c>
      <c r="D24" s="115">
        <v>25794</v>
      </c>
      <c r="E24" s="114">
        <v>25895</v>
      </c>
      <c r="F24" s="114">
        <v>25812</v>
      </c>
      <c r="G24" s="114">
        <v>25401</v>
      </c>
      <c r="H24" s="140">
        <v>25315</v>
      </c>
      <c r="I24" s="115">
        <v>479</v>
      </c>
      <c r="J24" s="116">
        <v>1.8921587991309501</v>
      </c>
    </row>
    <row r="25" spans="1:15" s="110" customFormat="1" ht="24.95" customHeight="1" x14ac:dyDescent="0.2">
      <c r="A25" s="193" t="s">
        <v>222</v>
      </c>
      <c r="B25" s="204" t="s">
        <v>159</v>
      </c>
      <c r="C25" s="113">
        <v>4.882362716934546</v>
      </c>
      <c r="D25" s="115">
        <v>12339</v>
      </c>
      <c r="E25" s="114">
        <v>12385</v>
      </c>
      <c r="F25" s="114">
        <v>12466</v>
      </c>
      <c r="G25" s="114">
        <v>12161</v>
      </c>
      <c r="H25" s="140">
        <v>12130</v>
      </c>
      <c r="I25" s="115">
        <v>209</v>
      </c>
      <c r="J25" s="116">
        <v>1.7230008244023083</v>
      </c>
    </row>
    <row r="26" spans="1:15" s="110" customFormat="1" ht="24.95" customHeight="1" x14ac:dyDescent="0.2">
      <c r="A26" s="201">
        <v>782.78300000000002</v>
      </c>
      <c r="B26" s="203" t="s">
        <v>160</v>
      </c>
      <c r="C26" s="113">
        <v>1.8003687788355769</v>
      </c>
      <c r="D26" s="115">
        <v>4550</v>
      </c>
      <c r="E26" s="114">
        <v>4987</v>
      </c>
      <c r="F26" s="114">
        <v>5580</v>
      </c>
      <c r="G26" s="114">
        <v>5578</v>
      </c>
      <c r="H26" s="140">
        <v>5379</v>
      </c>
      <c r="I26" s="115">
        <v>-829</v>
      </c>
      <c r="J26" s="116">
        <v>-15.41178657743075</v>
      </c>
    </row>
    <row r="27" spans="1:15" s="110" customFormat="1" ht="24.95" customHeight="1" x14ac:dyDescent="0.2">
      <c r="A27" s="193" t="s">
        <v>161</v>
      </c>
      <c r="B27" s="199" t="s">
        <v>223</v>
      </c>
      <c r="C27" s="113">
        <v>5.5649201111084734</v>
      </c>
      <c r="D27" s="115">
        <v>14064</v>
      </c>
      <c r="E27" s="114">
        <v>14027</v>
      </c>
      <c r="F27" s="114">
        <v>13991</v>
      </c>
      <c r="G27" s="114">
        <v>13765</v>
      </c>
      <c r="H27" s="140">
        <v>13675</v>
      </c>
      <c r="I27" s="115">
        <v>389</v>
      </c>
      <c r="J27" s="116">
        <v>2.8446069469835464</v>
      </c>
    </row>
    <row r="28" spans="1:15" s="110" customFormat="1" ht="24.95" customHeight="1" x14ac:dyDescent="0.2">
      <c r="A28" s="193" t="s">
        <v>163</v>
      </c>
      <c r="B28" s="199" t="s">
        <v>164</v>
      </c>
      <c r="C28" s="113">
        <v>5.3738040407397731</v>
      </c>
      <c r="D28" s="115">
        <v>13581</v>
      </c>
      <c r="E28" s="114">
        <v>13994</v>
      </c>
      <c r="F28" s="114">
        <v>13701</v>
      </c>
      <c r="G28" s="114">
        <v>13365</v>
      </c>
      <c r="H28" s="140">
        <v>13293</v>
      </c>
      <c r="I28" s="115">
        <v>288</v>
      </c>
      <c r="J28" s="116">
        <v>2.1665538253215977</v>
      </c>
    </row>
    <row r="29" spans="1:15" s="110" customFormat="1" ht="24.95" customHeight="1" x14ac:dyDescent="0.2">
      <c r="A29" s="193">
        <v>86</v>
      </c>
      <c r="B29" s="199" t="s">
        <v>165</v>
      </c>
      <c r="C29" s="113">
        <v>7.2572667632139156</v>
      </c>
      <c r="D29" s="115">
        <v>18341</v>
      </c>
      <c r="E29" s="114">
        <v>18371</v>
      </c>
      <c r="F29" s="114">
        <v>18314</v>
      </c>
      <c r="G29" s="114">
        <v>17926</v>
      </c>
      <c r="H29" s="140">
        <v>17941</v>
      </c>
      <c r="I29" s="115">
        <v>400</v>
      </c>
      <c r="J29" s="116">
        <v>2.2295301265258347</v>
      </c>
    </row>
    <row r="30" spans="1:15" s="110" customFormat="1" ht="24.95" customHeight="1" x14ac:dyDescent="0.2">
      <c r="A30" s="193">
        <v>87.88</v>
      </c>
      <c r="B30" s="204" t="s">
        <v>166</v>
      </c>
      <c r="C30" s="113">
        <v>7.7783844954614878</v>
      </c>
      <c r="D30" s="115">
        <v>19658</v>
      </c>
      <c r="E30" s="114">
        <v>19424</v>
      </c>
      <c r="F30" s="114">
        <v>19314</v>
      </c>
      <c r="G30" s="114">
        <v>19036</v>
      </c>
      <c r="H30" s="140">
        <v>19059</v>
      </c>
      <c r="I30" s="115">
        <v>599</v>
      </c>
      <c r="J30" s="116">
        <v>3.1428721338999948</v>
      </c>
    </row>
    <row r="31" spans="1:15" s="110" customFormat="1" ht="24.95" customHeight="1" x14ac:dyDescent="0.2">
      <c r="A31" s="193" t="s">
        <v>167</v>
      </c>
      <c r="B31" s="199" t="s">
        <v>168</v>
      </c>
      <c r="C31" s="113">
        <v>3.2248363840681211</v>
      </c>
      <c r="D31" s="115">
        <v>8150</v>
      </c>
      <c r="E31" s="114">
        <v>8151</v>
      </c>
      <c r="F31" s="114">
        <v>8132</v>
      </c>
      <c r="G31" s="114">
        <v>7988</v>
      </c>
      <c r="H31" s="140">
        <v>8031</v>
      </c>
      <c r="I31" s="115">
        <v>119</v>
      </c>
      <c r="J31" s="116">
        <v>1.481758187025277</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0.28291509381701924</v>
      </c>
      <c r="D34" s="115">
        <v>715</v>
      </c>
      <c r="E34" s="114">
        <v>673</v>
      </c>
      <c r="F34" s="114">
        <v>800</v>
      </c>
      <c r="G34" s="114">
        <v>803</v>
      </c>
      <c r="H34" s="140">
        <v>706</v>
      </c>
      <c r="I34" s="115">
        <v>9</v>
      </c>
      <c r="J34" s="116">
        <v>1.2747875354107649</v>
      </c>
    </row>
    <row r="35" spans="1:10" s="110" customFormat="1" ht="24.95" customHeight="1" x14ac:dyDescent="0.2">
      <c r="A35" s="292" t="s">
        <v>171</v>
      </c>
      <c r="B35" s="293" t="s">
        <v>172</v>
      </c>
      <c r="C35" s="113">
        <v>28.73111591209452</v>
      </c>
      <c r="D35" s="115">
        <v>72611</v>
      </c>
      <c r="E35" s="114">
        <v>72958</v>
      </c>
      <c r="F35" s="114">
        <v>73807</v>
      </c>
      <c r="G35" s="114">
        <v>72919</v>
      </c>
      <c r="H35" s="140">
        <v>72823</v>
      </c>
      <c r="I35" s="115">
        <v>-212</v>
      </c>
      <c r="J35" s="116">
        <v>-0.29111681748898011</v>
      </c>
    </row>
    <row r="36" spans="1:10" s="110" customFormat="1" ht="24.95" customHeight="1" x14ac:dyDescent="0.2">
      <c r="A36" s="294" t="s">
        <v>173</v>
      </c>
      <c r="B36" s="295" t="s">
        <v>174</v>
      </c>
      <c r="C36" s="125">
        <v>70.984781937750768</v>
      </c>
      <c r="D36" s="143">
        <v>179397</v>
      </c>
      <c r="E36" s="144">
        <v>180986</v>
      </c>
      <c r="F36" s="144">
        <v>180974</v>
      </c>
      <c r="G36" s="144">
        <v>177824</v>
      </c>
      <c r="H36" s="145">
        <v>177534</v>
      </c>
      <c r="I36" s="143">
        <v>1863</v>
      </c>
      <c r="J36" s="146">
        <v>1.0493764574673021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2020-09-28T07:08:41Z</dcterms:created>
  <dcterms:modified xsi:type="dcterms:W3CDTF">2020-09-28T10:32:31Z</dcterms:modified>
</cp:coreProperties>
</file>