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K44" i="24"/>
  <c r="I44" i="24"/>
  <c r="H44" i="24"/>
  <c r="D44" i="24"/>
  <c r="C44" i="24"/>
  <c r="M44" i="24" s="1"/>
  <c r="B44" i="24"/>
  <c r="J44" i="24" s="1"/>
  <c r="M43" i="24"/>
  <c r="L43" i="24"/>
  <c r="H43" i="24"/>
  <c r="G43" i="24"/>
  <c r="F43" i="24"/>
  <c r="E43" i="24"/>
  <c r="D43" i="24"/>
  <c r="C43" i="24"/>
  <c r="I43" i="24" s="1"/>
  <c r="B43" i="24"/>
  <c r="K43" i="24" s="1"/>
  <c r="L42" i="24"/>
  <c r="K42" i="24"/>
  <c r="I42" i="24"/>
  <c r="H42" i="24"/>
  <c r="D42" i="24"/>
  <c r="C42" i="24"/>
  <c r="M42" i="24" s="1"/>
  <c r="B42" i="24"/>
  <c r="J42" i="24" s="1"/>
  <c r="M41" i="24"/>
  <c r="L41" i="24"/>
  <c r="H41" i="24"/>
  <c r="G41" i="24"/>
  <c r="F41" i="24"/>
  <c r="E41" i="24"/>
  <c r="D41" i="24"/>
  <c r="C41" i="24"/>
  <c r="I41" i="24" s="1"/>
  <c r="B41" i="24"/>
  <c r="K41" i="24" s="1"/>
  <c r="L40" i="24"/>
  <c r="K40" i="24"/>
  <c r="I40" i="24"/>
  <c r="H40" i="24"/>
  <c r="D40" i="24"/>
  <c r="C40" i="24"/>
  <c r="M40" i="24" s="1"/>
  <c r="B40" i="24"/>
  <c r="J40" i="24" s="1"/>
  <c r="M36" i="24"/>
  <c r="L36" i="24"/>
  <c r="K36" i="24"/>
  <c r="J36" i="24"/>
  <c r="I36" i="24"/>
  <c r="H36" i="24"/>
  <c r="G36" i="24"/>
  <c r="F36" i="24"/>
  <c r="E36" i="24"/>
  <c r="D36" i="24"/>
  <c r="K57" i="15"/>
  <c r="L57" i="15" s="1"/>
  <c r="C38" i="24"/>
  <c r="C37" i="24"/>
  <c r="C35" i="24"/>
  <c r="C34" i="24"/>
  <c r="G34" i="24" s="1"/>
  <c r="C33" i="24"/>
  <c r="C32" i="24"/>
  <c r="G32" i="24" s="1"/>
  <c r="C31" i="24"/>
  <c r="C30" i="24"/>
  <c r="G30" i="24" s="1"/>
  <c r="C29" i="24"/>
  <c r="C28" i="24"/>
  <c r="G28" i="24" s="1"/>
  <c r="C27" i="24"/>
  <c r="C26" i="24"/>
  <c r="G26" i="24" s="1"/>
  <c r="C25" i="24"/>
  <c r="C24" i="24"/>
  <c r="G24" i="24" s="1"/>
  <c r="C23" i="24"/>
  <c r="C22" i="24"/>
  <c r="G22" i="24" s="1"/>
  <c r="C21" i="24"/>
  <c r="C20" i="24"/>
  <c r="G20" i="24" s="1"/>
  <c r="C19" i="24"/>
  <c r="C18" i="24"/>
  <c r="G18" i="24" s="1"/>
  <c r="C17" i="24"/>
  <c r="C16" i="24"/>
  <c r="G16" i="24" s="1"/>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16" i="24" l="1"/>
  <c r="H16" i="24"/>
  <c r="F16" i="24"/>
  <c r="D16" i="24"/>
  <c r="J16" i="24"/>
  <c r="K32" i="24"/>
  <c r="H32" i="24"/>
  <c r="F32" i="24"/>
  <c r="D32" i="24"/>
  <c r="J32" i="24"/>
  <c r="D7" i="24"/>
  <c r="H7" i="24"/>
  <c r="K7" i="24"/>
  <c r="J7" i="24"/>
  <c r="F7" i="24"/>
  <c r="D29" i="24"/>
  <c r="J29" i="24"/>
  <c r="H29" i="24"/>
  <c r="K29" i="24"/>
  <c r="F29" i="24"/>
  <c r="K8" i="24"/>
  <c r="H8" i="24"/>
  <c r="D8" i="24"/>
  <c r="F8" i="24"/>
  <c r="J8" i="24"/>
  <c r="K38" i="24"/>
  <c r="J38" i="24"/>
  <c r="H38" i="24"/>
  <c r="F38" i="24"/>
  <c r="D38" i="24"/>
  <c r="D15" i="24"/>
  <c r="J15" i="24"/>
  <c r="H15" i="24"/>
  <c r="K15" i="24"/>
  <c r="F15" i="24"/>
  <c r="K18" i="24"/>
  <c r="H18" i="24"/>
  <c r="F18" i="24"/>
  <c r="D18" i="24"/>
  <c r="J18" i="24"/>
  <c r="D21" i="24"/>
  <c r="J21" i="24"/>
  <c r="H21" i="24"/>
  <c r="K21" i="24"/>
  <c r="F21" i="24"/>
  <c r="K24" i="24"/>
  <c r="H24" i="24"/>
  <c r="F24" i="24"/>
  <c r="D24" i="24"/>
  <c r="J24" i="24"/>
  <c r="K30" i="24"/>
  <c r="H30" i="24"/>
  <c r="F30" i="24"/>
  <c r="D30" i="24"/>
  <c r="J30" i="24"/>
  <c r="G7" i="24"/>
  <c r="M7" i="24"/>
  <c r="E7" i="24"/>
  <c r="L7" i="24"/>
  <c r="I7" i="24"/>
  <c r="G31" i="24"/>
  <c r="M31" i="24"/>
  <c r="E31" i="24"/>
  <c r="L31" i="24"/>
  <c r="I31" i="24"/>
  <c r="M38" i="24"/>
  <c r="E38" i="24"/>
  <c r="G38" i="24"/>
  <c r="I38" i="24"/>
  <c r="L38" i="24"/>
  <c r="D19" i="24"/>
  <c r="J19" i="24"/>
  <c r="H19" i="24"/>
  <c r="F19" i="24"/>
  <c r="K19" i="24"/>
  <c r="D25" i="24"/>
  <c r="J25" i="24"/>
  <c r="H25" i="24"/>
  <c r="K25" i="24"/>
  <c r="F25" i="24"/>
  <c r="K28" i="24"/>
  <c r="H28" i="24"/>
  <c r="F28" i="24"/>
  <c r="D28" i="24"/>
  <c r="J28" i="24"/>
  <c r="D31" i="24"/>
  <c r="J31" i="24"/>
  <c r="H31" i="24"/>
  <c r="K31" i="24"/>
  <c r="F31" i="24"/>
  <c r="K34" i="24"/>
  <c r="H34" i="24"/>
  <c r="F34" i="24"/>
  <c r="D34" i="24"/>
  <c r="J34" i="24"/>
  <c r="G19" i="24"/>
  <c r="M19" i="24"/>
  <c r="E19" i="24"/>
  <c r="L19" i="24"/>
  <c r="I19" i="24"/>
  <c r="G25" i="24"/>
  <c r="M25" i="24"/>
  <c r="E25" i="24"/>
  <c r="L25" i="24"/>
  <c r="I25" i="24"/>
  <c r="K22" i="24"/>
  <c r="H22" i="24"/>
  <c r="F22" i="24"/>
  <c r="D22" i="24"/>
  <c r="J22" i="24"/>
  <c r="I8" i="24"/>
  <c r="M8" i="24"/>
  <c r="E8" i="24"/>
  <c r="L8" i="24"/>
  <c r="G8" i="24"/>
  <c r="D9" i="24"/>
  <c r="H9" i="24"/>
  <c r="K9" i="24"/>
  <c r="J9" i="24"/>
  <c r="F9" i="24"/>
  <c r="D35" i="24"/>
  <c r="J35" i="24"/>
  <c r="H35" i="24"/>
  <c r="F35" i="24"/>
  <c r="K35" i="24"/>
  <c r="G9" i="24"/>
  <c r="M9" i="24"/>
  <c r="E9" i="24"/>
  <c r="L9" i="24"/>
  <c r="I9" i="24"/>
  <c r="G23" i="24"/>
  <c r="M23" i="24"/>
  <c r="E23" i="24"/>
  <c r="L23" i="24"/>
  <c r="I23" i="24"/>
  <c r="G29" i="24"/>
  <c r="M29" i="24"/>
  <c r="E29" i="24"/>
  <c r="L29" i="24"/>
  <c r="I29" i="24"/>
  <c r="G35" i="24"/>
  <c r="M35" i="24"/>
  <c r="E35" i="24"/>
  <c r="L35" i="24"/>
  <c r="I35" i="24"/>
  <c r="D17" i="24"/>
  <c r="J17" i="24"/>
  <c r="H17" i="24"/>
  <c r="K17" i="24"/>
  <c r="F17" i="24"/>
  <c r="K20" i="24"/>
  <c r="H20" i="24"/>
  <c r="F20" i="24"/>
  <c r="D20" i="24"/>
  <c r="J20" i="24"/>
  <c r="D23" i="24"/>
  <c r="J23" i="24"/>
  <c r="H23" i="24"/>
  <c r="K23" i="24"/>
  <c r="F23" i="24"/>
  <c r="K26" i="24"/>
  <c r="H26" i="24"/>
  <c r="F26" i="24"/>
  <c r="D26" i="24"/>
  <c r="J26" i="24"/>
  <c r="B45" i="24"/>
  <c r="B39" i="24"/>
  <c r="G17" i="24"/>
  <c r="M17" i="24"/>
  <c r="E17" i="24"/>
  <c r="L17" i="24"/>
  <c r="I17" i="24"/>
  <c r="B14" i="24"/>
  <c r="B6" i="24"/>
  <c r="D27" i="24"/>
  <c r="J27" i="24"/>
  <c r="H27" i="24"/>
  <c r="F27" i="24"/>
  <c r="K27" i="24"/>
  <c r="D33" i="24"/>
  <c r="J33" i="24"/>
  <c r="H33" i="24"/>
  <c r="K33" i="24"/>
  <c r="F33" i="24"/>
  <c r="F37" i="24"/>
  <c r="D37" i="24"/>
  <c r="K37" i="24"/>
  <c r="J37" i="24"/>
  <c r="H37" i="24"/>
  <c r="G15" i="24"/>
  <c r="M15" i="24"/>
  <c r="E15" i="24"/>
  <c r="L15" i="24"/>
  <c r="I15" i="24"/>
  <c r="G21" i="24"/>
  <c r="M21" i="24"/>
  <c r="E21" i="24"/>
  <c r="L21" i="24"/>
  <c r="I21" i="24"/>
  <c r="G27" i="24"/>
  <c r="M27" i="24"/>
  <c r="E27" i="24"/>
  <c r="L27" i="24"/>
  <c r="I27" i="24"/>
  <c r="G33" i="24"/>
  <c r="M33" i="24"/>
  <c r="E33" i="24"/>
  <c r="L33" i="24"/>
  <c r="I33" i="24"/>
  <c r="C14" i="24"/>
  <c r="C6" i="24"/>
  <c r="I22" i="24"/>
  <c r="M22" i="24"/>
  <c r="E22" i="24"/>
  <c r="L22" i="24"/>
  <c r="I30" i="24"/>
  <c r="M30" i="24"/>
  <c r="E30" i="24"/>
  <c r="L30" i="24"/>
  <c r="C45" i="24"/>
  <c r="C39" i="24"/>
  <c r="I20" i="24"/>
  <c r="M20" i="24"/>
  <c r="E20" i="24"/>
  <c r="L20" i="24"/>
  <c r="I28" i="24"/>
  <c r="M28" i="24"/>
  <c r="E28" i="24"/>
  <c r="L28" i="24"/>
  <c r="I37" i="24"/>
  <c r="G37" i="24"/>
  <c r="L37" i="24"/>
  <c r="E37"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I18" i="24"/>
  <c r="M18" i="24"/>
  <c r="E18" i="24"/>
  <c r="L18" i="24"/>
  <c r="I26" i="24"/>
  <c r="M26" i="24"/>
  <c r="E26" i="24"/>
  <c r="L26" i="24"/>
  <c r="I34" i="24"/>
  <c r="M34" i="24"/>
  <c r="E34" i="24"/>
  <c r="L34" i="24"/>
  <c r="M37" i="24"/>
  <c r="I16" i="24"/>
  <c r="M16" i="24"/>
  <c r="E16" i="24"/>
  <c r="L16" i="24"/>
  <c r="I24" i="24"/>
  <c r="M24" i="24"/>
  <c r="E24" i="24"/>
  <c r="L24" i="24"/>
  <c r="I32" i="24"/>
  <c r="M32" i="24"/>
  <c r="E32" i="24"/>
  <c r="L32"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I75" i="24"/>
  <c r="F40" i="24"/>
  <c r="J41" i="24"/>
  <c r="F42" i="24"/>
  <c r="J43" i="24"/>
  <c r="F44" i="24"/>
  <c r="G40" i="24"/>
  <c r="G42" i="24"/>
  <c r="G44" i="24"/>
  <c r="E40" i="24"/>
  <c r="E42" i="24"/>
  <c r="E44" i="24"/>
  <c r="F39" i="24" l="1"/>
  <c r="D39" i="24"/>
  <c r="K39" i="24"/>
  <c r="J39" i="24"/>
  <c r="H39" i="24"/>
  <c r="F45" i="24"/>
  <c r="D45" i="24"/>
  <c r="K45" i="24"/>
  <c r="J45" i="24"/>
  <c r="H45" i="24"/>
  <c r="I77" i="24"/>
  <c r="I39" i="24"/>
  <c r="G39" i="24"/>
  <c r="L39" i="24"/>
  <c r="M39" i="24"/>
  <c r="E39" i="24"/>
  <c r="K14" i="24"/>
  <c r="H14" i="24"/>
  <c r="D14" i="24"/>
  <c r="F14" i="24"/>
  <c r="J14" i="24"/>
  <c r="J77" i="24"/>
  <c r="I45" i="24"/>
  <c r="G45" i="24"/>
  <c r="M45" i="24"/>
  <c r="E45" i="24"/>
  <c r="L45" i="24"/>
  <c r="K79" i="24"/>
  <c r="K78" i="24"/>
  <c r="I6" i="24"/>
  <c r="M6" i="24"/>
  <c r="E6" i="24"/>
  <c r="L6" i="24"/>
  <c r="G6" i="24"/>
  <c r="K6" i="24"/>
  <c r="H6" i="24"/>
  <c r="D6" i="24"/>
  <c r="J6" i="24"/>
  <c r="F6" i="24"/>
  <c r="I14" i="24"/>
  <c r="M14" i="24"/>
  <c r="E14" i="24"/>
  <c r="L14" i="24"/>
  <c r="G14" i="24"/>
  <c r="J79" i="24" l="1"/>
  <c r="J78" i="24"/>
  <c r="I78" i="24"/>
  <c r="I79" i="24"/>
  <c r="I83" i="24" l="1"/>
  <c r="I82" i="24"/>
  <c r="I81" i="24"/>
</calcChain>
</file>

<file path=xl/sharedStrings.xml><?xml version="1.0" encoding="utf-8"?>
<sst xmlns="http://schemas.openxmlformats.org/spreadsheetml/2006/main" count="1656" uniqueCount="521">
  <si>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</si>
  <si>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</si>
  <si>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</si>
  <si>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</si>
  <si>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</si>
  <si>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</si>
  <si>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</si>
  <si>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</si>
  <si>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</si>
  <si>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</si>
  <si>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</si>
  <si>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</si>
  <si>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</si>
  <si>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Emden – Leer (224)</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</si>
  <si>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</si>
  <si>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</si>
  <si>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</si>
  <si>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</si>
  <si>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</si>
  <si>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</si>
  <si>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</si>
  <si>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</si>
  <si>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</si>
  <si>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</si>
  <si>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</si>
  <si>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</si>
  <si>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</si>
  <si>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</si>
  <si>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</si>
  <si>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</si>
  <si>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</si>
  <si>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</si>
  <si>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</si>
  <si>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</si>
  <si>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</si>
  <si>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</si>
  <si>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</si>
  <si>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</si>
  <si>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</si>
  <si>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</si>
  <si>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</si>
  <si>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</si>
  <si>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</si>
  <si>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</si>
  <si>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</si>
  <si>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</si>
  <si>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</si>
  <si>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</si>
  <si>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</si>
  <si>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</si>
  <si>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</si>
  <si>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</si>
  <si>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</si>
  <si>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</si>
  <si>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</si>
  <si>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</si>
  <si>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</si>
  <si>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</si>
  <si>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</si>
  <si>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</si>
  <si>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</si>
  <si>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</si>
  <si>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</si>
  <si>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</si>
  <si>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</si>
  <si>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</si>
  <si>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</si>
  <si>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</si>
  <si>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</si>
  <si>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</si>
  <si>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</si>
  <si>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</si>
  <si>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</si>
  <si>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</si>
  <si>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</si>
  <si>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</si>
  <si>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</si>
  <si>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</si>
  <si>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</si>
  <si>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</si>
  <si>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</si>
  <si>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</si>
  <si>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</si>
  <si>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</si>
  <si>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</si>
  <si>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</si>
  <si>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</si>
  <si>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</si>
  <si>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</si>
  <si>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</si>
  <si>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</si>
  <si>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</si>
  <si>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Emden – Leer (224);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</si>
  <si>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</si>
  <si>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</si>
  <si>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</si>
  <si>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</si>
  <si>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</si>
  <si>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</si>
  <si>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</si>
  <si>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</si>
  <si>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</si>
  <si>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</si>
  <si>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</si>
  <si>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</si>
  <si>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</si>
  <si>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</si>
  <si>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</si>
  <si>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</si>
  <si>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</si>
  <si>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</si>
  <si>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</si>
  <si>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</si>
  <si>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</si>
  <si>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</si>
  <si>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</si>
  <si>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</si>
  <si>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</si>
  <si>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</si>
  <si>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</si>
  <si>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</si>
  <si>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</si>
  <si>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</si>
  <si>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</si>
  <si>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</si>
  <si>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</si>
  <si>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</si>
  <si>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</si>
  <si>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</si>
  <si>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Niedersachsen-Bremen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</si>
  <si>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</si>
  <si>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</si>
  <si>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</si>
  <si>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</si>
  <si>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</si>
  <si>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</si>
  <si>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</si>
  <si>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</si>
  <si>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</si>
  <si>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</si>
  <si>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</si>
  <si>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</si>
  <si>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</si>
  <si>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</si>
  <si>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</si>
  <si>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</si>
  <si>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</si>
  <si>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</si>
  <si>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</si>
  <si>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</si>
  <si>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</si>
  <si>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</si>
  <si>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</si>
  <si>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</si>
  <si>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</si>
  <si>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</si>
  <si>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</si>
  <si>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</si>
  <si>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</si>
  <si>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</si>
  <si>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</si>
  <si>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</si>
  <si>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</si>
  <si>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</si>
  <si>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</si>
  <si>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</si>
  <si>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</si>
  <si>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</si>
  <si>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</si>
  <si>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</si>
  <si>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</si>
  <si>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</si>
  <si>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</si>
  <si>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</si>
  <si>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</si>
  <si>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</si>
  <si>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</si>
  <si>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</si>
  <si>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</si>
  <si>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</si>
  <si>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</si>
  <si>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</si>
  <si>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</si>
  <si>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Emden – Leer (224)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</si>
  <si>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</si>
  <si>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</si>
  <si>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</si>
  <si>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</si>
  <si>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</si>
  <si>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</si>
  <si>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</si>
  <si>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</si>
  <si>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</si>
  <si>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</si>
  <si>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</si>
  <si>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</si>
  <si>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</si>
  <si>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</si>
  <si>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</si>
  <si>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</si>
  <si>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</si>
  <si>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</si>
  <si>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</si>
  <si>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</si>
  <si>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</si>
  <si>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</si>
  <si>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</si>
  <si>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</si>
  <si>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</si>
  <si>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</si>
  <si>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</si>
  <si>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</si>
  <si>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</si>
  <si>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</si>
  <si>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</si>
  <si>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</si>
  <si>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</si>
  <si>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</si>
  <si>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</si>
  <si>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</si>
  <si>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</si>
  <si>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</si>
  <si>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</si>
  <si>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</si>
  <si>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</si>
  <si>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</si>
  <si>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</si>
  <si>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</si>
  <si>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</si>
  <si>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</si>
  <si>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</si>
  <si>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</si>
  <si>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</si>
  <si>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</si>
  <si>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</si>
  <si>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</si>
  <si>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</si>
  <si>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</si>
  <si>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</si>
  <si>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</si>
  <si>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</si>
  <si>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</si>
  <si>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</si>
  <si>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</si>
  <si>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</si>
  <si>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</si>
  <si>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</si>
  <si>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</si>
  <si>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</si>
  <si>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</si>
  <si>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</si>
  <si>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</si>
  <si>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</si>
  <si>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</si>
  <si>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</si>
  <si>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</si>
  <si>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</si>
  <si>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</si>
  <si>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</si>
  <si>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</si>
  <si>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</si>
  <si>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</si>
  <si>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</si>
  <si>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</si>
  <si>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</si>
  <si>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</si>
  <si>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</si>
  <si>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</si>
  <si>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</si>
  <si>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</si>
  <si>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</si>
  <si>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</si>
  <si>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</si>
  <si>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</si>
  <si>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</si>
  <si>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</si>
  <si>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</si>
  <si>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</si>
  <si>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</si>
  <si>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</si>
  <si>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</si>
  <si>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</si>
  <si>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</si>
  <si>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</si>
  <si>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</si>
  <si>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</si>
  <si>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</si>
  <si>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</si>
  <si>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</si>
  <si>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</si>
  <si>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</si>
  <si>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</si>
  <si>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</si>
  <si>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</si>
  <si>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</si>
  <si>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</si>
  <si>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</si>
  <si>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</si>
  <si>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</si>
  <si>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</si>
  <si>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</si>
  <si>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</si>
  <si>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</si>
  <si>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</si>
  <si>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</si>
  <si>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</si>
  <si>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</si>
  <si>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</si>
  <si>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</si>
  <si>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</si>
  <si>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</si>
  <si>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</si>
  <si>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</si>
  <si>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</si>
  <si>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</si>
  <si>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</si>
  <si>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</si>
  <si>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</si>
  <si>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</si>
  <si>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</si>
  <si>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</si>
  <si>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</si>
  <si>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</si>
  <si>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</si>
  <si>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</si>
  <si>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</si>
  <si>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</si>
  <si>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Emden – Leer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</si>
  <si>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</si>
  <si>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</si>
  <si>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</si>
  <si>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</si>
  <si>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</si>
  <si>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</si>
  <si>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</si>
  <si>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</si>
  <si>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</si>
  <si>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</si>
  <si>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</si>
  <si>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</si>
  <si>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</si>
  <si>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</si>
  <si>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</si>
  <si>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</si>
  <si>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</si>
  <si>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</si>
  <si>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</si>
  <si>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</si>
  <si>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</si>
  <si>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</si>
  <si>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</si>
  <si>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</si>
  <si>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</si>
  <si>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</si>
  <si>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</si>
  <si>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</si>
  <si>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</si>
  <si>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</si>
  <si>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</si>
  <si>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</si>
  <si>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</si>
  <si>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</si>
  <si>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</si>
  <si>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</si>
  <si>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</si>
  <si>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</si>
  <si>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</si>
  <si>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</si>
  <si>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</si>
  <si>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</si>
  <si>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</si>
  <si>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</si>
  <si>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</si>
  <si>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</si>
  <si>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Emden – Leer (224);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</si>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</sst>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{33472A9E-9C76-4B94-9A74-A138D52A6C56}</c15:txfldGUID>
                      <c15:f>Daten_Diagramme!$D$6</c15:f>
                      <c15:dlblFieldTableCache>
                        <c:ptCount val="1"/>
                        <c:pt idx="0">
                          <c:v>0.0</c:v>
                        </c:pt>
                      </c15:dlblFieldTableCache>
                    </c15:dlblFTEntry>
                  </c15:dlblFieldTable>
                  <c15:showDataLabelsRange val="0"/>
                </c:ext>
                <c:ext xmlns:c16="http://schemas.microsoft.com/office/drawing/2014/chart" uri="{C3380CC4-5D6E-409C-BE32-E72D297353CC}">
                  <c16:uniqueId val="{00000000-EFC4-43F6-BB99-E2EEE93D4A2E}"/>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{5869634C-23F6-4DE6-94C5-1E40292645C5}</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EFC4-43F6-BB99-E2EEE93D4A2E}"/>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{0855B6F0-EA32-4825-B915-208633028DE8}</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EFC4-43F6-BB99-E2EEE93D4A2E}"/>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{310A92C2-9D39-4EB0-A094-9A9BA4F5F2D1}</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EFC4-43F6-BB99-E2EEE93D4A2E}"/>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-8.2539682539682548E-3</c:v>
                </c:pt>
                <c:pt idx="1">
                  <c:v>1.3425600596480083</c:v>
                </c:pt>
                <c:pt idx="2">
                  <c:v>1.1186464311118853</c:v>
                </c:pt>
                <c:pt idx="3">
                  <c:v>1.0875687030768</c:v>
                </c:pt>
              </c:numCache>
            </c:numRef>
          </c:val>
          <c:extLst>
            <c:ext xmlns:c16="http://schemas.microsoft.com/office/drawing/2014/chart" uri="{C3380CC4-5D6E-409C-BE32-E72D297353CC}">
              <c16:uniqueId val="{00000004-EFC4-43F6-BB99-E2EEE93D4A2E}"/>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{11321084-54A3-49C2-9149-CBE03FA3A9F8}</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EFC4-43F6-BB99-E2EEE93D4A2E}"/>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{3792E190-88E4-4A19-BFD6-57A322D16453}</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EFC4-43F6-BB99-E2EEE93D4A2E}"/>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{88E1FC2D-B592-404E-A6C5-3ABC79DEB148}</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EFC4-43F6-BB99-E2EEE93D4A2E}"/>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{BE385E3F-C2BA-49D5-BD7A-8BF92BDDCAF5}</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EFC4-43F6-BB99-E2EEE93D4A2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EFC4-43F6-BB99-E2EEE93D4A2E}"/>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FC4-43F6-BB99-E2EEE93D4A2E}"/>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{664A7D43-7326-41D3-9EA2-A875F71D672F}</c15:txfldGUID>
                      <c15:f>Daten_Diagramme!$E$6</c15:f>
                      <c15:dlblFieldTableCache>
                        <c:ptCount val="1"/>
                        <c:pt idx="0">
                          <c:v>-4.8</c:v>
                        </c:pt>
                      </c15:dlblFieldTableCache>
                    </c15:dlblFTEntry>
                  </c15:dlblFieldTable>
                  <c15:showDataLabelsRange val="0"/>
                </c:ext>
                <c:ext xmlns:c16="http://schemas.microsoft.com/office/drawing/2014/chart" uri="{C3380CC4-5D6E-409C-BE32-E72D297353CC}">
                  <c16:uniqueId val="{00000000-FDD2-414C-83C5-65C470D75D9C}"/>
                </c:ext>
              </c:extLst>
            </c:dLbl>
            <c:dLbl>
              <c:idx val="1"/>
              <c:tx>
                <c:strRef>
                  <c:f>Daten_Diagramme!$E$7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{9EE5256C-D03A-42CB-A3F8-1DED05DDEE31}</c15:txfldGUID>
                      <c15:f>Daten_Diagramme!$E$7</c15:f>
                      <c15:dlblFieldTableCache>
                        <c:ptCount val="1"/>
                        <c:pt idx="0">
                          <c:v>-2.9</c:v>
                        </c:pt>
                      </c15:dlblFieldTableCache>
                    </c15:dlblFTEntry>
                  </c15:dlblFieldTable>
                  <c15:showDataLabelsRange val="0"/>
                </c:ext>
                <c:ext xmlns:c16="http://schemas.microsoft.com/office/drawing/2014/chart" uri="{C3380CC4-5D6E-409C-BE32-E72D297353CC}">
                  <c16:uniqueId val="{00000001-FDD2-414C-83C5-65C470D75D9C}"/>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{B8E9AA35-C0FF-4847-8684-577A5A023898}</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FDD2-414C-83C5-65C470D75D9C}"/>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{5FFC5E70-9A80-4FC8-A22E-526C8C3DA672}</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FDD2-414C-83C5-65C470D75D9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-4.773374206262317</c:v>
                </c:pt>
                <c:pt idx="1">
                  <c:v>-2.8956682259603461</c:v>
                </c:pt>
                <c:pt idx="2">
                  <c:v>-2.7637010795899166</c:v>
                </c:pt>
                <c:pt idx="3">
                  <c:v>-2.8655893304673015</c:v>
                </c:pt>
              </c:numCache>
            </c:numRef>
          </c:val>
          <c:extLst>
            <c:ext xmlns:c16="http://schemas.microsoft.com/office/drawing/2014/chart" uri="{C3380CC4-5D6E-409C-BE32-E72D297353CC}">
              <c16:uniqueId val="{00000004-FDD2-414C-83C5-65C470D75D9C}"/>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{40564946-51BA-4A64-B49E-7D4B729BF0E0}</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FDD2-414C-83C5-65C470D75D9C}"/>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{78D9F842-9D1B-4835-9F65-237187EBB56E}</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FDD2-414C-83C5-65C470D75D9C}"/>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{29D7D2CA-76E1-4FB8-A373-B97186FF27C3}</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FDD2-414C-83C5-65C470D75D9C}"/>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{08C9F01D-5531-4043-9320-D6F33CB04A4A}</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FDD2-414C-83C5-65C470D75D9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FDD2-414C-83C5-65C470D75D9C}"/>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FDD2-414C-83C5-65C470D75D9C}"/>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{37834DFF-5937-4BC6-94E0-87E8D679AC58}</c15:txfldGUID>
                      <c15:f>Daten_Diagramme!$D$14</c15:f>
                      <c15:dlblFieldTableCache>
                        <c:ptCount val="1"/>
                        <c:pt idx="0">
                          <c:v>0.0</c:v>
                        </c:pt>
                      </c15:dlblFieldTableCache>
                    </c15:dlblFTEntry>
                  </c15:dlblFieldTable>
                  <c15:showDataLabelsRange val="0"/>
                </c:ext>
                <c:ext xmlns:c16="http://schemas.microsoft.com/office/drawing/2014/chart" uri="{C3380CC4-5D6E-409C-BE32-E72D297353CC}">
                  <c16:uniqueId val="{00000000-700E-4363-A7FB-DB941D231817}"/>
                </c:ext>
              </c:extLst>
            </c:dLbl>
            <c:dLbl>
              <c:idx val="1"/>
              <c:tx>
                <c:strRef>
                  <c:f>Daten_Diagramme!$D$15</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{58DC18CF-3FF3-4CC4-8281-B0DD45C37BCE}</c15:txfldGUID>
                      <c15:f>Daten_Diagramme!$D$15</c15:f>
                      <c15:dlblFieldTableCache>
                        <c:ptCount val="1"/>
                        <c:pt idx="0">
                          <c:v>-0.2</c:v>
                        </c:pt>
                      </c15:dlblFieldTableCache>
                    </c15:dlblFTEntry>
                  </c15:dlblFieldTable>
                  <c15:showDataLabelsRange val="0"/>
                </c:ext>
                <c:ext xmlns:c16="http://schemas.microsoft.com/office/drawing/2014/chart" uri="{C3380CC4-5D6E-409C-BE32-E72D297353CC}">
                  <c16:uniqueId val="{00000001-700E-4363-A7FB-DB941D231817}"/>
                </c:ext>
              </c:extLst>
            </c:dLbl>
            <c:dLbl>
              <c:idx val="2"/>
              <c:tx>
                <c:strRef>
                  <c:f>Daten_Diagramme!$D$16</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{ABC544F3-9B00-4A3C-A43F-B4089B42BE68}</c15:txfldGUID>
                      <c15:f>Daten_Diagramme!$D$16</c15:f>
                      <c15:dlblFieldTableCache>
                        <c:ptCount val="1"/>
                        <c:pt idx="0">
                          <c:v>0.8</c:v>
                        </c:pt>
                      </c15:dlblFieldTableCache>
                    </c15:dlblFTEntry>
                  </c15:dlblFieldTable>
                  <c15:showDataLabelsRange val="0"/>
                </c:ext>
                <c:ext xmlns:c16="http://schemas.microsoft.com/office/drawing/2014/chart" uri="{C3380CC4-5D6E-409C-BE32-E72D297353CC}">
                  <c16:uniqueId val="{00000002-700E-4363-A7FB-DB941D231817}"/>
                </c:ext>
              </c:extLst>
            </c:dLbl>
            <c:dLbl>
              <c:idx val="3"/>
              <c:tx>
                <c:strRef>
                  <c:f>Daten_Diagramme!$D$17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{8F05375B-B161-4743-B378-2A9BFECE6848}</c15:txfldGUID>
                      <c15:f>Daten_Diagramme!$D$17</c15:f>
                      <c15:dlblFieldTableCache>
                        <c:ptCount val="1"/>
                        <c:pt idx="0">
                          <c:v>-2.6</c:v>
                        </c:pt>
                      </c15:dlblFieldTableCache>
                    </c15:dlblFTEntry>
                  </c15:dlblFieldTable>
                  <c15:showDataLabelsRange val="0"/>
                </c:ext>
                <c:ext xmlns:c16="http://schemas.microsoft.com/office/drawing/2014/chart" uri="{C3380CC4-5D6E-409C-BE32-E72D297353CC}">
                  <c16:uniqueId val="{00000003-700E-4363-A7FB-DB941D231817}"/>
                </c:ext>
              </c:extLst>
            </c:dLbl>
            <c:dLbl>
              <c:idx val="4"/>
              <c:tx>
                <c:strRef>
                  <c:f>Daten_Diagramme!$D$18</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{B7B98C21-EB5C-49AB-8A11-A5E7AE1E6A3B}</c15:txfldGUID>
                      <c15:f>Daten_Diagramme!$D$18</c15:f>
                      <c15:dlblFieldTableCache>
                        <c:ptCount val="1"/>
                        <c:pt idx="0">
                          <c:v>1.9</c:v>
                        </c:pt>
                      </c15:dlblFieldTableCache>
                    </c15:dlblFTEntry>
                  </c15:dlblFieldTable>
                  <c15:showDataLabelsRange val="0"/>
                </c:ext>
                <c:ext xmlns:c16="http://schemas.microsoft.com/office/drawing/2014/chart" uri="{C3380CC4-5D6E-409C-BE32-E72D297353CC}">
                  <c16:uniqueId val="{00000004-700E-4363-A7FB-DB941D231817}"/>
                </c:ext>
              </c:extLst>
            </c:dLbl>
            <c:dLbl>
              <c:idx val="5"/>
              <c:tx>
                <c:strRef>
                  <c:f>Daten_Diagramme!$D$19</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{FF368798-592C-4C60-B8B7-3973590EF3C0}</c15:txfldGUID>
                      <c15:f>Daten_Diagramme!$D$19</c15:f>
                      <c15:dlblFieldTableCache>
                        <c:ptCount val="1"/>
                        <c:pt idx="0">
                          <c:v>-3.0</c:v>
                        </c:pt>
                      </c15:dlblFieldTableCache>
                    </c15:dlblFTEntry>
                  </c15:dlblFieldTable>
                  <c15:showDataLabelsRange val="0"/>
                </c:ext>
                <c:ext xmlns:c16="http://schemas.microsoft.com/office/drawing/2014/chart" uri="{C3380CC4-5D6E-409C-BE32-E72D297353CC}">
                  <c16:uniqueId val="{00000005-700E-4363-A7FB-DB941D231817}"/>
                </c:ext>
              </c:extLst>
            </c:dLbl>
            <c:dLbl>
              <c:idx val="6"/>
              <c:tx>
                <c:strRef>
                  <c:f>Daten_Diagramme!$D$20</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{2A88C1FE-75C7-43EF-B32C-9C216D1F1B14}</c15:txfldGUID>
                      <c15:f>Daten_Diagramme!$D$20</c15:f>
                      <c15:dlblFieldTableCache>
                        <c:ptCount val="1"/>
                        <c:pt idx="0">
                          <c:v>-5.6</c:v>
                        </c:pt>
                      </c15:dlblFieldTableCache>
                    </c15:dlblFTEntry>
                  </c15:dlblFieldTable>
                  <c15:showDataLabelsRange val="0"/>
                </c:ext>
                <c:ext xmlns:c16="http://schemas.microsoft.com/office/drawing/2014/chart" uri="{C3380CC4-5D6E-409C-BE32-E72D297353CC}">
                  <c16:uniqueId val="{00000006-700E-4363-A7FB-DB941D231817}"/>
                </c:ext>
              </c:extLst>
            </c:dLbl>
            <c:dLbl>
              <c:idx val="7"/>
              <c:tx>
                <c:strRef>
                  <c:f>Daten_Diagramme!$D$21</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{E85BA3B2-C4FD-4975-A467-F2B05936C56C}</c15:txfldGUID>
                      <c15:f>Daten_Diagramme!$D$21</c15:f>
                      <c15:dlblFieldTableCache>
                        <c:ptCount val="1"/>
                        <c:pt idx="0">
                          <c:v>-0.8</c:v>
                        </c:pt>
                      </c15:dlblFieldTableCache>
                    </c15:dlblFTEntry>
                  </c15:dlblFieldTable>
                  <c15:showDataLabelsRange val="0"/>
                </c:ext>
                <c:ext xmlns:c16="http://schemas.microsoft.com/office/drawing/2014/chart" uri="{C3380CC4-5D6E-409C-BE32-E72D297353CC}">
                  <c16:uniqueId val="{00000007-700E-4363-A7FB-DB941D231817}"/>
                </c:ext>
              </c:extLst>
            </c:dLbl>
            <c:dLbl>
              <c:idx val="8"/>
              <c:tx>
                <c:strRef>
                  <c:f>Daten_Diagramme!$D$22</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{32B141BE-7B16-42B0-B866-371FD94DD156}</c15:txfldGUID>
                      <c15:f>Daten_Diagramme!$D$22</c15:f>
                      <c15:dlblFieldTableCache>
                        <c:ptCount val="1"/>
                        <c:pt idx="0">
                          <c:v>2.2</c:v>
                        </c:pt>
                      </c15:dlblFieldTableCache>
                    </c15:dlblFTEntry>
                  </c15:dlblFieldTable>
                  <c15:showDataLabelsRange val="0"/>
                </c:ext>
                <c:ext xmlns:c16="http://schemas.microsoft.com/office/drawing/2014/chart" uri="{C3380CC4-5D6E-409C-BE32-E72D297353CC}">
                  <c16:uniqueId val="{00000008-700E-4363-A7FB-DB941D231817}"/>
                </c:ext>
              </c:extLst>
            </c:dLbl>
            <c:dLbl>
              <c:idx val="9"/>
              <c:tx>
                <c:strRef>
                  <c:f>Daten_Diagramme!$D$23</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{D1BF002C-F1FA-481E-A8C2-F71D52DE5EDD}</c15:txfldGUID>
                      <c15:f>Daten_Diagramme!$D$23</c15:f>
                      <c15:dlblFieldTableCache>
                        <c:ptCount val="1"/>
                        <c:pt idx="0">
                          <c:v>-4.9</c:v>
                        </c:pt>
                      </c15:dlblFieldTableCache>
                    </c15:dlblFTEntry>
                  </c15:dlblFieldTable>
                  <c15:showDataLabelsRange val="0"/>
                </c:ext>
                <c:ext xmlns:c16="http://schemas.microsoft.com/office/drawing/2014/chart" uri="{C3380CC4-5D6E-409C-BE32-E72D297353CC}">
                  <c16:uniqueId val="{00000009-700E-4363-A7FB-DB941D231817}"/>
                </c:ext>
              </c:extLst>
            </c:dLbl>
            <c:dLbl>
              <c:idx val="10"/>
              <c:tx>
                <c:strRef>
                  <c:f>Daten_Diagramme!$D$24</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{CD95EA1C-D685-4D8B-920D-116F1D6CC42F}</c15:txfldGUID>
                      <c15:f>Daten_Diagramme!$D$24</c15:f>
                      <c15:dlblFieldTableCache>
                        <c:ptCount val="1"/>
                        <c:pt idx="0">
                          <c:v>-2.5</c:v>
                        </c:pt>
                      </c15:dlblFieldTableCache>
                    </c15:dlblFTEntry>
                  </c15:dlblFieldTable>
                  <c15:showDataLabelsRange val="0"/>
                </c:ext>
                <c:ext xmlns:c16="http://schemas.microsoft.com/office/drawing/2014/chart" uri="{C3380CC4-5D6E-409C-BE32-E72D297353CC}">
                  <c16:uniqueId val="{0000000A-700E-4363-A7FB-DB941D231817}"/>
                </c:ext>
              </c:extLst>
            </c:dLbl>
            <c:dLbl>
              <c:idx val="11"/>
              <c:tx>
                <c:strRef>
                  <c:f>Daten_Diagramme!$D$25</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{42ABC86F-FACA-4B73-8C71-DEB7183CEA06}</c15:txfldGUID>
                      <c15:f>Daten_Diagramme!$D$25</c15:f>
                      <c15:dlblFieldTableCache>
                        <c:ptCount val="1"/>
                        <c:pt idx="0">
                          <c:v>7.5</c:v>
                        </c:pt>
                      </c15:dlblFieldTableCache>
                    </c15:dlblFTEntry>
                  </c15:dlblFieldTable>
                  <c15:showDataLabelsRange val="0"/>
                </c:ext>
                <c:ext xmlns:c16="http://schemas.microsoft.com/office/drawing/2014/chart" uri="{C3380CC4-5D6E-409C-BE32-E72D297353CC}">
                  <c16:uniqueId val="{0000000B-700E-4363-A7FB-DB941D231817}"/>
                </c:ext>
              </c:extLst>
            </c:dLbl>
            <c:dLbl>
              <c:idx val="12"/>
              <c:tx>
                <c:strRef>
                  <c:f>Daten_Diagramme!$D$26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{E0CB48E6-E29E-4884-8765-1114FD0ADF20}</c15:txfldGUID>
                      <c15:f>Daten_Diagramme!$D$26</c15:f>
                      <c15:dlblFieldTableCache>
                        <c:ptCount val="1"/>
                        <c:pt idx="0">
                          <c:v>0.2</c:v>
                        </c:pt>
                      </c15:dlblFieldTableCache>
                    </c15:dlblFTEntry>
                  </c15:dlblFieldTable>
                  <c15:showDataLabelsRange val="0"/>
                </c:ext>
                <c:ext xmlns:c16="http://schemas.microsoft.com/office/drawing/2014/chart" uri="{C3380CC4-5D6E-409C-BE32-E72D297353CC}">
                  <c16:uniqueId val="{0000000C-700E-4363-A7FB-DB941D231817}"/>
                </c:ext>
              </c:extLst>
            </c:dLbl>
            <c:dLbl>
              <c:idx val="13"/>
              <c:tx>
                <c:strRef>
                  <c:f>Daten_Diagramme!$D$27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{6E6CD857-1276-402C-87B2-08A43DCA1E90}</c15:txfldGUID>
                      <c15:f>Daten_Diagramme!$D$27</c15:f>
                      <c15:dlblFieldTableCache>
                        <c:ptCount val="1"/>
                        <c:pt idx="0">
                          <c:v>0.8</c:v>
                        </c:pt>
                      </c15:dlblFieldTableCache>
                    </c15:dlblFTEntry>
                  </c15:dlblFieldTable>
                  <c15:showDataLabelsRange val="0"/>
                </c:ext>
                <c:ext xmlns:c16="http://schemas.microsoft.com/office/drawing/2014/chart" uri="{C3380CC4-5D6E-409C-BE32-E72D297353CC}">
                  <c16:uniqueId val="{0000000D-700E-4363-A7FB-DB941D231817}"/>
                </c:ext>
              </c:extLst>
            </c:dLbl>
            <c:dLbl>
              <c:idx val="14"/>
              <c:tx>
                <c:strRef>
                  <c:f>Daten_Diagramme!$D$28</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{CCDC6DAF-BA6E-453F-AAED-84EBCC66B1A2}</c15:txfldGUID>
                      <c15:f>Daten_Diagramme!$D$28</c15:f>
                      <c15:dlblFieldTableCache>
                        <c:ptCount val="1"/>
                        <c:pt idx="0">
                          <c:v>2.3</c:v>
                        </c:pt>
                      </c15:dlblFieldTableCache>
                    </c15:dlblFTEntry>
                  </c15:dlblFieldTable>
                  <c15:showDataLabelsRange val="0"/>
                </c:ext>
                <c:ext xmlns:c16="http://schemas.microsoft.com/office/drawing/2014/chart" uri="{C3380CC4-5D6E-409C-BE32-E72D297353CC}">
                  <c16:uniqueId val="{0000000E-700E-4363-A7FB-DB941D231817}"/>
                </c:ext>
              </c:extLst>
            </c:dLbl>
            <c:dLbl>
              <c:idx val="15"/>
              <c:tx>
                <c:strRef>
                  <c:f>Daten_Diagramme!$D$29</c:f>
                  <c:strCache>
                    <c:ptCount val="1"/>
                    <c:pt idx="0">
                      <c:v>-14.8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{65A7CE73-28EB-4D83-AA34-297D490C4EB9}</c15:txfldGUID>
                      <c15:f>Daten_Diagramme!$D$29</c15:f>
                      <c15:dlblFieldTableCache>
                        <c:ptCount val="1"/>
                        <c:pt idx="0">
                          <c:v>-14.8</c:v>
                        </c:pt>
                      </c15:dlblFieldTableCache>
                    </c15:dlblFTEntry>
                  </c15:dlblFieldTable>
                  <c15:showDataLabelsRange val="0"/>
                </c:ext>
                <c:ext xmlns:c16="http://schemas.microsoft.com/office/drawing/2014/chart" uri="{C3380CC4-5D6E-409C-BE32-E72D297353CC}">
                  <c16:uniqueId val="{0000000F-700E-4363-A7FB-DB941D231817}"/>
                </c:ext>
              </c:extLst>
            </c:dLbl>
            <c:dLbl>
              <c:idx val="16"/>
              <c:tx>
                <c:strRef>
                  <c:f>Daten_Diagramme!$D$30</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{35BEBDEB-3260-49BE-8040-1DB06D510486}</c15:txfldGUID>
                      <c15:f>Daten_Diagramme!$D$30</c15:f>
                      <c15:dlblFieldTableCache>
                        <c:ptCount val="1"/>
                        <c:pt idx="0">
                          <c:v>2.5</c:v>
                        </c:pt>
                      </c15:dlblFieldTableCache>
                    </c15:dlblFTEntry>
                  </c15:dlblFieldTable>
                  <c15:showDataLabelsRange val="0"/>
                </c:ext>
                <c:ext xmlns:c16="http://schemas.microsoft.com/office/drawing/2014/chart" uri="{C3380CC4-5D6E-409C-BE32-E72D297353CC}">
                  <c16:uniqueId val="{00000010-700E-4363-A7FB-DB941D231817}"/>
                </c:ext>
              </c:extLst>
            </c:dLbl>
            <c:dLbl>
              <c:idx val="17"/>
              <c:tx>
                <c:strRef>
                  <c:f>Daten_Diagramme!$D$31</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{627BFB32-423D-44EE-8D82-A8F4E6E2B5E1}</c15:txfldGUID>
                      <c15:f>Daten_Diagramme!$D$31</c15:f>
                      <c15:dlblFieldTableCache>
                        <c:ptCount val="1"/>
                        <c:pt idx="0">
                          <c:v>0.6</c:v>
                        </c:pt>
                      </c15:dlblFieldTableCache>
                    </c15:dlblFTEntry>
                  </c15:dlblFieldTable>
                  <c15:showDataLabelsRange val="0"/>
                </c:ext>
                <c:ext xmlns:c16="http://schemas.microsoft.com/office/drawing/2014/chart" uri="{C3380CC4-5D6E-409C-BE32-E72D297353CC}">
                  <c16:uniqueId val="{00000011-700E-4363-A7FB-DB941D231817}"/>
                </c:ext>
              </c:extLst>
            </c:dLbl>
            <c:dLbl>
              <c:idx val="18"/>
              <c:tx>
                <c:strRef>
                  <c:f>Daten_Diagramme!$D$32</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{5C420055-7A23-48BE-BD28-509DB64ACE6E}</c15:txfldGUID>
                      <c15:f>Daten_Diagramme!$D$32</c15:f>
                      <c15:dlblFieldTableCache>
                        <c:ptCount val="1"/>
                        <c:pt idx="0">
                          <c:v>3.0</c:v>
                        </c:pt>
                      </c15:dlblFieldTableCache>
                    </c15:dlblFTEntry>
                  </c15:dlblFieldTable>
                  <c15:showDataLabelsRange val="0"/>
                </c:ext>
                <c:ext xmlns:c16="http://schemas.microsoft.com/office/drawing/2014/chart" uri="{C3380CC4-5D6E-409C-BE32-E72D297353CC}">
                  <c16:uniqueId val="{00000012-700E-4363-A7FB-DB941D231817}"/>
                </c:ext>
              </c:extLst>
            </c:dLbl>
            <c:dLbl>
              <c:idx val="19"/>
              <c:tx>
                <c:strRef>
                  <c:f>Daten_Diagramme!$D$33</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{2373BF0B-09FC-4C62-8FA0-F7F4FA7B6BEB}</c15:txfldGUID>
                      <c15:f>Daten_Diagramme!$D$33</c15:f>
                      <c15:dlblFieldTableCache>
                        <c:ptCount val="1"/>
                        <c:pt idx="0">
                          <c:v>4.4</c:v>
                        </c:pt>
                      </c15:dlblFieldTableCache>
                    </c15:dlblFTEntry>
                  </c15:dlblFieldTable>
                  <c15:showDataLabelsRange val="0"/>
                </c:ext>
                <c:ext xmlns:c16="http://schemas.microsoft.com/office/drawing/2014/chart" uri="{C3380CC4-5D6E-409C-BE32-E72D297353CC}">
                  <c16:uniqueId val="{00000013-700E-4363-A7FB-DB941D231817}"/>
                </c:ext>
              </c:extLst>
            </c:dLbl>
            <c:dLbl>
              <c:idx val="20"/>
              <c:tx>
                <c:strRef>
                  <c:f>Daten_Diagramme!$D$34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{C724B21C-C0B5-4F68-B9BD-F95351C1E7D5}</c15:txfldGUID>
                      <c15:f>Daten_Diagramme!$D$34</c15:f>
                      <c15:dlblFieldTableCache>
                        <c:ptCount val="1"/>
                        <c:pt idx="0">
                          <c:v>0.8</c:v>
                        </c:pt>
                      </c15:dlblFieldTableCache>
                    </c15:dlblFTEntry>
                  </c15:dlblFieldTable>
                  <c15:showDataLabelsRange val="0"/>
                </c:ext>
                <c:ext xmlns:c16="http://schemas.microsoft.com/office/drawing/2014/chart" uri="{C3380CC4-5D6E-409C-BE32-E72D297353CC}">
                  <c16:uniqueId val="{00000014-700E-4363-A7FB-DB941D231817}"/>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{B8149B08-0581-4C20-9EF1-2A0E24001C93}</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700E-4363-A7FB-DB941D231817}"/>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{1032AA9F-CA54-4872-B367-EFBA5F86FCF3}</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700E-4363-A7FB-DB941D231817}"/>
                </c:ext>
              </c:extLst>
            </c:dLbl>
            <c:dLbl>
              <c:idx val="23"/>
              <c:tx>
                <c:strRef>
                  <c:f>Daten_Diagramme!$D$37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{BAEE0919-D68C-4039-860A-F30CE7A80023}</c15:txfldGUID>
                      <c15:f>Daten_Diagramme!$D$37</c15:f>
                      <c15:dlblFieldTableCache>
                        <c:ptCount val="1"/>
                        <c:pt idx="0">
                          <c:v>-0.2</c:v>
                        </c:pt>
                      </c15:dlblFieldTableCache>
                    </c15:dlblFTEntry>
                  </c15:dlblFieldTable>
                  <c15:showDataLabelsRange val="0"/>
                </c:ext>
                <c:ext xmlns:c16="http://schemas.microsoft.com/office/drawing/2014/chart" uri="{C3380CC4-5D6E-409C-BE32-E72D297353CC}">
                  <c16:uniqueId val="{00000017-700E-4363-A7FB-DB941D231817}"/>
                </c:ext>
              </c:extLst>
            </c:dLbl>
            <c:dLbl>
              <c:idx val="24"/>
              <c:layout>
                <c:manualLayout>
                  <c:x val="4.7769028871392123E-3"/>
                  <c:y val="-4.6876052205785108E-5"/>
                </c:manualLayout>
              </c:layout>
              <c:tx>
                <c:strRef>
                  <c:f>Daten_Diagramme!$D$38</c:f>
                  <c:strCache>
                    <c:ptCount val="1"/>
                    <c:pt idx="0">
                      <c:v>-1.8</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{3FFD7DDA-4653-41BC-9558-D64084554511}</c15:txfldGUID>
                      <c15:f>Daten_Diagramme!$D$38</c15:f>
                      <c15:dlblFieldTableCache>
                        <c:ptCount val="1"/>
                        <c:pt idx="0">
                          <c:v>-1.8</c:v>
                        </c:pt>
                      </c15:dlblFieldTableCache>
                    </c15:dlblFTEntry>
                  </c15:dlblFieldTable>
                  <c15:showDataLabelsRange val="0"/>
                </c:ext>
                <c:ext xmlns:c16="http://schemas.microsoft.com/office/drawing/2014/chart" uri="{C3380CC4-5D6E-409C-BE32-E72D297353CC}">
                  <c16:uniqueId val="{00000018-700E-4363-A7FB-DB941D231817}"/>
                </c:ext>
              </c:extLst>
            </c:dLbl>
            <c:dLbl>
              <c:idx val="25"/>
              <c:tx>
                <c:strRef>
                  <c:f>Daten_Diagramme!$D$39</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{5F435FAB-6090-47BC-BA47-A2979EE35A66}</c15:txfldGUID>
                      <c15:f>Daten_Diagramme!$D$39</c15:f>
                      <c15:dlblFieldTableCache>
                        <c:ptCount val="1"/>
                        <c:pt idx="0">
                          <c:v>0.7</c:v>
                        </c:pt>
                      </c15:dlblFieldTableCache>
                    </c15:dlblFTEntry>
                  </c15:dlblFieldTable>
                  <c15:showDataLabelsRange val="0"/>
                </c:ext>
                <c:ext xmlns:c16="http://schemas.microsoft.com/office/drawing/2014/chart" uri="{C3380CC4-5D6E-409C-BE32-E72D297353CC}">
                  <c16:uniqueId val="{00000019-700E-4363-A7FB-DB941D231817}"/>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{9589AFB3-A6F3-4B06-AF9A-B22A75E7C51A}</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700E-4363-A7FB-DB941D231817}"/>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{62C97CD2-8514-4E32-BCFE-5A96777C1CE5}</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700E-4363-A7FB-DB941D231817}"/>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{6B745DCA-345D-4F5C-B1B6-FC3007832A41}</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700E-4363-A7FB-DB941D231817}"/>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{C7B54F3B-3886-477B-8B43-1579DF5B108F}</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700E-4363-A7FB-DB941D231817}"/>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{08ADA17D-10BD-4753-9AC1-A4614C4C1D0C}</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700E-4363-A7FB-DB941D231817}"/>
                </c:ext>
              </c:extLst>
            </c:dLbl>
            <c:dLbl>
              <c:idx val="31"/>
              <c:tx>
                <c:strRef>
                  <c:f>Daten_Diagramme!$D$45</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{74F82E18-1A22-4994-AE7E-DC7DA7840F47}</c15:txfldGUID>
                      <c15:f>Daten_Diagramme!$D$45</c15:f>
                      <c15:dlblFieldTableCache>
                        <c:ptCount val="1"/>
                        <c:pt idx="0">
                          <c:v>0.7</c:v>
                        </c:pt>
                      </c15:dlblFieldTableCache>
                    </c15:dlblFTEntry>
                  </c15:dlblFieldTable>
                  <c15:showDataLabelsRange val="0"/>
                </c:ext>
                <c:ext xmlns:c16="http://schemas.microsoft.com/office/drawing/2014/chart" uri="{C3380CC4-5D6E-409C-BE32-E72D297353CC}">
                  <c16:uniqueId val="{0000001F-700E-4363-A7FB-DB941D23181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-8.2539682539682548E-3</c:v>
                </c:pt>
                <c:pt idx="1">
                  <c:v>-0.20341741253051263</c:v>
                </c:pt>
                <c:pt idx="2">
                  <c:v>0.76898429990387696</c:v>
                </c:pt>
                <c:pt idx="3">
                  <c:v>-2.5959449674149169</c:v>
                </c:pt>
                <c:pt idx="4">
                  <c:v>1.915151515151515</c:v>
                </c:pt>
                <c:pt idx="5">
                  <c:v>-2.9722053154798131</c:v>
                </c:pt>
                <c:pt idx="6">
                  <c:v>-5.5570256681661814</c:v>
                </c:pt>
                <c:pt idx="7">
                  <c:v>-0.82143405496698907</c:v>
                </c:pt>
                <c:pt idx="8">
                  <c:v>2.1832662028560965</c:v>
                </c:pt>
                <c:pt idx="9">
                  <c:v>-4.8797250859106533</c:v>
                </c:pt>
                <c:pt idx="10">
                  <c:v>-2.5299775991566742</c:v>
                </c:pt>
                <c:pt idx="11">
                  <c:v>7.5403949730700184</c:v>
                </c:pt>
                <c:pt idx="12">
                  <c:v>0.20331106593087422</c:v>
                </c:pt>
                <c:pt idx="13">
                  <c:v>0.75154234436343237</c:v>
                </c:pt>
                <c:pt idx="14">
                  <c:v>2.3380093520374081</c:v>
                </c:pt>
                <c:pt idx="15">
                  <c:v>-14.795008912655971</c:v>
                </c:pt>
                <c:pt idx="16">
                  <c:v>2.5166793345156657</c:v>
                </c:pt>
                <c:pt idx="17">
                  <c:v>0.56615642692388346</c:v>
                </c:pt>
                <c:pt idx="18">
                  <c:v>2.9940119760479043</c:v>
                </c:pt>
                <c:pt idx="19">
                  <c:v>4.3897291593387271</c:v>
                </c:pt>
                <c:pt idx="20">
                  <c:v>0.77885296200141607</c:v>
                </c:pt>
                <c:pt idx="21">
                  <c:v>0</c:v>
                </c:pt>
                <c:pt idx="23">
                  <c:v>-0.20341741253051263</c:v>
                </c:pt>
                <c:pt idx="24">
                  <c:v>-1.8278611739438391</c:v>
                </c:pt>
                <c:pt idx="25">
                  <c:v>0.71266805665396504</c:v>
                </c:pt>
              </c:numCache>
            </c:numRef>
          </c:val>
          <c:extLst>
            <c:ext xmlns:c16="http://schemas.microsoft.com/office/drawing/2014/chart" uri="{C3380CC4-5D6E-409C-BE32-E72D297353CC}">
              <c16:uniqueId val="{00000020-700E-4363-A7FB-DB941D231817}"/>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{A4FF9D97-DEA3-4F6E-902B-416BA9F64ED5}</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700E-4363-A7FB-DB941D231817}"/>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{58AB430F-D1D4-4EE3-A677-A3D6D1404CA1}</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700E-4363-A7FB-DB941D231817}"/>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{E07DDD0E-DEEA-4A51-9C09-ADF78B5EAE99}</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700E-4363-A7FB-DB941D231817}"/>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{38701320-6B4A-4E50-952D-1F3688E5EC02}</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700E-4363-A7FB-DB941D231817}"/>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{19AF8966-E9A9-4E75-9B60-E95254388E57}</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700E-4363-A7FB-DB941D231817}"/>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{9522E962-BB0A-467B-866F-4EC962CFE6B9}</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700E-4363-A7FB-DB941D231817}"/>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{203B1C5A-E8DA-489B-B4AD-B6A88CF38A34}</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700E-4363-A7FB-DB941D231817}"/>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{10EDE7F9-C766-4775-A505-5A8869DD3EF2}</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700E-4363-A7FB-DB941D231817}"/>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{518D9282-0EBA-4CB3-9988-000B4F970767}</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700E-4363-A7FB-DB941D231817}"/>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{8E87DDC4-4F69-4D62-BF99-5461C03CD5B7}</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700E-4363-A7FB-DB941D231817}"/>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{9A856168-98F9-4FE2-954E-49A145601600}</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700E-4363-A7FB-DB941D231817}"/>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{CEC37A4B-7FC9-4381-B36A-73B00140FB3B}</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700E-4363-A7FB-DB941D231817}"/>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{C40FA190-5379-471D-983D-1072CC4219EA}</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700E-4363-A7FB-DB941D231817}"/>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{D9E16EFF-6C53-410D-A09A-309B3E85E812}</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700E-4363-A7FB-DB941D231817}"/>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{4DE95CE6-8BD5-43E3-AA10-4F8169771181}</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700E-4363-A7FB-DB941D231817}"/>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{60F74F71-3553-4127-86DD-B8E79957A2E7}</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700E-4363-A7FB-DB941D231817}"/>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{2B520319-289F-421B-93ED-048F6265AAC2}</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700E-4363-A7FB-DB941D231817}"/>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{1F3E7AB2-B7C6-425A-A721-88FC007B12E9}</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700E-4363-A7FB-DB941D231817}"/>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{467157A5-9512-44FD-AA91-1840A9E9E7A1}</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700E-4363-A7FB-DB941D231817}"/>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{CE34AAD5-2638-4F8A-A03A-54A41C7C8B89}</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700E-4363-A7FB-DB941D231817}"/>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{9FF514FB-6EF8-4DA5-8F30-14D811CE3EBB}</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700E-4363-A7FB-DB941D231817}"/>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{BE6E9157-5BE5-4ADC-B0F9-F4CA51F73926}</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700E-4363-A7FB-DB941D231817}"/>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{EB0AD5BF-84E5-45AD-870F-51748A40AC04}</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700E-4363-A7FB-DB941D231817}"/>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{D6259061-9240-4AD2-9463-D5F2F1BCE205}</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700E-4363-A7FB-DB941D231817}"/>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{B5CE9044-E300-42C6-AB4C-8F603F5FEF7A}</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700E-4363-A7FB-DB941D231817}"/>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{F869DD01-E494-4348-B968-C7F3236994D5}</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700E-4363-A7FB-DB941D231817}"/>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{A50F31BE-3293-44D8-AC5E-07A8521C219C}</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700E-4363-A7FB-DB941D231817}"/>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{2A42BBE9-0E79-4300-BE02-787DC6FE0A27}</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700E-4363-A7FB-DB941D231817}"/>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{9937EB06-96E9-4560-B6CD-76C7DB53BBB5}</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700E-4363-A7FB-DB941D231817}"/>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{22440EAC-E097-428C-9432-69D204EA67DD}</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700E-4363-A7FB-DB941D231817}"/>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{569CD5D8-9EBC-4483-A19A-3F6F5FD7ACF0}</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700E-4363-A7FB-DB941D231817}"/>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{760EC91A-7398-476C-B1C3-29E051891A16}</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700E-4363-A7FB-DB941D23181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700E-4363-A7FB-DB941D231817}"/>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700E-4363-A7FB-DB941D231817}"/>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{FE7CB9E3-2DE1-4FA1-AD67-989393CFFD7A}</c15:txfldGUID>
                      <c15:f>Daten_Diagramme!$E$14</c15:f>
                      <c15:dlblFieldTableCache>
                        <c:ptCount val="1"/>
                        <c:pt idx="0">
                          <c:v>-4.8</c:v>
                        </c:pt>
                      </c15:dlblFieldTableCache>
                    </c15:dlblFTEntry>
                  </c15:dlblFieldTable>
                  <c15:showDataLabelsRange val="0"/>
                </c:ext>
                <c:ext xmlns:c16="http://schemas.microsoft.com/office/drawing/2014/chart" uri="{C3380CC4-5D6E-409C-BE32-E72D297353CC}">
                  <c16:uniqueId val="{00000000-54B2-42F5-879F-12449110CC07}"/>
                </c:ext>
              </c:extLst>
            </c:dLbl>
            <c:dLbl>
              <c:idx val="1"/>
              <c:tx>
                <c:strRef>
                  <c:f>Daten_Diagramme!$E$15</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{5A63E7BF-573E-4095-AE08-120F07EE352E}</c15:txfldGUID>
                      <c15:f>Daten_Diagramme!$E$15</c15:f>
                      <c15:dlblFieldTableCache>
                        <c:ptCount val="1"/>
                        <c:pt idx="0">
                          <c:v>2.5</c:v>
                        </c:pt>
                      </c15:dlblFieldTableCache>
                    </c15:dlblFTEntry>
                  </c15:dlblFieldTable>
                  <c15:showDataLabelsRange val="0"/>
                </c:ext>
                <c:ext xmlns:c16="http://schemas.microsoft.com/office/drawing/2014/chart" uri="{C3380CC4-5D6E-409C-BE32-E72D297353CC}">
                  <c16:uniqueId val="{00000001-54B2-42F5-879F-12449110CC07}"/>
                </c:ext>
              </c:extLst>
            </c:dLbl>
            <c:dLbl>
              <c:idx val="2"/>
              <c:tx>
                <c:strRef>
                  <c:f>Daten_Diagramme!$E$16</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{04513157-FDB8-480B-A283-FA673777D756}</c15:txfldGUID>
                      <c15:f>Daten_Diagramme!$E$16</c15:f>
                      <c15:dlblFieldTableCache>
                        <c:ptCount val="1"/>
                        <c:pt idx="0">
                          <c:v>-6.8</c:v>
                        </c:pt>
                      </c15:dlblFieldTableCache>
                    </c15:dlblFTEntry>
                  </c15:dlblFieldTable>
                  <c15:showDataLabelsRange val="0"/>
                </c:ext>
                <c:ext xmlns:c16="http://schemas.microsoft.com/office/drawing/2014/chart" uri="{C3380CC4-5D6E-409C-BE32-E72D297353CC}">
                  <c16:uniqueId val="{00000002-54B2-42F5-879F-12449110CC07}"/>
                </c:ext>
              </c:extLst>
            </c:dLbl>
            <c:dLbl>
              <c:idx val="3"/>
              <c:tx>
                <c:strRef>
                  <c:f>Daten_Diagramme!$E$17</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{DA532D13-7C23-4ACF-B906-69804E162E30}</c15:txfldGUID>
                      <c15:f>Daten_Diagramme!$E$17</c15:f>
                      <c15:dlblFieldTableCache>
                        <c:ptCount val="1"/>
                        <c:pt idx="0">
                          <c:v>-0.3</c:v>
                        </c:pt>
                      </c15:dlblFieldTableCache>
                    </c15:dlblFTEntry>
                  </c15:dlblFieldTable>
                  <c15:showDataLabelsRange val="0"/>
                </c:ext>
                <c:ext xmlns:c16="http://schemas.microsoft.com/office/drawing/2014/chart" uri="{C3380CC4-5D6E-409C-BE32-E72D297353CC}">
                  <c16:uniqueId val="{00000003-54B2-42F5-879F-12449110CC07}"/>
                </c:ext>
              </c:extLst>
            </c:dLbl>
            <c:dLbl>
              <c:idx val="4"/>
              <c:tx>
                <c:strRef>
                  <c:f>Daten_Diagramme!$E$18</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{E9E252C2-27FD-4468-9519-C4A896083BEE}</c15:txfldGUID>
                      <c15:f>Daten_Diagramme!$E$18</c15:f>
                      <c15:dlblFieldTableCache>
                        <c:ptCount val="1"/>
                        <c:pt idx="0">
                          <c:v>1.7</c:v>
                        </c:pt>
                      </c15:dlblFieldTableCache>
                    </c15:dlblFTEntry>
                  </c15:dlblFieldTable>
                  <c15:showDataLabelsRange val="0"/>
                </c:ext>
                <c:ext xmlns:c16="http://schemas.microsoft.com/office/drawing/2014/chart" uri="{C3380CC4-5D6E-409C-BE32-E72D297353CC}">
                  <c16:uniqueId val="{00000004-54B2-42F5-879F-12449110CC07}"/>
                </c:ext>
              </c:extLst>
            </c:dLbl>
            <c:dLbl>
              <c:idx val="5"/>
              <c:tx>
                <c:strRef>
                  <c:f>Daten_Diagramme!$E$19</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{640B657A-7D14-48D1-B2D2-7AAD5C495C16}</c15:txfldGUID>
                      <c15:f>Daten_Diagramme!$E$19</c15:f>
                      <c15:dlblFieldTableCache>
                        <c:ptCount val="1"/>
                        <c:pt idx="0">
                          <c:v>-1.4</c:v>
                        </c:pt>
                      </c15:dlblFieldTableCache>
                    </c15:dlblFTEntry>
                  </c15:dlblFieldTable>
                  <c15:showDataLabelsRange val="0"/>
                </c:ext>
                <c:ext xmlns:c16="http://schemas.microsoft.com/office/drawing/2014/chart" uri="{C3380CC4-5D6E-409C-BE32-E72D297353CC}">
                  <c16:uniqueId val="{00000005-54B2-42F5-879F-12449110CC07}"/>
                </c:ext>
              </c:extLst>
            </c:dLbl>
            <c:dLbl>
              <c:idx val="6"/>
              <c:tx>
                <c:strRef>
                  <c:f>Daten_Diagramme!$E$20</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{57826D49-19E8-4AF2-9817-FA7EF2FFF6D5}</c15:txfldGUID>
                      <c15:f>Daten_Diagramme!$E$20</c15:f>
                      <c15:dlblFieldTableCache>
                        <c:ptCount val="1"/>
                        <c:pt idx="0">
                          <c:v>-5.4</c:v>
                        </c:pt>
                      </c15:dlblFieldTableCache>
                    </c15:dlblFTEntry>
                  </c15:dlblFieldTable>
                  <c15:showDataLabelsRange val="0"/>
                </c:ext>
                <c:ext xmlns:c16="http://schemas.microsoft.com/office/drawing/2014/chart" uri="{C3380CC4-5D6E-409C-BE32-E72D297353CC}">
                  <c16:uniqueId val="{00000006-54B2-42F5-879F-12449110CC07}"/>
                </c:ext>
              </c:extLst>
            </c:dLbl>
            <c:dLbl>
              <c:idx val="7"/>
              <c:tx>
                <c:strRef>
                  <c:f>Daten_Diagramme!$E$21</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{F72D345B-9223-4E7D-AA59-D3D9AA44FACE}</c15:txfldGUID>
                      <c15:f>Daten_Diagramme!$E$21</c15:f>
                      <c15:dlblFieldTableCache>
                        <c:ptCount val="1"/>
                        <c:pt idx="0">
                          <c:v>0.0</c:v>
                        </c:pt>
                      </c15:dlblFieldTableCache>
                    </c15:dlblFTEntry>
                  </c15:dlblFieldTable>
                  <c15:showDataLabelsRange val="0"/>
                </c:ext>
                <c:ext xmlns:c16="http://schemas.microsoft.com/office/drawing/2014/chart" uri="{C3380CC4-5D6E-409C-BE32-E72D297353CC}">
                  <c16:uniqueId val="{00000007-54B2-42F5-879F-12449110CC07}"/>
                </c:ext>
              </c:extLst>
            </c:dLbl>
            <c:dLbl>
              <c:idx val="8"/>
              <c:tx>
                <c:strRef>
                  <c:f>Daten_Diagramme!$E$22</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{20DE3803-7E37-4881-94B8-872FE3CF251E}</c15:txfldGUID>
                      <c15:f>Daten_Diagramme!$E$22</c15:f>
                      <c15:dlblFieldTableCache>
                        <c:ptCount val="1"/>
                        <c:pt idx="0">
                          <c:v>-2.7</c:v>
                        </c:pt>
                      </c15:dlblFieldTableCache>
                    </c15:dlblFTEntry>
                  </c15:dlblFieldTable>
                  <c15:showDataLabelsRange val="0"/>
                </c:ext>
                <c:ext xmlns:c16="http://schemas.microsoft.com/office/drawing/2014/chart" uri="{C3380CC4-5D6E-409C-BE32-E72D297353CC}">
                  <c16:uniqueId val="{00000008-54B2-42F5-879F-12449110CC07}"/>
                </c:ext>
              </c:extLst>
            </c:dLbl>
            <c:dLbl>
              <c:idx val="9"/>
              <c:tx>
                <c:strRef>
                  <c:f>Daten_Diagramme!$E$23</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{049A5386-784F-4EEE-8453-1A300B2F50BF}</c15:txfldGUID>
                      <c15:f>Daten_Diagramme!$E$23</c15:f>
                      <c15:dlblFieldTableCache>
                        <c:ptCount val="1"/>
                        <c:pt idx="0">
                          <c:v>-5.6</c:v>
                        </c:pt>
                      </c15:dlblFieldTableCache>
                    </c15:dlblFTEntry>
                  </c15:dlblFieldTable>
                  <c15:showDataLabelsRange val="0"/>
                </c:ext>
                <c:ext xmlns:c16="http://schemas.microsoft.com/office/drawing/2014/chart" uri="{C3380CC4-5D6E-409C-BE32-E72D297353CC}">
                  <c16:uniqueId val="{00000009-54B2-42F5-879F-12449110CC07}"/>
                </c:ext>
              </c:extLst>
            </c:dLbl>
            <c:dLbl>
              <c:idx val="10"/>
              <c:tx>
                <c:strRef>
                  <c:f>Daten_Diagramme!$E$24</c:f>
                  <c:strCache>
                    <c:ptCount val="1"/>
                    <c:pt idx="0">
                      <c:v>-10.2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{D7C6F357-23BA-4DD9-AB96-539D3351F8C3}</c15:txfldGUID>
                      <c15:f>Daten_Diagramme!$E$24</c15:f>
                      <c15:dlblFieldTableCache>
                        <c:ptCount val="1"/>
                        <c:pt idx="0">
                          <c:v>-10.2</c:v>
                        </c:pt>
                      </c15:dlblFieldTableCache>
                    </c15:dlblFTEntry>
                  </c15:dlblFieldTable>
                  <c15:showDataLabelsRange val="0"/>
                </c:ext>
                <c:ext xmlns:c16="http://schemas.microsoft.com/office/drawing/2014/chart" uri="{C3380CC4-5D6E-409C-BE32-E72D297353CC}">
                  <c16:uniqueId val="{0000000A-54B2-42F5-879F-12449110CC07}"/>
                </c:ext>
              </c:extLst>
            </c:dLbl>
            <c:dLbl>
              <c:idx val="11"/>
              <c:tx>
                <c:strRef>
                  <c:f>Daten_Diagramme!$E$25</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{6F6E1226-0DE1-4B6C-9ABC-834F3D1B73C9}</c15:txfldGUID>
                      <c15:f>Daten_Diagramme!$E$25</c15:f>
                      <c15:dlblFieldTableCache>
                        <c:ptCount val="1"/>
                        <c:pt idx="0">
                          <c:v>4.8</c:v>
                        </c:pt>
                      </c15:dlblFieldTableCache>
                    </c15:dlblFTEntry>
                  </c15:dlblFieldTable>
                  <c15:showDataLabelsRange val="0"/>
                </c:ext>
                <c:ext xmlns:c16="http://schemas.microsoft.com/office/drawing/2014/chart" uri="{C3380CC4-5D6E-409C-BE32-E72D297353CC}">
                  <c16:uniqueId val="{0000000B-54B2-42F5-879F-12449110CC07}"/>
                </c:ext>
              </c:extLst>
            </c:dLbl>
            <c:dLbl>
              <c:idx val="12"/>
              <c:tx>
                <c:strRef>
                  <c:f>Daten_Diagramme!$E$26</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{8116250C-37CA-4302-B0BE-0C8DB45D92CE}</c15:txfldGUID>
                      <c15:f>Daten_Diagramme!$E$26</c15:f>
                      <c15:dlblFieldTableCache>
                        <c:ptCount val="1"/>
                        <c:pt idx="0">
                          <c:v>-4.1</c:v>
                        </c:pt>
                      </c15:dlblFieldTableCache>
                    </c15:dlblFTEntry>
                  </c15:dlblFieldTable>
                  <c15:showDataLabelsRange val="0"/>
                </c:ext>
                <c:ext xmlns:c16="http://schemas.microsoft.com/office/drawing/2014/chart" uri="{C3380CC4-5D6E-409C-BE32-E72D297353CC}">
                  <c16:uniqueId val="{0000000C-54B2-42F5-879F-12449110CC07}"/>
                </c:ext>
              </c:extLst>
            </c:dLbl>
            <c:dLbl>
              <c:idx val="13"/>
              <c:tx>
                <c:strRef>
                  <c:f>Daten_Diagramme!$E$27</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{2E6BA3B5-ADBB-4444-826E-A9E4EACFDB19}</c15:txfldGUID>
                      <c15:f>Daten_Diagramme!$E$27</c15:f>
                      <c15:dlblFieldTableCache>
                        <c:ptCount val="1"/>
                        <c:pt idx="0">
                          <c:v>0.4</c:v>
                        </c:pt>
                      </c15:dlblFieldTableCache>
                    </c15:dlblFTEntry>
                  </c15:dlblFieldTable>
                  <c15:showDataLabelsRange val="0"/>
                </c:ext>
                <c:ext xmlns:c16="http://schemas.microsoft.com/office/drawing/2014/chart" uri="{C3380CC4-5D6E-409C-BE32-E72D297353CC}">
                  <c16:uniqueId val="{0000000D-54B2-42F5-879F-12449110CC07}"/>
                </c:ext>
              </c:extLst>
            </c:dLbl>
            <c:dLbl>
              <c:idx val="14"/>
              <c:tx>
                <c:strRef>
                  <c:f>Daten_Diagramme!$E$28</c:f>
                  <c:strCache>
                    <c:ptCount val="1"/>
                    <c:pt idx="0">
                      <c:v>-16.2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{B97941DB-CCD5-4C30-8B67-DBB903F64C23}</c15:txfldGUID>
                      <c15:f>Daten_Diagramme!$E$28</c15:f>
                      <c15:dlblFieldTableCache>
                        <c:ptCount val="1"/>
                        <c:pt idx="0">
                          <c:v>-16.2</c:v>
                        </c:pt>
                      </c15:dlblFieldTableCache>
                    </c15:dlblFTEntry>
                  </c15:dlblFieldTable>
                  <c15:showDataLabelsRange val="0"/>
                </c:ext>
                <c:ext xmlns:c16="http://schemas.microsoft.com/office/drawing/2014/chart" uri="{C3380CC4-5D6E-409C-BE32-E72D297353CC}">
                  <c16:uniqueId val="{0000000E-54B2-42F5-879F-12449110CC07}"/>
                </c:ext>
              </c:extLst>
            </c:dLbl>
            <c:dLbl>
              <c:idx val="15"/>
              <c:tx>
                <c:strRef>
                  <c:f>Daten_Diagramme!$E$29</c:f>
                  <c:strCache>
                    <c:ptCount val="1"/>
                    <c:pt idx="0">
                      <c:v>-10.0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{C2E45986-836A-4BA7-8869-BB5A993FFBD4}</c15:txfldGUID>
                      <c15:f>Daten_Diagramme!$E$29</c15:f>
                      <c15:dlblFieldTableCache>
                        <c:ptCount val="1"/>
                        <c:pt idx="0">
                          <c:v>-10.0</c:v>
                        </c:pt>
                      </c15:dlblFieldTableCache>
                    </c15:dlblFTEntry>
                  </c15:dlblFieldTable>
                  <c15:showDataLabelsRange val="0"/>
                </c:ext>
                <c:ext xmlns:c16="http://schemas.microsoft.com/office/drawing/2014/chart" uri="{C3380CC4-5D6E-409C-BE32-E72D297353CC}">
                  <c16:uniqueId val="{0000000F-54B2-42F5-879F-12449110CC07}"/>
                </c:ext>
              </c:extLst>
            </c:dLbl>
            <c:dLbl>
              <c:idx val="16"/>
              <c:tx>
                <c:strRef>
                  <c:f>Daten_Diagramme!$E$30</c:f>
                  <c:strCache>
                    <c:ptCount val="1"/>
                    <c:pt idx="0">
                      <c:v>-11.5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{69472DE8-2F32-4931-9F58-3AA7FE6D216B}</c15:txfldGUID>
                      <c15:f>Daten_Diagramme!$E$30</c15:f>
                      <c15:dlblFieldTableCache>
                        <c:ptCount val="1"/>
                        <c:pt idx="0">
                          <c:v>-11.5</c:v>
                        </c:pt>
                      </c15:dlblFieldTableCache>
                    </c15:dlblFTEntry>
                  </c15:dlblFieldTable>
                  <c15:showDataLabelsRange val="0"/>
                </c:ext>
                <c:ext xmlns:c16="http://schemas.microsoft.com/office/drawing/2014/chart" uri="{C3380CC4-5D6E-409C-BE32-E72D297353CC}">
                  <c16:uniqueId val="{00000010-54B2-42F5-879F-12449110CC07}"/>
                </c:ext>
              </c:extLst>
            </c:dLbl>
            <c:dLbl>
              <c:idx val="17"/>
              <c:tx>
                <c:strRef>
                  <c:f>Daten_Diagramme!$E$31</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{FF49A95C-CFA7-4806-BE74-47521150E33F}</c15:txfldGUID>
                      <c15:f>Daten_Diagramme!$E$31</c15:f>
                      <c15:dlblFieldTableCache>
                        <c:ptCount val="1"/>
                        <c:pt idx="0">
                          <c:v>-2.7</c:v>
                        </c:pt>
                      </c15:dlblFieldTableCache>
                    </c15:dlblFTEntry>
                  </c15:dlblFieldTable>
                  <c15:showDataLabelsRange val="0"/>
                </c:ext>
                <c:ext xmlns:c16="http://schemas.microsoft.com/office/drawing/2014/chart" uri="{C3380CC4-5D6E-409C-BE32-E72D297353CC}">
                  <c16:uniqueId val="{00000011-54B2-42F5-879F-12449110CC07}"/>
                </c:ext>
              </c:extLst>
            </c:dLbl>
            <c:dLbl>
              <c:idx val="18"/>
              <c:tx>
                <c:strRef>
                  <c:f>Daten_Diagramme!$E$32</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{1025A239-8AE8-4E9A-BA16-37D18120FFDE}</c15:txfldGUID>
                      <c15:f>Daten_Diagramme!$E$32</c15:f>
                      <c15:dlblFieldTableCache>
                        <c:ptCount val="1"/>
                        <c:pt idx="0">
                          <c:v>-0.7</c:v>
                        </c:pt>
                      </c15:dlblFieldTableCache>
                    </c15:dlblFTEntry>
                  </c15:dlblFieldTable>
                  <c15:showDataLabelsRange val="0"/>
                </c:ext>
                <c:ext xmlns:c16="http://schemas.microsoft.com/office/drawing/2014/chart" uri="{C3380CC4-5D6E-409C-BE32-E72D297353CC}">
                  <c16:uniqueId val="{00000012-54B2-42F5-879F-12449110CC07}"/>
                </c:ext>
              </c:extLst>
            </c:dLbl>
            <c:dLbl>
              <c:idx val="19"/>
              <c:tx>
                <c:strRef>
                  <c:f>Daten_Diagramme!$E$33</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{E2E7D545-C27E-4554-9C27-A55C07BA4F1E}</c15:txfldGUID>
                      <c15:f>Daten_Diagramme!$E$33</c15:f>
                      <c15:dlblFieldTableCache>
                        <c:ptCount val="1"/>
                        <c:pt idx="0">
                          <c:v>2.8</c:v>
                        </c:pt>
                      </c15:dlblFieldTableCache>
                    </c15:dlblFTEntry>
                  </c15:dlblFieldTable>
                  <c15:showDataLabelsRange val="0"/>
                </c:ext>
                <c:ext xmlns:c16="http://schemas.microsoft.com/office/drawing/2014/chart" uri="{C3380CC4-5D6E-409C-BE32-E72D297353CC}">
                  <c16:uniqueId val="{00000013-54B2-42F5-879F-12449110CC07}"/>
                </c:ext>
              </c:extLst>
            </c:dLbl>
            <c:dLbl>
              <c:idx val="20"/>
              <c:tx>
                <c:strRef>
                  <c:f>Daten_Diagramme!$E$34</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{0DD6CDBB-A4D5-4F50-92E3-4376E108C121}</c15:txfldGUID>
                      <c15:f>Daten_Diagramme!$E$34</c15:f>
                      <c15:dlblFieldTableCache>
                        <c:ptCount val="1"/>
                        <c:pt idx="0">
                          <c:v>-3.6</c:v>
                        </c:pt>
                      </c15:dlblFieldTableCache>
                    </c15:dlblFTEntry>
                  </c15:dlblFieldTable>
                  <c15:showDataLabelsRange val="0"/>
                </c:ext>
                <c:ext xmlns:c16="http://schemas.microsoft.com/office/drawing/2014/chart" uri="{C3380CC4-5D6E-409C-BE32-E72D297353CC}">
                  <c16:uniqueId val="{00000014-54B2-42F5-879F-12449110CC07}"/>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{DB557448-63D8-4095-BEE0-2E2415D9FAA5}</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54B2-42F5-879F-12449110CC07}"/>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{BA6D5B75-44ED-4B4D-AD1D-76BD389D180C}</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54B2-42F5-879F-12449110CC07}"/>
                </c:ext>
              </c:extLst>
            </c:dLbl>
            <c:dLbl>
              <c:idx val="23"/>
              <c:tx>
                <c:strRef>
                  <c:f>Daten_Diagramme!$E$37</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{D6B41CA6-C8C1-4F51-947B-450025D78E24}</c15:txfldGUID>
                      <c15:f>Daten_Diagramme!$E$37</c15:f>
                      <c15:dlblFieldTableCache>
                        <c:ptCount val="1"/>
                        <c:pt idx="0">
                          <c:v>2.5</c:v>
                        </c:pt>
                      </c15:dlblFieldTableCache>
                    </c15:dlblFTEntry>
                  </c15:dlblFieldTable>
                  <c15:showDataLabelsRange val="0"/>
                </c:ext>
                <c:ext xmlns:c16="http://schemas.microsoft.com/office/drawing/2014/chart" uri="{C3380CC4-5D6E-409C-BE32-E72D297353CC}">
                  <c16:uniqueId val="{00000017-54B2-42F5-879F-12449110CC07}"/>
                </c:ext>
              </c:extLst>
            </c:dLbl>
            <c:dLbl>
              <c:idx val="24"/>
              <c:tx>
                <c:strRef>
                  <c:f>Daten_Diagramme!$E$38</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{F27E8B27-D270-4F9B-B071-0A789BA4A2B7}</c15:txfldGUID>
                      <c15:f>Daten_Diagramme!$E$38</c15:f>
                      <c15:dlblFieldTableCache>
                        <c:ptCount val="1"/>
                        <c:pt idx="0">
                          <c:v>-0.5</c:v>
                        </c:pt>
                      </c15:dlblFieldTableCache>
                    </c15:dlblFTEntry>
                  </c15:dlblFieldTable>
                  <c15:showDataLabelsRange val="0"/>
                </c:ext>
                <c:ext xmlns:c16="http://schemas.microsoft.com/office/drawing/2014/chart" uri="{C3380CC4-5D6E-409C-BE32-E72D297353CC}">
                  <c16:uniqueId val="{00000018-54B2-42F5-879F-12449110CC07}"/>
                </c:ext>
              </c:extLst>
            </c:dLbl>
            <c:dLbl>
              <c:idx val="25"/>
              <c:tx>
                <c:strRef>
                  <c:f>Daten_Diagramme!$E$39</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{9A36224F-356D-4ADC-AAA6-A652183B1895}</c15:txfldGUID>
                      <c15:f>Daten_Diagramme!$E$39</c15:f>
                      <c15:dlblFieldTableCache>
                        <c:ptCount val="1"/>
                        <c:pt idx="0">
                          <c:v>-5.5</c:v>
                        </c:pt>
                      </c15:dlblFieldTableCache>
                    </c15:dlblFTEntry>
                  </c15:dlblFieldTable>
                  <c15:showDataLabelsRange val="0"/>
                </c:ext>
                <c:ext xmlns:c16="http://schemas.microsoft.com/office/drawing/2014/chart" uri="{C3380CC4-5D6E-409C-BE32-E72D297353CC}">
                  <c16:uniqueId val="{00000019-54B2-42F5-879F-12449110CC07}"/>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{9DDFF6C6-C206-4D4E-BF61-CA9E973AD894}</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54B2-42F5-879F-12449110CC07}"/>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{1226638D-734C-41A3-8EFC-8BDEBF76C9A9}</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54B2-42F5-879F-12449110CC07}"/>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{BAE8F829-910B-4344-A836-4C2B03F9E91D}</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54B2-42F5-879F-12449110CC07}"/>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{6914FEFD-7E1B-48FD-A59F-11B194C2A092}</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54B2-42F5-879F-12449110CC07}"/>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{CE7523F0-0351-445E-8BF2-521ECE79A6D5}</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54B2-42F5-879F-12449110CC07}"/>
                </c:ext>
              </c:extLst>
            </c:dLbl>
            <c:dLbl>
              <c:idx val="31"/>
              <c:tx>
                <c:strRef>
                  <c:f>Daten_Diagramme!$E$45</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{3588C585-A915-45DD-9710-D54FF1CB1435}</c15:txfldGUID>
                      <c15:f>Daten_Diagramme!$E$45</c15:f>
                      <c15:dlblFieldTableCache>
                        <c:ptCount val="1"/>
                        <c:pt idx="0">
                          <c:v>-5.5</c:v>
                        </c:pt>
                      </c15:dlblFieldTableCache>
                    </c15:dlblFTEntry>
                  </c15:dlblFieldTable>
                  <c15:showDataLabelsRange val="0"/>
                </c:ext>
                <c:ext xmlns:c16="http://schemas.microsoft.com/office/drawing/2014/chart" uri="{C3380CC4-5D6E-409C-BE32-E72D297353CC}">
                  <c16:uniqueId val="{0000001F-54B2-42F5-879F-12449110CC0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-4.773374206262317</c:v>
                </c:pt>
                <c:pt idx="1">
                  <c:v>2.5039123630672928</c:v>
                </c:pt>
                <c:pt idx="2">
                  <c:v>-6.7873303167420813</c:v>
                </c:pt>
                <c:pt idx="3">
                  <c:v>-0.28723840787853921</c:v>
                </c:pt>
                <c:pt idx="4">
                  <c:v>1.7107309486780715</c:v>
                </c:pt>
                <c:pt idx="5">
                  <c:v>-1.4354066985645932</c:v>
                </c:pt>
                <c:pt idx="6">
                  <c:v>-5.3968253968253972</c:v>
                </c:pt>
                <c:pt idx="7">
                  <c:v>0</c:v>
                </c:pt>
                <c:pt idx="8">
                  <c:v>-2.6812552603102082</c:v>
                </c:pt>
                <c:pt idx="9">
                  <c:v>-5.5978260869565215</c:v>
                </c:pt>
                <c:pt idx="10">
                  <c:v>-10.204081632653061</c:v>
                </c:pt>
                <c:pt idx="11">
                  <c:v>4.7713717693836974</c:v>
                </c:pt>
                <c:pt idx="12">
                  <c:v>-4.0685224839400425</c:v>
                </c:pt>
                <c:pt idx="13">
                  <c:v>0.40160642570281124</c:v>
                </c:pt>
                <c:pt idx="14">
                  <c:v>-16.235021260146887</c:v>
                </c:pt>
                <c:pt idx="15">
                  <c:v>-10.0418410041841</c:v>
                </c:pt>
                <c:pt idx="16">
                  <c:v>-11.538461538461538</c:v>
                </c:pt>
                <c:pt idx="17">
                  <c:v>-2.7027027027027026</c:v>
                </c:pt>
                <c:pt idx="18">
                  <c:v>-0.68770226537216828</c:v>
                </c:pt>
                <c:pt idx="19">
                  <c:v>2.772887323943662</c:v>
                </c:pt>
                <c:pt idx="20">
                  <c:v>-3.5909281814363712</c:v>
                </c:pt>
                <c:pt idx="21">
                  <c:v>0</c:v>
                </c:pt>
                <c:pt idx="23">
                  <c:v>2.5039123630672928</c:v>
                </c:pt>
                <c:pt idx="24">
                  <c:v>-0.48780487804878048</c:v>
                </c:pt>
                <c:pt idx="25">
                  <c:v>-5.4845019560637978</c:v>
                </c:pt>
              </c:numCache>
            </c:numRef>
          </c:val>
          <c:extLst>
            <c:ext xmlns:c16="http://schemas.microsoft.com/office/drawing/2014/chart" uri="{C3380CC4-5D6E-409C-BE32-E72D297353CC}">
              <c16:uniqueId val="{00000020-54B2-42F5-879F-12449110CC07}"/>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{0910339B-7DD9-4413-9B03-9A1A2D8DA90C}</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54B2-42F5-879F-12449110CC07}"/>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{CB2C9062-C76D-423D-AA36-57127EA8B319}</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54B2-42F5-879F-12449110CC07}"/>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{E54DC172-936C-4161-A6C3-251E819EE7F4}</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54B2-42F5-879F-12449110CC07}"/>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{F2E3B58D-594E-4AE4-98D0-B27D76FEE752}</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54B2-42F5-879F-12449110CC07}"/>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{492FA7D1-E955-473D-9B01-36BFA9543D55}</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54B2-42F5-879F-12449110CC07}"/>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{4D298FC3-1652-4365-B497-47E10825FA54}</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54B2-42F5-879F-12449110CC07}"/>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{E684AA92-64E7-435A-A021-89F15B46F85C}</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54B2-42F5-879F-12449110CC07}"/>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{BAB9E7CA-5DEE-4E39-92A7-58A7271C2CE4}</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54B2-42F5-879F-12449110CC07}"/>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{EC70F5F6-C09E-4D51-BD62-2053C2B0F011}</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54B2-42F5-879F-12449110CC07}"/>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{D28591BE-7411-4471-95BF-462C1466B373}</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54B2-42F5-879F-12449110CC07}"/>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{AD1D3012-5C07-4E1A-ABD5-A1823E2A4DF8}</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54B2-42F5-879F-12449110CC07}"/>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{864760B6-7862-4F91-9101-6EB7255265A0}</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54B2-42F5-879F-12449110CC07}"/>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{7F9CB40B-15EA-4C92-891D-8B64D646603C}</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54B2-42F5-879F-12449110CC07}"/>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{351B06A1-0BC3-4028-8E76-61F34CABFCF8}</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54B2-42F5-879F-12449110CC07}"/>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{1E2C374A-9AA8-4EE4-9CC1-B5D86BD6BDAC}</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54B2-42F5-879F-12449110CC07}"/>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{E9E37201-4439-4373-B4D1-C5B358908057}</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54B2-42F5-879F-12449110CC07}"/>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{4A0336B3-D8E9-42CC-8588-C88234D7E74D}</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54B2-42F5-879F-12449110CC07}"/>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{7B66D2E3-1A93-4A85-8E3E-1D5F35B767F5}</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54B2-42F5-879F-12449110CC07}"/>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{12EA4B7D-0149-4C11-A49E-CFF9EC7502B2}</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54B2-42F5-879F-12449110CC07}"/>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{5DE006D3-3942-4B2C-B525-E5E3BF68E6D6}</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54B2-42F5-879F-12449110CC07}"/>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{6B0817B2-ED4C-48F1-A5BF-8B6C731F46F4}</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54B2-42F5-879F-12449110CC07}"/>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{A2837344-89BB-4020-838A-35342405D486}</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54B2-42F5-879F-12449110CC07}"/>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{190D4EB6-AFB8-444D-8670-69AD98A98A2E}</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54B2-42F5-879F-12449110CC07}"/>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{253DDC83-55B7-4906-AEE0-ABB5DB66C1EE}</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54B2-42F5-879F-12449110CC07}"/>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{A1B2B4DE-64AB-4589-B484-7915D000867D}</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54B2-42F5-879F-12449110CC07}"/>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{3DF77D7F-1810-4A86-B331-4AE3D7648BCC}</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54B2-42F5-879F-12449110CC07}"/>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{73741E86-85F9-49D8-B4AB-3F7049B04F83}</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54B2-42F5-879F-12449110CC07}"/>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{288B3593-BCAD-43B8-A2B3-621531C861D0}</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54B2-42F5-879F-12449110CC07}"/>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{24F0F56C-5BB1-4409-9FE7-0EB5C917AA74}</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54B2-42F5-879F-12449110CC07}"/>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{D3F07D31-6B04-4CC3-8BAD-7BE5D4066656}</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54B2-42F5-879F-12449110CC07}"/>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{2B2407F8-61EA-4462-9F32-215FA5A37ABD}</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54B2-42F5-879F-12449110CC07}"/>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{B6C3C9A3-8049-4817-BEA3-F78DF3C8FD27}</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54B2-42F5-879F-12449110CC0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54B2-42F5-879F-12449110CC07}"/>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54B2-42F5-879F-12449110CC07}"/>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{C0FDD6E2-EBF9-48C2-ADE8-CC4558483A45}</c15:txfldGUID>
                      <c15:f>Diagramm!$I$46</c15:f>
                      <c15:dlblFieldTableCache>
                        <c:ptCount val="1"/>
                      </c15:dlblFieldTableCache>
                    </c15:dlblFTEntry>
                  </c15:dlblFieldTable>
                  <c15:showDataLabelsRange val="0"/>
                </c:ext>
                <c:ext xmlns:c16="http://schemas.microsoft.com/office/drawing/2014/chart" uri="{C3380CC4-5D6E-409C-BE32-E72D297353CC}">
                  <c16:uniqueId val="{00000000-9E31-429A-85C5-9C260AA9F469}"/>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{452E2632-0445-4490-BFC4-3EBE0357FBB4}</c15:txfldGUID>
                      <c15:f>Diagramm!$I$47</c15:f>
                      <c15:dlblFieldTableCache>
                        <c:ptCount val="1"/>
                      </c15:dlblFieldTableCache>
                    </c15:dlblFTEntry>
                  </c15:dlblFieldTable>
                  <c15:showDataLabelsRange val="0"/>
                </c:ext>
                <c:ext xmlns:c16="http://schemas.microsoft.com/office/drawing/2014/chart" uri="{C3380CC4-5D6E-409C-BE32-E72D297353CC}">
                  <c16:uniqueId val="{00000001-9E31-429A-85C5-9C260AA9F469}"/>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{24A140E4-7EFD-4084-A171-869DB3C48185}</c15:txfldGUID>
                      <c15:f>Diagramm!$I$48</c15:f>
                      <c15:dlblFieldTableCache>
                        <c:ptCount val="1"/>
                      </c15:dlblFieldTableCache>
                    </c15:dlblFTEntry>
                  </c15:dlblFieldTable>
                  <c15:showDataLabelsRange val="0"/>
                </c:ext>
                <c:ext xmlns:c16="http://schemas.microsoft.com/office/drawing/2014/chart" uri="{C3380CC4-5D6E-409C-BE32-E72D297353CC}">
                  <c16:uniqueId val="{00000002-9E31-429A-85C5-9C260AA9F469}"/>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{661CDA0E-85D7-4062-9039-FA57B34633BE}</c15:txfldGUID>
                      <c15:f>Diagramm!$I$49</c15:f>
                      <c15:dlblFieldTableCache>
                        <c:ptCount val="1"/>
                      </c15:dlblFieldTableCache>
                    </c15:dlblFTEntry>
                  </c15:dlblFieldTable>
                  <c15:showDataLabelsRange val="0"/>
                </c:ext>
                <c:ext xmlns:c16="http://schemas.microsoft.com/office/drawing/2014/chart" uri="{C3380CC4-5D6E-409C-BE32-E72D297353CC}">
                  <c16:uniqueId val="{00000003-9E31-429A-85C5-9C260AA9F469}"/>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{03435560-C37C-4E02-A31A-CA41C598041A}</c15:txfldGUID>
                      <c15:f>Diagramm!$I$50</c15:f>
                      <c15:dlblFieldTableCache>
                        <c:ptCount val="1"/>
                      </c15:dlblFieldTableCache>
                    </c15:dlblFTEntry>
                  </c15:dlblFieldTable>
                  <c15:showDataLabelsRange val="0"/>
                </c:ext>
                <c:ext xmlns:c16="http://schemas.microsoft.com/office/drawing/2014/chart" uri="{C3380CC4-5D6E-409C-BE32-E72D297353CC}">
                  <c16:uniqueId val="{00000004-9E31-429A-85C5-9C260AA9F469}"/>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{95E429EE-E9F1-4DB2-9FA3-444EE463F086}</c15:txfldGUID>
                      <c15:f>Diagramm!$I$51</c15:f>
                      <c15:dlblFieldTableCache>
                        <c:ptCount val="1"/>
                      </c15:dlblFieldTableCache>
                    </c15:dlblFTEntry>
                  </c15:dlblFieldTable>
                  <c15:showDataLabelsRange val="0"/>
                </c:ext>
                <c:ext xmlns:c16="http://schemas.microsoft.com/office/drawing/2014/chart" uri="{C3380CC4-5D6E-409C-BE32-E72D297353CC}">
                  <c16:uniqueId val="{00000005-9E31-429A-85C5-9C260AA9F469}"/>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{6E1D42FD-F8E0-42A7-A7FC-B15A1CDCFA31}</c15:txfldGUID>
                      <c15:f>Diagramm!$I$52</c15:f>
                      <c15:dlblFieldTableCache>
                        <c:ptCount val="1"/>
                      </c15:dlblFieldTableCache>
                    </c15:dlblFTEntry>
                  </c15:dlblFieldTable>
                  <c15:showDataLabelsRange val="0"/>
                </c:ext>
                <c:ext xmlns:c16="http://schemas.microsoft.com/office/drawing/2014/chart" uri="{C3380CC4-5D6E-409C-BE32-E72D297353CC}">
                  <c16:uniqueId val="{00000006-9E31-429A-85C5-9C260AA9F469}"/>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{61CF5673-CB17-4BB3-B8A2-785BDA63AAC6}</c15:txfldGUID>
                      <c15:f>Diagramm!$I$53</c15:f>
                      <c15:dlblFieldTableCache>
                        <c:ptCount val="1"/>
                      </c15:dlblFieldTableCache>
                    </c15:dlblFTEntry>
                  </c15:dlblFieldTable>
                  <c15:showDataLabelsRange val="0"/>
                </c:ext>
                <c:ext xmlns:c16="http://schemas.microsoft.com/office/drawing/2014/chart" uri="{C3380CC4-5D6E-409C-BE32-E72D297353CC}">
                  <c16:uniqueId val="{00000007-9E31-429A-85C5-9C260AA9F469}"/>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{0C28E4D7-530E-42B8-A8F2-88100547ACCA}</c15:txfldGUID>
                      <c15:f>Diagramm!$I$54</c15:f>
                      <c15:dlblFieldTableCache>
                        <c:ptCount val="1"/>
                      </c15:dlblFieldTableCache>
                    </c15:dlblFTEntry>
                  </c15:dlblFieldTable>
                  <c15:showDataLabelsRange val="0"/>
                </c:ext>
                <c:ext xmlns:c16="http://schemas.microsoft.com/office/drawing/2014/chart" uri="{C3380CC4-5D6E-409C-BE32-E72D297353CC}">
                  <c16:uniqueId val="{00000008-9E31-429A-85C5-9C260AA9F469}"/>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{6758482F-10E2-40DE-A125-4931FB47D89E}</c15:txfldGUID>
                      <c15:f>Diagramm!$I$55</c15:f>
                      <c15:dlblFieldTableCache>
                        <c:ptCount val="1"/>
                      </c15:dlblFieldTableCache>
                    </c15:dlblFTEntry>
                  </c15:dlblFieldTable>
                  <c15:showDataLabelsRange val="0"/>
                </c:ext>
                <c:ext xmlns:c16="http://schemas.microsoft.com/office/drawing/2014/chart" uri="{C3380CC4-5D6E-409C-BE32-E72D297353CC}">
                  <c16:uniqueId val="{00000009-9E31-429A-85C5-9C260AA9F469}"/>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{2F93643E-5E3F-4E41-9C38-FC858F89EC4E}</c15:txfldGUID>
                      <c15:f>Diagramm!$I$56</c15:f>
                      <c15:dlblFieldTableCache>
                        <c:ptCount val="1"/>
                      </c15:dlblFieldTableCache>
                    </c15:dlblFTEntry>
                  </c15:dlblFieldTable>
                  <c15:showDataLabelsRange val="0"/>
                </c:ext>
                <c:ext xmlns:c16="http://schemas.microsoft.com/office/drawing/2014/chart" uri="{C3380CC4-5D6E-409C-BE32-E72D297353CC}">
                  <c16:uniqueId val="{0000000A-9E31-429A-85C5-9C260AA9F469}"/>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{EB40C958-EEE2-4A3F-8F2A-F0314FBA46B1}</c15:txfldGUID>
                      <c15:f>Diagramm!$I$57</c15:f>
                      <c15:dlblFieldTableCache>
                        <c:ptCount val="1"/>
                      </c15:dlblFieldTableCache>
                    </c15:dlblFTEntry>
                  </c15:dlblFieldTable>
                  <c15:showDataLabelsRange val="0"/>
                </c:ext>
                <c:ext xmlns:c16="http://schemas.microsoft.com/office/drawing/2014/chart" uri="{C3380CC4-5D6E-409C-BE32-E72D297353CC}">
                  <c16:uniqueId val="{0000000B-9E31-429A-85C5-9C260AA9F469}"/>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{99FD6611-9207-446D-96C3-A6E3A7327150}</c15:txfldGUID>
                      <c15:f>Diagramm!$I$58</c15:f>
                      <c15:dlblFieldTableCache>
                        <c:ptCount val="1"/>
                      </c15:dlblFieldTableCache>
                    </c15:dlblFTEntry>
                  </c15:dlblFieldTable>
                  <c15:showDataLabelsRange val="0"/>
                </c:ext>
                <c:ext xmlns:c16="http://schemas.microsoft.com/office/drawing/2014/chart" uri="{C3380CC4-5D6E-409C-BE32-E72D297353CC}">
                  <c16:uniqueId val="{0000000C-9E31-429A-85C5-9C260AA9F469}"/>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{23F00243-11BC-4EDE-9AE4-AF24E565FD4A}</c15:txfldGUID>
                      <c15:f>Diagramm!$I$59</c15:f>
                      <c15:dlblFieldTableCache>
                        <c:ptCount val="1"/>
                      </c15:dlblFieldTableCache>
                    </c15:dlblFTEntry>
                  </c15:dlblFieldTable>
                  <c15:showDataLabelsRange val="0"/>
                </c:ext>
                <c:ext xmlns:c16="http://schemas.microsoft.com/office/drawing/2014/chart" uri="{C3380CC4-5D6E-409C-BE32-E72D297353CC}">
                  <c16:uniqueId val="{0000000D-9E31-429A-85C5-9C260AA9F469}"/>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{F1DECC4D-76E5-4FD0-AEDA-828ED3F1AE57}</c15:txfldGUID>
                      <c15:f>Diagramm!$I$60</c15:f>
                      <c15:dlblFieldTableCache>
                        <c:ptCount val="1"/>
                      </c15:dlblFieldTableCache>
                    </c15:dlblFTEntry>
                  </c15:dlblFieldTable>
                  <c15:showDataLabelsRange val="0"/>
                </c:ext>
                <c:ext xmlns:c16="http://schemas.microsoft.com/office/drawing/2014/chart" uri="{C3380CC4-5D6E-409C-BE32-E72D297353CC}">
                  <c16:uniqueId val="{0000000E-9E31-429A-85C5-9C260AA9F469}"/>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{3CEDF3D5-3CC6-41B4-A2AC-5EAA576D1914}</c15:txfldGUID>
                      <c15:f>Diagramm!$I$61</c15:f>
                      <c15:dlblFieldTableCache>
                        <c:ptCount val="1"/>
                      </c15:dlblFieldTableCache>
                    </c15:dlblFTEntry>
                  </c15:dlblFieldTable>
                  <c15:showDataLabelsRange val="0"/>
                </c:ext>
                <c:ext xmlns:c16="http://schemas.microsoft.com/office/drawing/2014/chart" uri="{C3380CC4-5D6E-409C-BE32-E72D297353CC}">
                  <c16:uniqueId val="{0000000F-9E31-429A-85C5-9C260AA9F469}"/>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{9846355F-588C-4FE9-A55F-CDACB5A6AC2F}</c15:txfldGUID>
                      <c15:f>Diagramm!$I$62</c15:f>
                      <c15:dlblFieldTableCache>
                        <c:ptCount val="1"/>
                      </c15:dlblFieldTableCache>
                    </c15:dlblFTEntry>
                  </c15:dlblFieldTable>
                  <c15:showDataLabelsRange val="0"/>
                </c:ext>
                <c:ext xmlns:c16="http://schemas.microsoft.com/office/drawing/2014/chart" uri="{C3380CC4-5D6E-409C-BE32-E72D297353CC}">
                  <c16:uniqueId val="{00000010-9E31-429A-85C5-9C260AA9F469}"/>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{BCF96DCB-E590-45DF-8F1D-A3132C63954E}</c15:txfldGUID>
                      <c15:f>Diagramm!$I$63</c15:f>
                      <c15:dlblFieldTableCache>
                        <c:ptCount val="1"/>
                      </c15:dlblFieldTableCache>
                    </c15:dlblFTEntry>
                  </c15:dlblFieldTable>
                  <c15:showDataLabelsRange val="0"/>
                </c:ext>
                <c:ext xmlns:c16="http://schemas.microsoft.com/office/drawing/2014/chart" uri="{C3380CC4-5D6E-409C-BE32-E72D297353CC}">
                  <c16:uniqueId val="{00000011-9E31-429A-85C5-9C260AA9F469}"/>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{31788156-364F-4CF1-9122-6E8811D32D76}</c15:txfldGUID>
                      <c15:f>Diagramm!$I$64</c15:f>
                      <c15:dlblFieldTableCache>
                        <c:ptCount val="1"/>
                      </c15:dlblFieldTableCache>
                    </c15:dlblFTEntry>
                  </c15:dlblFieldTable>
                  <c15:showDataLabelsRange val="0"/>
                </c:ext>
                <c:ext xmlns:c16="http://schemas.microsoft.com/office/drawing/2014/chart" uri="{C3380CC4-5D6E-409C-BE32-E72D297353CC}">
                  <c16:uniqueId val="{00000012-9E31-429A-85C5-9C260AA9F469}"/>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{FBC93459-2DDE-4BA7-866A-3CE867CDBA2E}</c15:txfldGUID>
                      <c15:f>Diagramm!$I$65</c15:f>
                      <c15:dlblFieldTableCache>
                        <c:ptCount val="1"/>
                      </c15:dlblFieldTableCache>
                    </c15:dlblFTEntry>
                  </c15:dlblFieldTable>
                  <c15:showDataLabelsRange val="0"/>
                </c:ext>
                <c:ext xmlns:c16="http://schemas.microsoft.com/office/drawing/2014/chart" uri="{C3380CC4-5D6E-409C-BE32-E72D297353CC}">
                  <c16:uniqueId val="{00000013-9E31-429A-85C5-9C260AA9F469}"/>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{A534C4CA-A79F-467F-A3DA-BB2C337EB20D}</c15:txfldGUID>
                      <c15:f>Diagramm!$I$66</c15:f>
                      <c15:dlblFieldTableCache>
                        <c:ptCount val="1"/>
                      </c15:dlblFieldTableCache>
                    </c15:dlblFTEntry>
                  </c15:dlblFieldTable>
                  <c15:showDataLabelsRange val="0"/>
                </c:ext>
                <c:ext xmlns:c16="http://schemas.microsoft.com/office/drawing/2014/chart" uri="{C3380CC4-5D6E-409C-BE32-E72D297353CC}">
                  <c16:uniqueId val="{00000014-9E31-429A-85C5-9C260AA9F469}"/>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{FF87A94D-970B-4609-9CDA-01E72337BCB1}</c15:txfldGUID>
                      <c15:f>Diagramm!$I$67</c15:f>
                      <c15:dlblFieldTableCache>
                        <c:ptCount val="1"/>
                      </c15:dlblFieldTableCache>
                    </c15:dlblFTEntry>
                  </c15:dlblFieldTable>
                  <c15:showDataLabelsRange val="0"/>
                </c:ext>
                <c:ext xmlns:c16="http://schemas.microsoft.com/office/drawing/2014/chart" uri="{C3380CC4-5D6E-409C-BE32-E72D297353CC}">
                  <c16:uniqueId val="{00000015-9E31-429A-85C5-9C260AA9F46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9E31-429A-85C5-9C260AA9F469}"/>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{3AB30D87-E4D3-48C0-A9A1-FAD21FE9CC9D}</c15:txfldGUID>
                      <c15:f>Diagramm!$K$46</c15:f>
                      <c15:dlblFieldTableCache>
                        <c:ptCount val="1"/>
                      </c15:dlblFieldTableCache>
                    </c15:dlblFTEntry>
                  </c15:dlblFieldTable>
                  <c15:showDataLabelsRange val="0"/>
                </c:ext>
                <c:ext xmlns:c16="http://schemas.microsoft.com/office/drawing/2014/chart" uri="{C3380CC4-5D6E-409C-BE32-E72D297353CC}">
                  <c16:uniqueId val="{00000017-9E31-429A-85C5-9C260AA9F469}"/>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{B88942D1-4655-45D2-9D79-ADFF97676D30}</c15:txfldGUID>
                      <c15:f>Diagramm!$K$47</c15:f>
                      <c15:dlblFieldTableCache>
                        <c:ptCount val="1"/>
                      </c15:dlblFieldTableCache>
                    </c15:dlblFTEntry>
                  </c15:dlblFieldTable>
                  <c15:showDataLabelsRange val="0"/>
                </c:ext>
                <c:ext xmlns:c16="http://schemas.microsoft.com/office/drawing/2014/chart" uri="{C3380CC4-5D6E-409C-BE32-E72D297353CC}">
                  <c16:uniqueId val="{00000018-9E31-429A-85C5-9C260AA9F469}"/>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{8E4D83EA-7ECA-45DA-A409-B5008E82159D}</c15:txfldGUID>
                      <c15:f>Diagramm!$K$48</c15:f>
                      <c15:dlblFieldTableCache>
                        <c:ptCount val="1"/>
                      </c15:dlblFieldTableCache>
                    </c15:dlblFTEntry>
                  </c15:dlblFieldTable>
                  <c15:showDataLabelsRange val="0"/>
                </c:ext>
                <c:ext xmlns:c16="http://schemas.microsoft.com/office/drawing/2014/chart" uri="{C3380CC4-5D6E-409C-BE32-E72D297353CC}">
                  <c16:uniqueId val="{00000019-9E31-429A-85C5-9C260AA9F469}"/>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{F2D49AE1-4C40-4702-B06C-5AFD1A136339}</c15:txfldGUID>
                      <c15:f>Diagramm!$K$49</c15:f>
                      <c15:dlblFieldTableCache>
                        <c:ptCount val="1"/>
                      </c15:dlblFieldTableCache>
                    </c15:dlblFTEntry>
                  </c15:dlblFieldTable>
                  <c15:showDataLabelsRange val="0"/>
                </c:ext>
                <c:ext xmlns:c16="http://schemas.microsoft.com/office/drawing/2014/chart" uri="{C3380CC4-5D6E-409C-BE32-E72D297353CC}">
                  <c16:uniqueId val="{0000001A-9E31-429A-85C5-9C260AA9F469}"/>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{34AA7D72-8216-49CA-8E5D-7AE5D07DF0A4}</c15:txfldGUID>
                      <c15:f>Diagramm!$K$50</c15:f>
                      <c15:dlblFieldTableCache>
                        <c:ptCount val="1"/>
                      </c15:dlblFieldTableCache>
                    </c15:dlblFTEntry>
                  </c15:dlblFieldTable>
                  <c15:showDataLabelsRange val="0"/>
                </c:ext>
                <c:ext xmlns:c16="http://schemas.microsoft.com/office/drawing/2014/chart" uri="{C3380CC4-5D6E-409C-BE32-E72D297353CC}">
                  <c16:uniqueId val="{0000001B-9E31-429A-85C5-9C260AA9F469}"/>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{F49F9CC6-4A96-4604-9CE2-3F411DDD9A7B}</c15:txfldGUID>
                      <c15:f>Diagramm!$K$51</c15:f>
                      <c15:dlblFieldTableCache>
                        <c:ptCount val="1"/>
                      </c15:dlblFieldTableCache>
                    </c15:dlblFTEntry>
                  </c15:dlblFieldTable>
                  <c15:showDataLabelsRange val="0"/>
                </c:ext>
                <c:ext xmlns:c16="http://schemas.microsoft.com/office/drawing/2014/chart" uri="{C3380CC4-5D6E-409C-BE32-E72D297353CC}">
                  <c16:uniqueId val="{0000001C-9E31-429A-85C5-9C260AA9F469}"/>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{4C77423D-368E-4F9C-AB61-45426D5266BC}</c15:txfldGUID>
                      <c15:f>Diagramm!$K$52</c15:f>
                      <c15:dlblFieldTableCache>
                        <c:ptCount val="1"/>
                      </c15:dlblFieldTableCache>
                    </c15:dlblFTEntry>
                  </c15:dlblFieldTable>
                  <c15:showDataLabelsRange val="0"/>
                </c:ext>
                <c:ext xmlns:c16="http://schemas.microsoft.com/office/drawing/2014/chart" uri="{C3380CC4-5D6E-409C-BE32-E72D297353CC}">
                  <c16:uniqueId val="{0000001D-9E31-429A-85C5-9C260AA9F469}"/>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{1AE7C3CE-0CC5-4D5D-8F10-15928DDEC3C5}</c15:txfldGUID>
                      <c15:f>Diagramm!$K$53</c15:f>
                      <c15:dlblFieldTableCache>
                        <c:ptCount val="1"/>
                      </c15:dlblFieldTableCache>
                    </c15:dlblFTEntry>
                  </c15:dlblFieldTable>
                  <c15:showDataLabelsRange val="0"/>
                </c:ext>
                <c:ext xmlns:c16="http://schemas.microsoft.com/office/drawing/2014/chart" uri="{C3380CC4-5D6E-409C-BE32-E72D297353CC}">
                  <c16:uniqueId val="{0000001E-9E31-429A-85C5-9C260AA9F469}"/>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{ECCD446F-942D-4907-A325-34DD44916669}</c15:txfldGUID>
                      <c15:f>Diagramm!$K$54</c15:f>
                      <c15:dlblFieldTableCache>
                        <c:ptCount val="1"/>
                      </c15:dlblFieldTableCache>
                    </c15:dlblFTEntry>
                  </c15:dlblFieldTable>
                  <c15:showDataLabelsRange val="0"/>
                </c:ext>
                <c:ext xmlns:c16="http://schemas.microsoft.com/office/drawing/2014/chart" uri="{C3380CC4-5D6E-409C-BE32-E72D297353CC}">
                  <c16:uniqueId val="{0000001F-9E31-429A-85C5-9C260AA9F469}"/>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{35892DB6-23D3-453F-BCC2-AFC175EC52C7}</c15:txfldGUID>
                      <c15:f>Diagramm!$K$55</c15:f>
                      <c15:dlblFieldTableCache>
                        <c:ptCount val="1"/>
                      </c15:dlblFieldTableCache>
                    </c15:dlblFTEntry>
                  </c15:dlblFieldTable>
                  <c15:showDataLabelsRange val="0"/>
                </c:ext>
                <c:ext xmlns:c16="http://schemas.microsoft.com/office/drawing/2014/chart" uri="{C3380CC4-5D6E-409C-BE32-E72D297353CC}">
                  <c16:uniqueId val="{00000020-9E31-429A-85C5-9C260AA9F469}"/>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{7F71C0D3-1DD2-4C95-88FD-B8DA1287BB00}</c15:txfldGUID>
                      <c15:f>Diagramm!$K$56</c15:f>
                      <c15:dlblFieldTableCache>
                        <c:ptCount val="1"/>
                      </c15:dlblFieldTableCache>
                    </c15:dlblFTEntry>
                  </c15:dlblFieldTable>
                  <c15:showDataLabelsRange val="0"/>
                </c:ext>
                <c:ext xmlns:c16="http://schemas.microsoft.com/office/drawing/2014/chart" uri="{C3380CC4-5D6E-409C-BE32-E72D297353CC}">
                  <c16:uniqueId val="{00000021-9E31-429A-85C5-9C260AA9F469}"/>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{91C77E2C-E8E2-4AC2-9BB2-723264B86881}</c15:txfldGUID>
                      <c15:f>Diagramm!$K$57</c15:f>
                      <c15:dlblFieldTableCache>
                        <c:ptCount val="1"/>
                      </c15:dlblFieldTableCache>
                    </c15:dlblFTEntry>
                  </c15:dlblFieldTable>
                  <c15:showDataLabelsRange val="0"/>
                </c:ext>
                <c:ext xmlns:c16="http://schemas.microsoft.com/office/drawing/2014/chart" uri="{C3380CC4-5D6E-409C-BE32-E72D297353CC}">
                  <c16:uniqueId val="{00000022-9E31-429A-85C5-9C260AA9F469}"/>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{6D5AE2DD-15B1-4521-A712-A497678B5598}</c15:txfldGUID>
                      <c15:f>Diagramm!$K$58</c15:f>
                      <c15:dlblFieldTableCache>
                        <c:ptCount val="1"/>
                      </c15:dlblFieldTableCache>
                    </c15:dlblFTEntry>
                  </c15:dlblFieldTable>
                  <c15:showDataLabelsRange val="0"/>
                </c:ext>
                <c:ext xmlns:c16="http://schemas.microsoft.com/office/drawing/2014/chart" uri="{C3380CC4-5D6E-409C-BE32-E72D297353CC}">
                  <c16:uniqueId val="{00000023-9E31-429A-85C5-9C260AA9F469}"/>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{5C2BA791-6CF5-4377-860F-BE1DF29EAC6A}</c15:txfldGUID>
                      <c15:f>Diagramm!$K$59</c15:f>
                      <c15:dlblFieldTableCache>
                        <c:ptCount val="1"/>
                      </c15:dlblFieldTableCache>
                    </c15:dlblFTEntry>
                  </c15:dlblFieldTable>
                  <c15:showDataLabelsRange val="0"/>
                </c:ext>
                <c:ext xmlns:c16="http://schemas.microsoft.com/office/drawing/2014/chart" uri="{C3380CC4-5D6E-409C-BE32-E72D297353CC}">
                  <c16:uniqueId val="{00000024-9E31-429A-85C5-9C260AA9F469}"/>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{D35E1CBE-3036-4C18-B5CD-04F377ACFA54}</c15:txfldGUID>
                      <c15:f>Diagramm!$K$60</c15:f>
                      <c15:dlblFieldTableCache>
                        <c:ptCount val="1"/>
                      </c15:dlblFieldTableCache>
                    </c15:dlblFTEntry>
                  </c15:dlblFieldTable>
                  <c15:showDataLabelsRange val="0"/>
                </c:ext>
                <c:ext xmlns:c16="http://schemas.microsoft.com/office/drawing/2014/chart" uri="{C3380CC4-5D6E-409C-BE32-E72D297353CC}">
                  <c16:uniqueId val="{00000025-9E31-429A-85C5-9C260AA9F469}"/>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{DE0EAF05-6FF1-468F-8B17-C76E7214450D}</c15:txfldGUID>
                      <c15:f>Diagramm!$K$61</c15:f>
                      <c15:dlblFieldTableCache>
                        <c:ptCount val="1"/>
                      </c15:dlblFieldTableCache>
                    </c15:dlblFTEntry>
                  </c15:dlblFieldTable>
                  <c15:showDataLabelsRange val="0"/>
                </c:ext>
                <c:ext xmlns:c16="http://schemas.microsoft.com/office/drawing/2014/chart" uri="{C3380CC4-5D6E-409C-BE32-E72D297353CC}">
                  <c16:uniqueId val="{00000026-9E31-429A-85C5-9C260AA9F469}"/>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{18041049-AF82-4B96-B686-5DE8CFD0C1B4}</c15:txfldGUID>
                      <c15:f>Diagramm!$K$62</c15:f>
                      <c15:dlblFieldTableCache>
                        <c:ptCount val="1"/>
                      </c15:dlblFieldTableCache>
                    </c15:dlblFTEntry>
                  </c15:dlblFieldTable>
                  <c15:showDataLabelsRange val="0"/>
                </c:ext>
                <c:ext xmlns:c16="http://schemas.microsoft.com/office/drawing/2014/chart" uri="{C3380CC4-5D6E-409C-BE32-E72D297353CC}">
                  <c16:uniqueId val="{00000027-9E31-429A-85C5-9C260AA9F469}"/>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{052D094E-D4C6-4B26-8B9B-88EE88233AD4}</c15:txfldGUID>
                      <c15:f>Diagramm!$K$63</c15:f>
                      <c15:dlblFieldTableCache>
                        <c:ptCount val="1"/>
                      </c15:dlblFieldTableCache>
                    </c15:dlblFTEntry>
                  </c15:dlblFieldTable>
                  <c15:showDataLabelsRange val="0"/>
                </c:ext>
                <c:ext xmlns:c16="http://schemas.microsoft.com/office/drawing/2014/chart" uri="{C3380CC4-5D6E-409C-BE32-E72D297353CC}">
                  <c16:uniqueId val="{00000028-9E31-429A-85C5-9C260AA9F469}"/>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{2813011F-EC25-4A7F-B297-943CEAC331D1}</c15:txfldGUID>
                      <c15:f>Diagramm!$K$64</c15:f>
                      <c15:dlblFieldTableCache>
                        <c:ptCount val="1"/>
                      </c15:dlblFieldTableCache>
                    </c15:dlblFTEntry>
                  </c15:dlblFieldTable>
                  <c15:showDataLabelsRange val="0"/>
                </c:ext>
                <c:ext xmlns:c16="http://schemas.microsoft.com/office/drawing/2014/chart" uri="{C3380CC4-5D6E-409C-BE32-E72D297353CC}">
                  <c16:uniqueId val="{00000029-9E31-429A-85C5-9C260AA9F469}"/>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{02A68102-1B83-4BF9-A448-880703EDA3C2}</c15:txfldGUID>
                      <c15:f>Diagramm!$K$65</c15:f>
                      <c15:dlblFieldTableCache>
                        <c:ptCount val="1"/>
                      </c15:dlblFieldTableCache>
                    </c15:dlblFTEntry>
                  </c15:dlblFieldTable>
                  <c15:showDataLabelsRange val="0"/>
                </c:ext>
                <c:ext xmlns:c16="http://schemas.microsoft.com/office/drawing/2014/chart" uri="{C3380CC4-5D6E-409C-BE32-E72D297353CC}">
                  <c16:uniqueId val="{0000002A-9E31-429A-85C5-9C260AA9F469}"/>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{8BC2221E-75F9-4164-875E-085D83E623FC}</c15:txfldGUID>
                      <c15:f>Diagramm!$K$66</c15:f>
                      <c15:dlblFieldTableCache>
                        <c:ptCount val="1"/>
                      </c15:dlblFieldTableCache>
                    </c15:dlblFTEntry>
                  </c15:dlblFieldTable>
                  <c15:showDataLabelsRange val="0"/>
                </c:ext>
                <c:ext xmlns:c16="http://schemas.microsoft.com/office/drawing/2014/chart" uri="{C3380CC4-5D6E-409C-BE32-E72D297353CC}">
                  <c16:uniqueId val="{0000002B-9E31-429A-85C5-9C260AA9F469}"/>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{FC873783-9D0F-49EE-A620-2F26F2FBF9F1}</c15:txfldGUID>
                      <c15:f>Diagramm!$K$67</c15:f>
                      <c15:dlblFieldTableCache>
                        <c:ptCount val="1"/>
                      </c15:dlblFieldTableCache>
                    </c15:dlblFTEntry>
                  </c15:dlblFieldTable>
                  <c15:showDataLabelsRange val="0"/>
                </c:ext>
                <c:ext xmlns:c16="http://schemas.microsoft.com/office/drawing/2014/chart" uri="{C3380CC4-5D6E-409C-BE32-E72D297353CC}">
                  <c16:uniqueId val="{0000002C-9E31-429A-85C5-9C260AA9F46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9E31-429A-85C5-9C260AA9F469}"/>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{DA682287-CA77-4C50-9B67-FE78F47E9C2D}</c15:txfldGUID>
                      <c15:f>Diagramm!$J$46</c15:f>
                      <c15:dlblFieldTableCache>
                        <c:ptCount val="1"/>
                      </c15:dlblFieldTableCache>
                    </c15:dlblFTEntry>
                  </c15:dlblFieldTable>
                  <c15:showDataLabelsRange val="0"/>
                </c:ext>
                <c:ext xmlns:c16="http://schemas.microsoft.com/office/drawing/2014/chart" uri="{C3380CC4-5D6E-409C-BE32-E72D297353CC}">
                  <c16:uniqueId val="{0000002E-9E31-429A-85C5-9C260AA9F469}"/>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{9B674EAC-0752-4EC8-8205-42FC79B17F79}</c15:txfldGUID>
                      <c15:f>Diagramm!$J$47</c15:f>
                      <c15:dlblFieldTableCache>
                        <c:ptCount val="1"/>
                      </c15:dlblFieldTableCache>
                    </c15:dlblFTEntry>
                  </c15:dlblFieldTable>
                  <c15:showDataLabelsRange val="0"/>
                </c:ext>
                <c:ext xmlns:c16="http://schemas.microsoft.com/office/drawing/2014/chart" uri="{C3380CC4-5D6E-409C-BE32-E72D297353CC}">
                  <c16:uniqueId val="{0000002F-9E31-429A-85C5-9C260AA9F469}"/>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{51064BDA-BD02-445A-A309-C84AC8C3AE5D}</c15:txfldGUID>
                      <c15:f>Diagramm!$J$48</c15:f>
                      <c15:dlblFieldTableCache>
                        <c:ptCount val="1"/>
                      </c15:dlblFieldTableCache>
                    </c15:dlblFTEntry>
                  </c15:dlblFieldTable>
                  <c15:showDataLabelsRange val="0"/>
                </c:ext>
                <c:ext xmlns:c16="http://schemas.microsoft.com/office/drawing/2014/chart" uri="{C3380CC4-5D6E-409C-BE32-E72D297353CC}">
                  <c16:uniqueId val="{00000030-9E31-429A-85C5-9C260AA9F469}"/>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{65F070AB-AF1C-437F-B8D3-328D80F55B3B}</c15:txfldGUID>
                      <c15:f>Diagramm!$J$49</c15:f>
                      <c15:dlblFieldTableCache>
                        <c:ptCount val="1"/>
                      </c15:dlblFieldTableCache>
                    </c15:dlblFTEntry>
                  </c15:dlblFieldTable>
                  <c15:showDataLabelsRange val="0"/>
                </c:ext>
                <c:ext xmlns:c16="http://schemas.microsoft.com/office/drawing/2014/chart" uri="{C3380CC4-5D6E-409C-BE32-E72D297353CC}">
                  <c16:uniqueId val="{00000031-9E31-429A-85C5-9C260AA9F469}"/>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{E8D61236-7EDB-402C-964E-59F96E50340C}</c15:txfldGUID>
                      <c15:f>Diagramm!$J$50</c15:f>
                      <c15:dlblFieldTableCache>
                        <c:ptCount val="1"/>
                      </c15:dlblFieldTableCache>
                    </c15:dlblFTEntry>
                  </c15:dlblFieldTable>
                  <c15:showDataLabelsRange val="0"/>
                </c:ext>
                <c:ext xmlns:c16="http://schemas.microsoft.com/office/drawing/2014/chart" uri="{C3380CC4-5D6E-409C-BE32-E72D297353CC}">
                  <c16:uniqueId val="{00000032-9E31-429A-85C5-9C260AA9F469}"/>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{1F3E697C-E17B-4E8A-AAD2-E0EF145EA915}</c15:txfldGUID>
                      <c15:f>Diagramm!$J$51</c15:f>
                      <c15:dlblFieldTableCache>
                        <c:ptCount val="1"/>
                      </c15:dlblFieldTableCache>
                    </c15:dlblFTEntry>
                  </c15:dlblFieldTable>
                  <c15:showDataLabelsRange val="0"/>
                </c:ext>
                <c:ext xmlns:c16="http://schemas.microsoft.com/office/drawing/2014/chart" uri="{C3380CC4-5D6E-409C-BE32-E72D297353CC}">
                  <c16:uniqueId val="{00000033-9E31-429A-85C5-9C260AA9F469}"/>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{DD6C65CD-88F6-4BA0-8826-EEB6C0DBEE3F}</c15:txfldGUID>
                      <c15:f>Diagramm!$J$52</c15:f>
                      <c15:dlblFieldTableCache>
                        <c:ptCount val="1"/>
                      </c15:dlblFieldTableCache>
                    </c15:dlblFTEntry>
                  </c15:dlblFieldTable>
                  <c15:showDataLabelsRange val="0"/>
                </c:ext>
                <c:ext xmlns:c16="http://schemas.microsoft.com/office/drawing/2014/chart" uri="{C3380CC4-5D6E-409C-BE32-E72D297353CC}">
                  <c16:uniqueId val="{00000034-9E31-429A-85C5-9C260AA9F469}"/>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{B00F3859-D0F0-4645-9183-FBF9CCB745E4}</c15:txfldGUID>
                      <c15:f>Diagramm!$J$53</c15:f>
                      <c15:dlblFieldTableCache>
                        <c:ptCount val="1"/>
                      </c15:dlblFieldTableCache>
                    </c15:dlblFTEntry>
                  </c15:dlblFieldTable>
                  <c15:showDataLabelsRange val="0"/>
                </c:ext>
                <c:ext xmlns:c16="http://schemas.microsoft.com/office/drawing/2014/chart" uri="{C3380CC4-5D6E-409C-BE32-E72D297353CC}">
                  <c16:uniqueId val="{00000035-9E31-429A-85C5-9C260AA9F469}"/>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{C9E14FA1-B4E5-4957-8340-2B22D6113AC7}</c15:txfldGUID>
                      <c15:f>Diagramm!$J$54</c15:f>
                      <c15:dlblFieldTableCache>
                        <c:ptCount val="1"/>
                      </c15:dlblFieldTableCache>
                    </c15:dlblFTEntry>
                  </c15:dlblFieldTable>
                  <c15:showDataLabelsRange val="0"/>
                </c:ext>
                <c:ext xmlns:c16="http://schemas.microsoft.com/office/drawing/2014/chart" uri="{C3380CC4-5D6E-409C-BE32-E72D297353CC}">
                  <c16:uniqueId val="{00000036-9E31-429A-85C5-9C260AA9F469}"/>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{9814FAD7-2306-497C-87B5-522D791616A2}</c15:txfldGUID>
                      <c15:f>Diagramm!$J$55</c15:f>
                      <c15:dlblFieldTableCache>
                        <c:ptCount val="1"/>
                      </c15:dlblFieldTableCache>
                    </c15:dlblFTEntry>
                  </c15:dlblFieldTable>
                  <c15:showDataLabelsRange val="0"/>
                </c:ext>
                <c:ext xmlns:c16="http://schemas.microsoft.com/office/drawing/2014/chart" uri="{C3380CC4-5D6E-409C-BE32-E72D297353CC}">
                  <c16:uniqueId val="{00000037-9E31-429A-85C5-9C260AA9F469}"/>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{E4B8F342-BBE6-4CB5-AB2D-8C2C18A03AA1}</c15:txfldGUID>
                      <c15:f>Diagramm!$J$56</c15:f>
                      <c15:dlblFieldTableCache>
                        <c:ptCount val="1"/>
                      </c15:dlblFieldTableCache>
                    </c15:dlblFTEntry>
                  </c15:dlblFieldTable>
                  <c15:showDataLabelsRange val="0"/>
                </c:ext>
                <c:ext xmlns:c16="http://schemas.microsoft.com/office/drawing/2014/chart" uri="{C3380CC4-5D6E-409C-BE32-E72D297353CC}">
                  <c16:uniqueId val="{00000038-9E31-429A-85C5-9C260AA9F469}"/>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{CBBE6C50-D33D-41CC-8E7A-A8B149E36F6C}</c15:txfldGUID>
                      <c15:f>Diagramm!$J$57</c15:f>
                      <c15:dlblFieldTableCache>
                        <c:ptCount val="1"/>
                      </c15:dlblFieldTableCache>
                    </c15:dlblFTEntry>
                  </c15:dlblFieldTable>
                  <c15:showDataLabelsRange val="0"/>
                </c:ext>
                <c:ext xmlns:c16="http://schemas.microsoft.com/office/drawing/2014/chart" uri="{C3380CC4-5D6E-409C-BE32-E72D297353CC}">
                  <c16:uniqueId val="{00000039-9E31-429A-85C5-9C260AA9F469}"/>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{15024DC5-691B-43C6-BEE6-E9EE02207057}</c15:txfldGUID>
                      <c15:f>Diagramm!$J$58</c15:f>
                      <c15:dlblFieldTableCache>
                        <c:ptCount val="1"/>
                      </c15:dlblFieldTableCache>
                    </c15:dlblFTEntry>
                  </c15:dlblFieldTable>
                  <c15:showDataLabelsRange val="0"/>
                </c:ext>
                <c:ext xmlns:c16="http://schemas.microsoft.com/office/drawing/2014/chart" uri="{C3380CC4-5D6E-409C-BE32-E72D297353CC}">
                  <c16:uniqueId val="{0000003A-9E31-429A-85C5-9C260AA9F469}"/>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{B2F7E681-D1E0-4DBD-814D-B8A6876C1599}</c15:txfldGUID>
                      <c15:f>Diagramm!$J$59</c15:f>
                      <c15:dlblFieldTableCache>
                        <c:ptCount val="1"/>
                      </c15:dlblFieldTableCache>
                    </c15:dlblFTEntry>
                  </c15:dlblFieldTable>
                  <c15:showDataLabelsRange val="0"/>
                </c:ext>
                <c:ext xmlns:c16="http://schemas.microsoft.com/office/drawing/2014/chart" uri="{C3380CC4-5D6E-409C-BE32-E72D297353CC}">
                  <c16:uniqueId val="{0000003B-9E31-429A-85C5-9C260AA9F469}"/>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{EBCF6CCB-4CAD-4358-BD3F-6FABE280A025}</c15:txfldGUID>
                      <c15:f>Diagramm!$J$60</c15:f>
                      <c15:dlblFieldTableCache>
                        <c:ptCount val="1"/>
                      </c15:dlblFieldTableCache>
                    </c15:dlblFTEntry>
                  </c15:dlblFieldTable>
                  <c15:showDataLabelsRange val="0"/>
                </c:ext>
                <c:ext xmlns:c16="http://schemas.microsoft.com/office/drawing/2014/chart" uri="{C3380CC4-5D6E-409C-BE32-E72D297353CC}">
                  <c16:uniqueId val="{0000003C-9E31-429A-85C5-9C260AA9F469}"/>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{04963846-AD64-4D8D-9BF3-34EFDCBE1871}</c15:txfldGUID>
                      <c15:f>Diagramm!$J$61</c15:f>
                      <c15:dlblFieldTableCache>
                        <c:ptCount val="1"/>
                      </c15:dlblFieldTableCache>
                    </c15:dlblFTEntry>
                  </c15:dlblFieldTable>
                  <c15:showDataLabelsRange val="0"/>
                </c:ext>
                <c:ext xmlns:c16="http://schemas.microsoft.com/office/drawing/2014/chart" uri="{C3380CC4-5D6E-409C-BE32-E72D297353CC}">
                  <c16:uniqueId val="{0000003D-9E31-429A-85C5-9C260AA9F469}"/>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{8BA9087F-39AD-4809-9A40-00B447FF5591}</c15:txfldGUID>
                      <c15:f>Diagramm!$J$62</c15:f>
                      <c15:dlblFieldTableCache>
                        <c:ptCount val="1"/>
                      </c15:dlblFieldTableCache>
                    </c15:dlblFTEntry>
                  </c15:dlblFieldTable>
                  <c15:showDataLabelsRange val="0"/>
                </c:ext>
                <c:ext xmlns:c16="http://schemas.microsoft.com/office/drawing/2014/chart" uri="{C3380CC4-5D6E-409C-BE32-E72D297353CC}">
                  <c16:uniqueId val="{0000003E-9E31-429A-85C5-9C260AA9F469}"/>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{2217A9EA-1712-4109-B589-F55934EB6922}</c15:txfldGUID>
                      <c15:f>Diagramm!$J$63</c15:f>
                      <c15:dlblFieldTableCache>
                        <c:ptCount val="1"/>
                      </c15:dlblFieldTableCache>
                    </c15:dlblFTEntry>
                  </c15:dlblFieldTable>
                  <c15:showDataLabelsRange val="0"/>
                </c:ext>
                <c:ext xmlns:c16="http://schemas.microsoft.com/office/drawing/2014/chart" uri="{C3380CC4-5D6E-409C-BE32-E72D297353CC}">
                  <c16:uniqueId val="{0000003F-9E31-429A-85C5-9C260AA9F469}"/>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{57CEBB78-6149-497F-B5C5-3C5FDEF13913}</c15:txfldGUID>
                      <c15:f>Diagramm!$J$64</c15:f>
                      <c15:dlblFieldTableCache>
                        <c:ptCount val="1"/>
                      </c15:dlblFieldTableCache>
                    </c15:dlblFTEntry>
                  </c15:dlblFieldTable>
                  <c15:showDataLabelsRange val="0"/>
                </c:ext>
                <c:ext xmlns:c16="http://schemas.microsoft.com/office/drawing/2014/chart" uri="{C3380CC4-5D6E-409C-BE32-E72D297353CC}">
                  <c16:uniqueId val="{00000040-9E31-429A-85C5-9C260AA9F469}"/>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{5844BAD3-6C73-4647-9029-BC4ECAF3A6C6}</c15:txfldGUID>
                      <c15:f>Diagramm!$J$65</c15:f>
                      <c15:dlblFieldTableCache>
                        <c:ptCount val="1"/>
                      </c15:dlblFieldTableCache>
                    </c15:dlblFTEntry>
                  </c15:dlblFieldTable>
                  <c15:showDataLabelsRange val="0"/>
                </c:ext>
                <c:ext xmlns:c16="http://schemas.microsoft.com/office/drawing/2014/chart" uri="{C3380CC4-5D6E-409C-BE32-E72D297353CC}">
                  <c16:uniqueId val="{00000041-9E31-429A-85C5-9C260AA9F469}"/>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{C6264846-7E29-46FF-9233-9E781A2FB4BD}</c15:txfldGUID>
                      <c15:f>Diagramm!$J$66</c15:f>
                      <c15:dlblFieldTableCache>
                        <c:ptCount val="1"/>
                      </c15:dlblFieldTableCache>
                    </c15:dlblFTEntry>
                  </c15:dlblFieldTable>
                  <c15:showDataLabelsRange val="0"/>
                </c:ext>
                <c:ext xmlns:c16="http://schemas.microsoft.com/office/drawing/2014/chart" uri="{C3380CC4-5D6E-409C-BE32-E72D297353CC}">
                  <c16:uniqueId val="{00000042-9E31-429A-85C5-9C260AA9F469}"/>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{66AE5946-4DD2-4613-94F3-7AD28F64AF3C}</c15:txfldGUID>
                      <c15:f>Diagramm!$J$67</c15:f>
                      <c15:dlblFieldTableCache>
                        <c:ptCount val="1"/>
                      </c15:dlblFieldTableCache>
                    </c15:dlblFTEntry>
                  </c15:dlblFieldTable>
                  <c15:showDataLabelsRange val="0"/>
                </c:ext>
                <c:ext xmlns:c16="http://schemas.microsoft.com/office/drawing/2014/chart" uri="{C3380CC4-5D6E-409C-BE32-E72D297353CC}">
                  <c16:uniqueId val="{00000043-9E31-429A-85C5-9C260AA9F46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9E31-429A-85C5-9C260AA9F469}"/>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AF2-42FF-BCF7-8D96FA4122C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AF2-42FF-BCF7-8D96FA4122C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AF2-42FF-BCF7-8D96FA4122C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AF2-42FF-BCF7-8D96FA4122C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AF2-42FF-BCF7-8D96FA4122C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AF2-42FF-BCF7-8D96FA4122C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AF2-42FF-BCF7-8D96FA4122C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AF2-42FF-BCF7-8D96FA4122C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AF2-42FF-BCF7-8D96FA4122C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AF2-42FF-BCF7-8D96FA4122C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AF2-42FF-BCF7-8D96FA4122C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AF2-42FF-BCF7-8D96FA4122C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AF2-42FF-BCF7-8D96FA4122C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AF2-42FF-BCF7-8D96FA4122C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AF2-42FF-BCF7-8D96FA4122C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DAF2-42FF-BCF7-8D96FA4122C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AF2-42FF-BCF7-8D96FA4122C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DAF2-42FF-BCF7-8D96FA4122C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DAF2-42FF-BCF7-8D96FA4122C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DAF2-42FF-BCF7-8D96FA4122C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AF2-42FF-BCF7-8D96FA4122C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AF2-42FF-BCF7-8D96FA4122C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DAF2-42FF-BCF7-8D96FA4122CA}"/>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DAF2-42FF-BCF7-8D96FA4122C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DAF2-42FF-BCF7-8D96FA4122C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DAF2-42FF-BCF7-8D96FA4122C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DAF2-42FF-BCF7-8D96FA4122C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DAF2-42FF-BCF7-8D96FA4122C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DAF2-42FF-BCF7-8D96FA4122C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DAF2-42FF-BCF7-8D96FA4122C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DAF2-42FF-BCF7-8D96FA4122C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DAF2-42FF-BCF7-8D96FA4122C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DAF2-42FF-BCF7-8D96FA4122C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DAF2-42FF-BCF7-8D96FA4122C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DAF2-42FF-BCF7-8D96FA4122C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DAF2-42FF-BCF7-8D96FA4122C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DAF2-42FF-BCF7-8D96FA4122C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DAF2-42FF-BCF7-8D96FA4122C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DAF2-42FF-BCF7-8D96FA4122C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DAF2-42FF-BCF7-8D96FA4122C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DAF2-42FF-BCF7-8D96FA4122C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DAF2-42FF-BCF7-8D96FA4122C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DAF2-42FF-BCF7-8D96FA4122C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DAF2-42FF-BCF7-8D96FA4122C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DAF2-42FF-BCF7-8D96FA4122C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DAF2-42FF-BCF7-8D96FA4122CA}"/>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DAF2-42FF-BCF7-8D96FA4122C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DAF2-42FF-BCF7-8D96FA4122C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DAF2-42FF-BCF7-8D96FA4122C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DAF2-42FF-BCF7-8D96FA4122C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DAF2-42FF-BCF7-8D96FA4122C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DAF2-42FF-BCF7-8D96FA4122C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DAF2-42FF-BCF7-8D96FA4122C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DAF2-42FF-BCF7-8D96FA4122C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DAF2-42FF-BCF7-8D96FA4122C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DAF2-42FF-BCF7-8D96FA4122C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DAF2-42FF-BCF7-8D96FA4122C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DAF2-42FF-BCF7-8D96FA4122C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DAF2-42FF-BCF7-8D96FA4122C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DAF2-42FF-BCF7-8D96FA4122C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DAF2-42FF-BCF7-8D96FA4122C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DAF2-42FF-BCF7-8D96FA4122C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DAF2-42FF-BCF7-8D96FA4122C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DAF2-42FF-BCF7-8D96FA4122C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DAF2-42FF-BCF7-8D96FA4122C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DAF2-42FF-BCF7-8D96FA4122C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DAF2-42FF-BCF7-8D96FA4122C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DAF2-42FF-BCF7-8D96FA4122C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DAF2-42FF-BCF7-8D96FA4122CA}"/>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102.55534347112561</c:v>
                </c:pt>
                <c:pt idx="2">
                  <c:v>104.85219436951057</c:v>
                </c:pt>
                <c:pt idx="3">
                  <c:v>101.62420673771105</c:v>
                </c:pt>
                <c:pt idx="4">
                  <c:v>104.00276101058623</c:v>
                </c:pt>
                <c:pt idx="5">
                  <c:v>106.39892376934293</c:v>
                </c:pt>
                <c:pt idx="6">
                  <c:v>108.70352240151573</c:v>
                </c:pt>
                <c:pt idx="7">
                  <c:v>105.10575656620438</c:v>
                </c:pt>
                <c:pt idx="8">
                  <c:v>106.72644160673912</c:v>
                </c:pt>
                <c:pt idx="9">
                  <c:v>107.78083774132429</c:v>
                </c:pt>
                <c:pt idx="10">
                  <c:v>110.35731139550774</c:v>
                </c:pt>
                <c:pt idx="11">
                  <c:v>107.00888172027862</c:v>
                </c:pt>
                <c:pt idx="12">
                  <c:v>108.47249906675025</c:v>
                </c:pt>
                <c:pt idx="13">
                  <c:v>110.13192277622433</c:v>
                </c:pt>
                <c:pt idx="14">
                  <c:v>112.53442458989838</c:v>
                </c:pt>
                <c:pt idx="15">
                  <c:v>109.21909886812654</c:v>
                </c:pt>
                <c:pt idx="16">
                  <c:v>110.60664755559</c:v>
                </c:pt>
                <c:pt idx="17">
                  <c:v>111.67653915775091</c:v>
                </c:pt>
                <c:pt idx="18">
                  <c:v>113.61347260471766</c:v>
                </c:pt>
                <c:pt idx="19">
                  <c:v>110.4009804404939</c:v>
                </c:pt>
                <c:pt idx="20">
                  <c:v>110.93346105355093</c:v>
                </c:pt>
                <c:pt idx="21">
                  <c:v>112.0111003894997</c:v>
                </c:pt>
                <c:pt idx="22">
                  <c:v>114.64251251963347</c:v>
                </c:pt>
                <c:pt idx="23">
                  <c:v>111.04756404206316</c:v>
                </c:pt>
                <c:pt idx="24">
                  <c:v>110.92430464089253</c:v>
                </c:pt>
              </c:numCache>
            </c:numRef>
          </c:val>
          <c:smooth val="0"/>
          <c:extLst>
            <c:ext xmlns:c16="http://schemas.microsoft.com/office/drawing/2014/chart" uri="{C3380CC4-5D6E-409C-BE32-E72D297353CC}">
              <c16:uniqueId val="{00000000-8A12-4DE1-A9D5-C09BB3C9ABA4}"/>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105.67567567567568</c:v>
                </c:pt>
                <c:pt idx="2">
                  <c:v>110.33550792171482</c:v>
                </c:pt>
                <c:pt idx="3">
                  <c:v>104.25908667287977</c:v>
                </c:pt>
                <c:pt idx="4">
                  <c:v>105.17241379310344</c:v>
                </c:pt>
                <c:pt idx="5">
                  <c:v>110.74557315936626</c:v>
                </c:pt>
                <c:pt idx="6">
                  <c:v>115.7036346691519</c:v>
                </c:pt>
                <c:pt idx="7">
                  <c:v>109.3942218080149</c:v>
                </c:pt>
                <c:pt idx="8">
                  <c:v>110.26095060577819</c:v>
                </c:pt>
                <c:pt idx="9">
                  <c:v>114.33364398881641</c:v>
                </c:pt>
                <c:pt idx="10">
                  <c:v>121.16495806150978</c:v>
                </c:pt>
                <c:pt idx="11">
                  <c:v>114.19384902143523</c:v>
                </c:pt>
                <c:pt idx="12">
                  <c:v>114.38956197576888</c:v>
                </c:pt>
                <c:pt idx="13">
                  <c:v>122.05032618825722</c:v>
                </c:pt>
                <c:pt idx="14">
                  <c:v>128.01491146318733</c:v>
                </c:pt>
                <c:pt idx="15">
                  <c:v>121.12767940354148</c:v>
                </c:pt>
                <c:pt idx="16">
                  <c:v>122.41379310344827</c:v>
                </c:pt>
                <c:pt idx="17">
                  <c:v>129.28238583410999</c:v>
                </c:pt>
                <c:pt idx="18">
                  <c:v>134.9767008387698</c:v>
                </c:pt>
                <c:pt idx="19">
                  <c:v>127.16682199440821</c:v>
                </c:pt>
                <c:pt idx="20">
                  <c:v>126.93383038210624</c:v>
                </c:pt>
                <c:pt idx="21">
                  <c:v>133.74650512581547</c:v>
                </c:pt>
                <c:pt idx="22">
                  <c:v>139.71109040074558</c:v>
                </c:pt>
                <c:pt idx="23">
                  <c:v>131.00652376514446</c:v>
                </c:pt>
                <c:pt idx="24">
                  <c:v>124.45479962721342</c:v>
                </c:pt>
              </c:numCache>
            </c:numRef>
          </c:val>
          <c:smooth val="0"/>
          <c:extLst>
            <c:ext xmlns:c16="http://schemas.microsoft.com/office/drawing/2014/chart" uri="{C3380CC4-5D6E-409C-BE32-E72D297353CC}">
              <c16:uniqueId val="{00000001-8A12-4DE1-A9D5-C09BB3C9ABA4}"/>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102.30057514378595</c:v>
                </c:pt>
                <c:pt idx="2">
                  <c:v>101.16695840626824</c:v>
                </c:pt>
                <c:pt idx="3">
                  <c:v>100.55569447917534</c:v>
                </c:pt>
                <c:pt idx="4">
                  <c:v>96.290739351504541</c:v>
                </c:pt>
                <c:pt idx="5">
                  <c:v>97.582729015587233</c:v>
                </c:pt>
                <c:pt idx="6">
                  <c:v>96.701953266094293</c:v>
                </c:pt>
                <c:pt idx="7">
                  <c:v>96.929788002556194</c:v>
                </c:pt>
                <c:pt idx="8">
                  <c:v>96.162929621294211</c:v>
                </c:pt>
                <c:pt idx="9">
                  <c:v>97.090939401517048</c:v>
                </c:pt>
                <c:pt idx="10">
                  <c:v>95.015420521797111</c:v>
                </c:pt>
                <c:pt idx="11">
                  <c:v>95.112667055652793</c:v>
                </c:pt>
                <c:pt idx="12">
                  <c:v>93.840126698341251</c:v>
                </c:pt>
                <c:pt idx="13">
                  <c:v>95.696146258786925</c:v>
                </c:pt>
                <c:pt idx="14">
                  <c:v>94.762579533772325</c:v>
                </c:pt>
                <c:pt idx="15">
                  <c:v>95.007085104609487</c:v>
                </c:pt>
                <c:pt idx="16">
                  <c:v>93.940151704592807</c:v>
                </c:pt>
                <c:pt idx="17">
                  <c:v>94.545858686893951</c:v>
                </c:pt>
                <c:pt idx="18">
                  <c:v>91.947986996749194</c:v>
                </c:pt>
                <c:pt idx="19">
                  <c:v>91.206134867050096</c:v>
                </c:pt>
                <c:pt idx="20">
                  <c:v>89.05004028784974</c:v>
                </c:pt>
                <c:pt idx="21">
                  <c:v>90.511516768080909</c:v>
                </c:pt>
                <c:pt idx="22">
                  <c:v>89.13061598733016</c:v>
                </c:pt>
                <c:pt idx="23">
                  <c:v>88.230390931066111</c:v>
                </c:pt>
                <c:pt idx="24">
                  <c:v>83.732044122141644</c:v>
                </c:pt>
              </c:numCache>
            </c:numRef>
          </c:val>
          <c:smooth val="0"/>
          <c:extLst>
            <c:ext xmlns:c16="http://schemas.microsoft.com/office/drawing/2014/chart" uri="{C3380CC4-5D6E-409C-BE32-E72D297353CC}">
              <c16:uniqueId val="{00000002-8A12-4DE1-A9D5-C09BB3C9ABA4}"/>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8A12-4DE1-A9D5-C09BB3C9ABA4}"/>
                </c:ext>
              </c:extLst>
            </c:dLbl>
            <c:dLbl>
              <c:idx val="1"/>
              <c:delete val="1"/>
              <c:extLst>
                <c:ext xmlns:c15="http://schemas.microsoft.com/office/drawing/2012/chart" uri="{CE6537A1-D6FC-4f65-9D91-7224C49458BB}"/>
                <c:ext xmlns:c16="http://schemas.microsoft.com/office/drawing/2014/chart" uri="{C3380CC4-5D6E-409C-BE32-E72D297353CC}">
                  <c16:uniqueId val="{00000004-8A12-4DE1-A9D5-C09BB3C9ABA4}"/>
                </c:ext>
              </c:extLst>
            </c:dLbl>
            <c:dLbl>
              <c:idx val="2"/>
              <c:delete val="1"/>
              <c:extLst>
                <c:ext xmlns:c15="http://schemas.microsoft.com/office/drawing/2012/chart" uri="{CE6537A1-D6FC-4f65-9D91-7224C49458BB}"/>
                <c:ext xmlns:c16="http://schemas.microsoft.com/office/drawing/2014/chart" uri="{C3380CC4-5D6E-409C-BE32-E72D297353CC}">
                  <c16:uniqueId val="{00000005-8A12-4DE1-A9D5-C09BB3C9ABA4}"/>
                </c:ext>
              </c:extLst>
            </c:dLbl>
            <c:dLbl>
              <c:idx val="3"/>
              <c:delete val="1"/>
              <c:extLst>
                <c:ext xmlns:c15="http://schemas.microsoft.com/office/drawing/2012/chart" uri="{CE6537A1-D6FC-4f65-9D91-7224C49458BB}"/>
                <c:ext xmlns:c16="http://schemas.microsoft.com/office/drawing/2014/chart" uri="{C3380CC4-5D6E-409C-BE32-E72D297353CC}">
                  <c16:uniqueId val="{00000006-8A12-4DE1-A9D5-C09BB3C9ABA4}"/>
                </c:ext>
              </c:extLst>
            </c:dLbl>
            <c:dLbl>
              <c:idx val="4"/>
              <c:delete val="1"/>
              <c:extLst>
                <c:ext xmlns:c15="http://schemas.microsoft.com/office/drawing/2012/chart" uri="{CE6537A1-D6FC-4f65-9D91-7224C49458BB}"/>
                <c:ext xmlns:c16="http://schemas.microsoft.com/office/drawing/2014/chart" uri="{C3380CC4-5D6E-409C-BE32-E72D297353CC}">
                  <c16:uniqueId val="{00000007-8A12-4DE1-A9D5-C09BB3C9ABA4}"/>
                </c:ext>
              </c:extLst>
            </c:dLbl>
            <c:dLbl>
              <c:idx val="5"/>
              <c:delete val="1"/>
              <c:extLst>
                <c:ext xmlns:c15="http://schemas.microsoft.com/office/drawing/2012/chart" uri="{CE6537A1-D6FC-4f65-9D91-7224C49458BB}"/>
                <c:ext xmlns:c16="http://schemas.microsoft.com/office/drawing/2014/chart" uri="{C3380CC4-5D6E-409C-BE32-E72D297353CC}">
                  <c16:uniqueId val="{00000008-8A12-4DE1-A9D5-C09BB3C9ABA4}"/>
                </c:ext>
              </c:extLst>
            </c:dLbl>
            <c:dLbl>
              <c:idx val="6"/>
              <c:delete val="1"/>
              <c:extLst>
                <c:ext xmlns:c15="http://schemas.microsoft.com/office/drawing/2012/chart" uri="{CE6537A1-D6FC-4f65-9D91-7224C49458BB}"/>
                <c:ext xmlns:c16="http://schemas.microsoft.com/office/drawing/2014/chart" uri="{C3380CC4-5D6E-409C-BE32-E72D297353CC}">
                  <c16:uniqueId val="{00000009-8A12-4DE1-A9D5-C09BB3C9ABA4}"/>
                </c:ext>
              </c:extLst>
            </c:dLbl>
            <c:dLbl>
              <c:idx val="7"/>
              <c:delete val="1"/>
              <c:extLst>
                <c:ext xmlns:c15="http://schemas.microsoft.com/office/drawing/2012/chart" uri="{CE6537A1-D6FC-4f65-9D91-7224C49458BB}"/>
                <c:ext xmlns:c16="http://schemas.microsoft.com/office/drawing/2014/chart" uri="{C3380CC4-5D6E-409C-BE32-E72D297353CC}">
                  <c16:uniqueId val="{0000000A-8A12-4DE1-A9D5-C09BB3C9ABA4}"/>
                </c:ext>
              </c:extLst>
            </c:dLbl>
            <c:dLbl>
              <c:idx val="8"/>
              <c:delete val="1"/>
              <c:extLst>
                <c:ext xmlns:c15="http://schemas.microsoft.com/office/drawing/2012/chart" uri="{CE6537A1-D6FC-4f65-9D91-7224C49458BB}"/>
                <c:ext xmlns:c16="http://schemas.microsoft.com/office/drawing/2014/chart" uri="{C3380CC4-5D6E-409C-BE32-E72D297353CC}">
                  <c16:uniqueId val="{0000000B-8A12-4DE1-A9D5-C09BB3C9ABA4}"/>
                </c:ext>
              </c:extLst>
            </c:dLbl>
            <c:dLbl>
              <c:idx val="9"/>
              <c:delete val="1"/>
              <c:extLst>
                <c:ext xmlns:c15="http://schemas.microsoft.com/office/drawing/2012/chart" uri="{CE6537A1-D6FC-4f65-9D91-7224C49458BB}"/>
                <c:ext xmlns:c16="http://schemas.microsoft.com/office/drawing/2014/chart" uri="{C3380CC4-5D6E-409C-BE32-E72D297353CC}">
                  <c16:uniqueId val="{0000000C-8A12-4DE1-A9D5-C09BB3C9ABA4}"/>
                </c:ext>
              </c:extLst>
            </c:dLbl>
            <c:dLbl>
              <c:idx val="10"/>
              <c:delete val="1"/>
              <c:extLst>
                <c:ext xmlns:c15="http://schemas.microsoft.com/office/drawing/2012/chart" uri="{CE6537A1-D6FC-4f65-9D91-7224C49458BB}"/>
                <c:ext xmlns:c16="http://schemas.microsoft.com/office/drawing/2014/chart" uri="{C3380CC4-5D6E-409C-BE32-E72D297353CC}">
                  <c16:uniqueId val="{0000000D-8A12-4DE1-A9D5-C09BB3C9ABA4}"/>
                </c:ext>
              </c:extLst>
            </c:dLbl>
            <c:dLbl>
              <c:idx val="11"/>
              <c:delete val="1"/>
              <c:extLst>
                <c:ext xmlns:c15="http://schemas.microsoft.com/office/drawing/2012/chart" uri="{CE6537A1-D6FC-4f65-9D91-7224C49458BB}"/>
                <c:ext xmlns:c16="http://schemas.microsoft.com/office/drawing/2014/chart" uri="{C3380CC4-5D6E-409C-BE32-E72D297353CC}">
                  <c16:uniqueId val="{0000000E-8A12-4DE1-A9D5-C09BB3C9ABA4}"/>
                </c:ext>
              </c:extLst>
            </c:dLbl>
            <c:dLbl>
              <c:idx val="12"/>
              <c:delete val="1"/>
              <c:extLst>
                <c:ext xmlns:c15="http://schemas.microsoft.com/office/drawing/2012/chart" uri="{CE6537A1-D6FC-4f65-9D91-7224C49458BB}"/>
                <c:ext xmlns:c16="http://schemas.microsoft.com/office/drawing/2014/chart" uri="{C3380CC4-5D6E-409C-BE32-E72D297353CC}">
                  <c16:uniqueId val="{0000000F-8A12-4DE1-A9D5-C09BB3C9ABA4}"/>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A12-4DE1-A9D5-C09BB3C9ABA4}"/>
                </c:ext>
              </c:extLst>
            </c:dLbl>
            <c:dLbl>
              <c:idx val="14"/>
              <c:delete val="1"/>
              <c:extLst>
                <c:ext xmlns:c15="http://schemas.microsoft.com/office/drawing/2012/chart" uri="{CE6537A1-D6FC-4f65-9D91-7224C49458BB}"/>
                <c:ext xmlns:c16="http://schemas.microsoft.com/office/drawing/2014/chart" uri="{C3380CC4-5D6E-409C-BE32-E72D297353CC}">
                  <c16:uniqueId val="{00000011-8A12-4DE1-A9D5-C09BB3C9ABA4}"/>
                </c:ext>
              </c:extLst>
            </c:dLbl>
            <c:dLbl>
              <c:idx val="15"/>
              <c:delete val="1"/>
              <c:extLst>
                <c:ext xmlns:c15="http://schemas.microsoft.com/office/drawing/2012/chart" uri="{CE6537A1-D6FC-4f65-9D91-7224C49458BB}"/>
                <c:ext xmlns:c16="http://schemas.microsoft.com/office/drawing/2014/chart" uri="{C3380CC4-5D6E-409C-BE32-E72D297353CC}">
                  <c16:uniqueId val="{00000012-8A12-4DE1-A9D5-C09BB3C9ABA4}"/>
                </c:ext>
              </c:extLst>
            </c:dLbl>
            <c:dLbl>
              <c:idx val="16"/>
              <c:delete val="1"/>
              <c:extLst>
                <c:ext xmlns:c15="http://schemas.microsoft.com/office/drawing/2012/chart" uri="{CE6537A1-D6FC-4f65-9D91-7224C49458BB}"/>
                <c:ext xmlns:c16="http://schemas.microsoft.com/office/drawing/2014/chart" uri="{C3380CC4-5D6E-409C-BE32-E72D297353CC}">
                  <c16:uniqueId val="{00000013-8A12-4DE1-A9D5-C09BB3C9ABA4}"/>
                </c:ext>
              </c:extLst>
            </c:dLbl>
            <c:dLbl>
              <c:idx val="17"/>
              <c:delete val="1"/>
              <c:extLst>
                <c:ext xmlns:c15="http://schemas.microsoft.com/office/drawing/2012/chart" uri="{CE6537A1-D6FC-4f65-9D91-7224C49458BB}"/>
                <c:ext xmlns:c16="http://schemas.microsoft.com/office/drawing/2014/chart" uri="{C3380CC4-5D6E-409C-BE32-E72D297353CC}">
                  <c16:uniqueId val="{00000014-8A12-4DE1-A9D5-C09BB3C9ABA4}"/>
                </c:ext>
              </c:extLst>
            </c:dLbl>
            <c:dLbl>
              <c:idx val="18"/>
              <c:delete val="1"/>
              <c:extLst>
                <c:ext xmlns:c15="http://schemas.microsoft.com/office/drawing/2012/chart" uri="{CE6537A1-D6FC-4f65-9D91-7224C49458BB}"/>
                <c:ext xmlns:c16="http://schemas.microsoft.com/office/drawing/2014/chart" uri="{C3380CC4-5D6E-409C-BE32-E72D297353CC}">
                  <c16:uniqueId val="{00000015-8A12-4DE1-A9D5-C09BB3C9ABA4}"/>
                </c:ext>
              </c:extLst>
            </c:dLbl>
            <c:dLbl>
              <c:idx val="19"/>
              <c:delete val="1"/>
              <c:extLst>
                <c:ext xmlns:c15="http://schemas.microsoft.com/office/drawing/2012/chart" uri="{CE6537A1-D6FC-4f65-9D91-7224C49458BB}"/>
                <c:ext xmlns:c16="http://schemas.microsoft.com/office/drawing/2014/chart" uri="{C3380CC4-5D6E-409C-BE32-E72D297353CC}">
                  <c16:uniqueId val="{00000016-8A12-4DE1-A9D5-C09BB3C9ABA4}"/>
                </c:ext>
              </c:extLst>
            </c:dLbl>
            <c:dLbl>
              <c:idx val="20"/>
              <c:delete val="1"/>
              <c:extLst>
                <c:ext xmlns:c15="http://schemas.microsoft.com/office/drawing/2012/chart" uri="{CE6537A1-D6FC-4f65-9D91-7224C49458BB}"/>
                <c:ext xmlns:c16="http://schemas.microsoft.com/office/drawing/2014/chart" uri="{C3380CC4-5D6E-409C-BE32-E72D297353CC}">
                  <c16:uniqueId val="{00000017-8A12-4DE1-A9D5-C09BB3C9ABA4}"/>
                </c:ext>
              </c:extLst>
            </c:dLbl>
            <c:dLbl>
              <c:idx val="21"/>
              <c:delete val="1"/>
              <c:extLst>
                <c:ext xmlns:c15="http://schemas.microsoft.com/office/drawing/2012/chart" uri="{CE6537A1-D6FC-4f65-9D91-7224C49458BB}"/>
                <c:ext xmlns:c16="http://schemas.microsoft.com/office/drawing/2014/chart" uri="{C3380CC4-5D6E-409C-BE32-E72D297353CC}">
                  <c16:uniqueId val="{00000018-8A12-4DE1-A9D5-C09BB3C9ABA4}"/>
                </c:ext>
              </c:extLst>
            </c:dLbl>
            <c:dLbl>
              <c:idx val="22"/>
              <c:delete val="1"/>
              <c:extLst>
                <c:ext xmlns:c15="http://schemas.microsoft.com/office/drawing/2012/chart" uri="{CE6537A1-D6FC-4f65-9D91-7224C49458BB}"/>
                <c:ext xmlns:c16="http://schemas.microsoft.com/office/drawing/2014/chart" uri="{C3380CC4-5D6E-409C-BE32-E72D297353CC}">
                  <c16:uniqueId val="{00000019-8A12-4DE1-A9D5-C09BB3C9ABA4}"/>
                </c:ext>
              </c:extLst>
            </c:dLbl>
            <c:dLbl>
              <c:idx val="23"/>
              <c:delete val="1"/>
              <c:extLst>
                <c:ext xmlns:c15="http://schemas.microsoft.com/office/drawing/2012/chart" uri="{CE6537A1-D6FC-4f65-9D91-7224C49458BB}"/>
                <c:ext xmlns:c16="http://schemas.microsoft.com/office/drawing/2014/chart" uri="{C3380CC4-5D6E-409C-BE32-E72D297353CC}">
                  <c16:uniqueId val="{0000001A-8A12-4DE1-A9D5-C09BB3C9ABA4}"/>
                </c:ext>
              </c:extLst>
            </c:dLbl>
            <c:dLbl>
              <c:idx val="24"/>
              <c:delete val="1"/>
              <c:extLst>
                <c:ext xmlns:c15="http://schemas.microsoft.com/office/drawing/2012/chart" uri="{CE6537A1-D6FC-4f65-9D91-7224C49458BB}"/>
                <c:ext xmlns:c16="http://schemas.microsoft.com/office/drawing/2014/chart" uri="{C3380CC4-5D6E-409C-BE32-E72D297353CC}">
                  <c16:uniqueId val="{0000001B-8A12-4DE1-A9D5-C09BB3C9ABA4}"/>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8A12-4DE1-A9D5-C09BB3C9ABA4}"/>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Emden – Leer (224)</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157487</v>
      </c>
      <c r="F11" s="238">
        <v>157662</v>
      </c>
      <c r="G11" s="238">
        <v>162766</v>
      </c>
      <c r="H11" s="238">
        <v>159030</v>
      </c>
      <c r="I11" s="265">
        <v>157500</v>
      </c>
      <c r="J11" s="263">
        <v>-13</v>
      </c>
      <c r="K11" s="266">
        <v>-8.2539682539682548E-3</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17.436359826525365</v>
      </c>
      <c r="E13" s="115">
        <v>27460</v>
      </c>
      <c r="F13" s="114">
        <v>27119</v>
      </c>
      <c r="G13" s="114">
        <v>29125</v>
      </c>
      <c r="H13" s="114">
        <v>29111</v>
      </c>
      <c r="I13" s="140">
        <v>27934</v>
      </c>
      <c r="J13" s="115">
        <v>-474</v>
      </c>
      <c r="K13" s="116">
        <v>-1.6968568769241785</v>
      </c>
    </row>
    <row r="14" spans="1:255" ht="14.1" customHeight="1" x14ac:dyDescent="0.2">
      <c r="A14" s="306" t="s">
        <v>230</v>
      </c>
      <c r="B14" s="307"/>
      <c r="C14" s="308"/>
      <c r="D14" s="113">
        <v>64.284036142665741</v>
      </c>
      <c r="E14" s="115">
        <v>101239</v>
      </c>
      <c r="F14" s="114">
        <v>101795</v>
      </c>
      <c r="G14" s="114">
        <v>104738</v>
      </c>
      <c r="H14" s="114">
        <v>101441</v>
      </c>
      <c r="I14" s="140">
        <v>101093</v>
      </c>
      <c r="J14" s="115">
        <v>146</v>
      </c>
      <c r="K14" s="116">
        <v>0.14442147329686525</v>
      </c>
    </row>
    <row r="15" spans="1:255" ht="14.1" customHeight="1" x14ac:dyDescent="0.2">
      <c r="A15" s="306" t="s">
        <v>231</v>
      </c>
      <c r="B15" s="307"/>
      <c r="C15" s="308"/>
      <c r="D15" s="113">
        <v>8.8039012743909026</v>
      </c>
      <c r="E15" s="115">
        <v>13865</v>
      </c>
      <c r="F15" s="114">
        <v>13913</v>
      </c>
      <c r="G15" s="114">
        <v>14044</v>
      </c>
      <c r="H15" s="114">
        <v>13871</v>
      </c>
      <c r="I15" s="140">
        <v>13899</v>
      </c>
      <c r="J15" s="115">
        <v>-34</v>
      </c>
      <c r="K15" s="116">
        <v>-0.24462191524570112</v>
      </c>
    </row>
    <row r="16" spans="1:255" ht="14.1" customHeight="1" x14ac:dyDescent="0.2">
      <c r="A16" s="306" t="s">
        <v>232</v>
      </c>
      <c r="B16" s="307"/>
      <c r="C16" s="308"/>
      <c r="D16" s="113">
        <v>8.7435788350784502</v>
      </c>
      <c r="E16" s="115">
        <v>13770</v>
      </c>
      <c r="F16" s="114">
        <v>13675</v>
      </c>
      <c r="G16" s="114">
        <v>13689</v>
      </c>
      <c r="H16" s="114">
        <v>13455</v>
      </c>
      <c r="I16" s="140">
        <v>13418</v>
      </c>
      <c r="J16" s="115">
        <v>352</v>
      </c>
      <c r="K16" s="116">
        <v>2.623341779698912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1.3029646891489457</v>
      </c>
      <c r="E18" s="115">
        <v>2052</v>
      </c>
      <c r="F18" s="114">
        <v>1974</v>
      </c>
      <c r="G18" s="114">
        <v>2136</v>
      </c>
      <c r="H18" s="114">
        <v>2085</v>
      </c>
      <c r="I18" s="140">
        <v>2023</v>
      </c>
      <c r="J18" s="115">
        <v>29</v>
      </c>
      <c r="K18" s="116">
        <v>1.4335145823035096</v>
      </c>
    </row>
    <row r="19" spans="1:255" ht="14.1" customHeight="1" x14ac:dyDescent="0.2">
      <c r="A19" s="306" t="s">
        <v>235</v>
      </c>
      <c r="B19" s="307" t="s">
        <v>236</v>
      </c>
      <c r="C19" s="308"/>
      <c r="D19" s="113">
        <v>1.0565951475359872</v>
      </c>
      <c r="E19" s="115">
        <v>1664</v>
      </c>
      <c r="F19" s="114">
        <v>1603</v>
      </c>
      <c r="G19" s="114">
        <v>1702</v>
      </c>
      <c r="H19" s="114">
        <v>1634</v>
      </c>
      <c r="I19" s="140">
        <v>1603</v>
      </c>
      <c r="J19" s="115">
        <v>61</v>
      </c>
      <c r="K19" s="116">
        <v>3.8053649407361196</v>
      </c>
    </row>
    <row r="20" spans="1:255" ht="14.1" customHeight="1" x14ac:dyDescent="0.2">
      <c r="A20" s="306">
        <v>12</v>
      </c>
      <c r="B20" s="307" t="s">
        <v>237</v>
      </c>
      <c r="C20" s="308"/>
      <c r="D20" s="113">
        <v>1.3283636109647146</v>
      </c>
      <c r="E20" s="115">
        <v>2092</v>
      </c>
      <c r="F20" s="114">
        <v>1933</v>
      </c>
      <c r="G20" s="114">
        <v>2197</v>
      </c>
      <c r="H20" s="114">
        <v>2145</v>
      </c>
      <c r="I20" s="140">
        <v>2027</v>
      </c>
      <c r="J20" s="115">
        <v>65</v>
      </c>
      <c r="K20" s="116">
        <v>3.2067094227923039</v>
      </c>
    </row>
    <row r="21" spans="1:255" ht="14.1" customHeight="1" x14ac:dyDescent="0.2">
      <c r="A21" s="306">
        <v>21</v>
      </c>
      <c r="B21" s="307" t="s">
        <v>238</v>
      </c>
      <c r="C21" s="308"/>
      <c r="D21" s="113">
        <v>0.17271266834722865</v>
      </c>
      <c r="E21" s="115">
        <v>272</v>
      </c>
      <c r="F21" s="114">
        <v>262</v>
      </c>
      <c r="G21" s="114">
        <v>287</v>
      </c>
      <c r="H21" s="114">
        <v>292</v>
      </c>
      <c r="I21" s="140">
        <v>301</v>
      </c>
      <c r="J21" s="115">
        <v>-29</v>
      </c>
      <c r="K21" s="116">
        <v>-9.6345514950166109</v>
      </c>
    </row>
    <row r="22" spans="1:255" ht="14.1" customHeight="1" x14ac:dyDescent="0.2">
      <c r="A22" s="306">
        <v>22</v>
      </c>
      <c r="B22" s="307" t="s">
        <v>239</v>
      </c>
      <c r="C22" s="308"/>
      <c r="D22" s="113">
        <v>2.1716078152482425</v>
      </c>
      <c r="E22" s="115">
        <v>3420</v>
      </c>
      <c r="F22" s="114">
        <v>3545</v>
      </c>
      <c r="G22" s="114">
        <v>3679</v>
      </c>
      <c r="H22" s="114">
        <v>3749</v>
      </c>
      <c r="I22" s="140">
        <v>3846</v>
      </c>
      <c r="J22" s="115">
        <v>-426</v>
      </c>
      <c r="K22" s="116">
        <v>-11.076443057722308</v>
      </c>
    </row>
    <row r="23" spans="1:255" ht="14.1" customHeight="1" x14ac:dyDescent="0.2">
      <c r="A23" s="306">
        <v>23</v>
      </c>
      <c r="B23" s="307" t="s">
        <v>240</v>
      </c>
      <c r="C23" s="308"/>
      <c r="D23" s="113">
        <v>0.56766590258243532</v>
      </c>
      <c r="E23" s="115">
        <v>894</v>
      </c>
      <c r="F23" s="114">
        <v>898</v>
      </c>
      <c r="G23" s="114">
        <v>910</v>
      </c>
      <c r="H23" s="114">
        <v>877</v>
      </c>
      <c r="I23" s="140">
        <v>890</v>
      </c>
      <c r="J23" s="115">
        <v>4</v>
      </c>
      <c r="K23" s="116">
        <v>0.449438202247191</v>
      </c>
    </row>
    <row r="24" spans="1:255" ht="14.1" customHeight="1" x14ac:dyDescent="0.2">
      <c r="A24" s="306">
        <v>24</v>
      </c>
      <c r="B24" s="307" t="s">
        <v>241</v>
      </c>
      <c r="C24" s="308"/>
      <c r="D24" s="113">
        <v>2.9627842298094444</v>
      </c>
      <c r="E24" s="115">
        <v>4666</v>
      </c>
      <c r="F24" s="114">
        <v>4714</v>
      </c>
      <c r="G24" s="114">
        <v>5074</v>
      </c>
      <c r="H24" s="114">
        <v>4974</v>
      </c>
      <c r="I24" s="140">
        <v>5018</v>
      </c>
      <c r="J24" s="115">
        <v>-352</v>
      </c>
      <c r="K24" s="116">
        <v>-7.0147469111199685</v>
      </c>
    </row>
    <row r="25" spans="1:255" ht="14.1" customHeight="1" x14ac:dyDescent="0.2">
      <c r="A25" s="306">
        <v>25</v>
      </c>
      <c r="B25" s="307" t="s">
        <v>242</v>
      </c>
      <c r="C25" s="308"/>
      <c r="D25" s="113">
        <v>6.6735667070932836</v>
      </c>
      <c r="E25" s="115">
        <v>10510</v>
      </c>
      <c r="F25" s="114">
        <v>10647</v>
      </c>
      <c r="G25" s="114">
        <v>10705</v>
      </c>
      <c r="H25" s="114">
        <v>10179</v>
      </c>
      <c r="I25" s="140">
        <v>10396</v>
      </c>
      <c r="J25" s="115">
        <v>114</v>
      </c>
      <c r="K25" s="116">
        <v>1.0965756060023086</v>
      </c>
    </row>
    <row r="26" spans="1:255" ht="14.1" customHeight="1" x14ac:dyDescent="0.2">
      <c r="A26" s="306">
        <v>26</v>
      </c>
      <c r="B26" s="307" t="s">
        <v>243</v>
      </c>
      <c r="C26" s="308"/>
      <c r="D26" s="113">
        <v>4.9140563983058918</v>
      </c>
      <c r="E26" s="115">
        <v>7739</v>
      </c>
      <c r="F26" s="114">
        <v>7890</v>
      </c>
      <c r="G26" s="114">
        <v>8121</v>
      </c>
      <c r="H26" s="114">
        <v>7856</v>
      </c>
      <c r="I26" s="140">
        <v>7959</v>
      </c>
      <c r="J26" s="115">
        <v>-220</v>
      </c>
      <c r="K26" s="116">
        <v>-2.7641663525568538</v>
      </c>
    </row>
    <row r="27" spans="1:255" ht="14.1" customHeight="1" x14ac:dyDescent="0.2">
      <c r="A27" s="306">
        <v>27</v>
      </c>
      <c r="B27" s="307" t="s">
        <v>244</v>
      </c>
      <c r="C27" s="308"/>
      <c r="D27" s="113">
        <v>2.0535028288049171</v>
      </c>
      <c r="E27" s="115">
        <v>3234</v>
      </c>
      <c r="F27" s="114">
        <v>3318</v>
      </c>
      <c r="G27" s="114">
        <v>3360</v>
      </c>
      <c r="H27" s="114">
        <v>3320</v>
      </c>
      <c r="I27" s="140">
        <v>3315</v>
      </c>
      <c r="J27" s="115">
        <v>-81</v>
      </c>
      <c r="K27" s="116">
        <v>-2.4434389140271495</v>
      </c>
    </row>
    <row r="28" spans="1:255" ht="14.1" customHeight="1" x14ac:dyDescent="0.2">
      <c r="A28" s="306">
        <v>28</v>
      </c>
      <c r="B28" s="307" t="s">
        <v>245</v>
      </c>
      <c r="C28" s="308"/>
      <c r="D28" s="113">
        <v>0.3098668461523808</v>
      </c>
      <c r="E28" s="115">
        <v>488</v>
      </c>
      <c r="F28" s="114">
        <v>497</v>
      </c>
      <c r="G28" s="114">
        <v>506</v>
      </c>
      <c r="H28" s="114">
        <v>528</v>
      </c>
      <c r="I28" s="140">
        <v>532</v>
      </c>
      <c r="J28" s="115">
        <v>-44</v>
      </c>
      <c r="K28" s="116">
        <v>-8.2706766917293226</v>
      </c>
    </row>
    <row r="29" spans="1:255" ht="14.1" customHeight="1" x14ac:dyDescent="0.2">
      <c r="A29" s="306">
        <v>29</v>
      </c>
      <c r="B29" s="307" t="s">
        <v>246</v>
      </c>
      <c r="C29" s="308"/>
      <c r="D29" s="113">
        <v>2.8510289738200614</v>
      </c>
      <c r="E29" s="115">
        <v>4490</v>
      </c>
      <c r="F29" s="114">
        <v>4482</v>
      </c>
      <c r="G29" s="114">
        <v>4955</v>
      </c>
      <c r="H29" s="114">
        <v>4869</v>
      </c>
      <c r="I29" s="140">
        <v>4455</v>
      </c>
      <c r="J29" s="115">
        <v>35</v>
      </c>
      <c r="K29" s="116">
        <v>0.78563411896745228</v>
      </c>
    </row>
    <row r="30" spans="1:255" ht="14.1" customHeight="1" x14ac:dyDescent="0.2">
      <c r="A30" s="306" t="s">
        <v>247</v>
      </c>
      <c r="B30" s="307" t="s">
        <v>248</v>
      </c>
      <c r="C30" s="308"/>
      <c r="D30" s="113">
        <v>1.1080279642129192</v>
      </c>
      <c r="E30" s="115">
        <v>1745</v>
      </c>
      <c r="F30" s="114">
        <v>1685</v>
      </c>
      <c r="G30" s="114">
        <v>1732</v>
      </c>
      <c r="H30" s="114">
        <v>1713</v>
      </c>
      <c r="I30" s="140">
        <v>1677</v>
      </c>
      <c r="J30" s="115">
        <v>68</v>
      </c>
      <c r="K30" s="116">
        <v>4.0548598688133568</v>
      </c>
    </row>
    <row r="31" spans="1:255" ht="14.1" customHeight="1" x14ac:dyDescent="0.2">
      <c r="A31" s="306" t="s">
        <v>249</v>
      </c>
      <c r="B31" s="307" t="s">
        <v>250</v>
      </c>
      <c r="C31" s="308"/>
      <c r="D31" s="113">
        <v>1.7353813330624115</v>
      </c>
      <c r="E31" s="115">
        <v>2733</v>
      </c>
      <c r="F31" s="114">
        <v>2787</v>
      </c>
      <c r="G31" s="114">
        <v>3212</v>
      </c>
      <c r="H31" s="114">
        <v>3143</v>
      </c>
      <c r="I31" s="140">
        <v>2766</v>
      </c>
      <c r="J31" s="115">
        <v>-33</v>
      </c>
      <c r="K31" s="116">
        <v>-1.1930585683297179</v>
      </c>
    </row>
    <row r="32" spans="1:255" ht="14.1" customHeight="1" x14ac:dyDescent="0.2">
      <c r="A32" s="306">
        <v>31</v>
      </c>
      <c r="B32" s="307" t="s">
        <v>251</v>
      </c>
      <c r="C32" s="308"/>
      <c r="D32" s="113">
        <v>0.61846374621397326</v>
      </c>
      <c r="E32" s="115">
        <v>974</v>
      </c>
      <c r="F32" s="114">
        <v>982</v>
      </c>
      <c r="G32" s="114">
        <v>980</v>
      </c>
      <c r="H32" s="114">
        <v>956</v>
      </c>
      <c r="I32" s="140">
        <v>982</v>
      </c>
      <c r="J32" s="115">
        <v>-8</v>
      </c>
      <c r="K32" s="116">
        <v>-0.81466395112016299</v>
      </c>
    </row>
    <row r="33" spans="1:11" ht="14.1" customHeight="1" x14ac:dyDescent="0.2">
      <c r="A33" s="306">
        <v>32</v>
      </c>
      <c r="B33" s="307" t="s">
        <v>252</v>
      </c>
      <c r="C33" s="308"/>
      <c r="D33" s="113">
        <v>3.5285452132556974</v>
      </c>
      <c r="E33" s="115">
        <v>5557</v>
      </c>
      <c r="F33" s="114">
        <v>5486</v>
      </c>
      <c r="G33" s="114">
        <v>5736</v>
      </c>
      <c r="H33" s="114">
        <v>5670</v>
      </c>
      <c r="I33" s="140">
        <v>5618</v>
      </c>
      <c r="J33" s="115">
        <v>-61</v>
      </c>
      <c r="K33" s="116">
        <v>-1.0857956568173728</v>
      </c>
    </row>
    <row r="34" spans="1:11" ht="14.1" customHeight="1" x14ac:dyDescent="0.2">
      <c r="A34" s="306">
        <v>33</v>
      </c>
      <c r="B34" s="307" t="s">
        <v>253</v>
      </c>
      <c r="C34" s="308"/>
      <c r="D34" s="113">
        <v>1.1353318051648706</v>
      </c>
      <c r="E34" s="115">
        <v>1788</v>
      </c>
      <c r="F34" s="114">
        <v>1787</v>
      </c>
      <c r="G34" s="114">
        <v>1892</v>
      </c>
      <c r="H34" s="114">
        <v>1852</v>
      </c>
      <c r="I34" s="140">
        <v>1871</v>
      </c>
      <c r="J34" s="115">
        <v>-83</v>
      </c>
      <c r="K34" s="116">
        <v>-4.4361304115446289</v>
      </c>
    </row>
    <row r="35" spans="1:11" ht="14.1" customHeight="1" x14ac:dyDescent="0.2">
      <c r="A35" s="306">
        <v>34</v>
      </c>
      <c r="B35" s="307" t="s">
        <v>254</v>
      </c>
      <c r="C35" s="308"/>
      <c r="D35" s="113">
        <v>2.5691009416650261</v>
      </c>
      <c r="E35" s="115">
        <v>4046</v>
      </c>
      <c r="F35" s="114">
        <v>4086</v>
      </c>
      <c r="G35" s="114">
        <v>4165</v>
      </c>
      <c r="H35" s="114">
        <v>4198</v>
      </c>
      <c r="I35" s="140">
        <v>4180</v>
      </c>
      <c r="J35" s="115">
        <v>-134</v>
      </c>
      <c r="K35" s="116">
        <v>-3.2057416267942584</v>
      </c>
    </row>
    <row r="36" spans="1:11" ht="14.1" customHeight="1" x14ac:dyDescent="0.2">
      <c r="A36" s="306">
        <v>41</v>
      </c>
      <c r="B36" s="307" t="s">
        <v>255</v>
      </c>
      <c r="C36" s="308"/>
      <c r="D36" s="113">
        <v>0.55941125299231043</v>
      </c>
      <c r="E36" s="115">
        <v>881</v>
      </c>
      <c r="F36" s="114">
        <v>872</v>
      </c>
      <c r="G36" s="114">
        <v>877</v>
      </c>
      <c r="H36" s="114">
        <v>856</v>
      </c>
      <c r="I36" s="140">
        <v>855</v>
      </c>
      <c r="J36" s="115">
        <v>26</v>
      </c>
      <c r="K36" s="116">
        <v>3.0409356725146197</v>
      </c>
    </row>
    <row r="37" spans="1:11" ht="14.1" customHeight="1" x14ac:dyDescent="0.2">
      <c r="A37" s="306">
        <v>42</v>
      </c>
      <c r="B37" s="307" t="s">
        <v>256</v>
      </c>
      <c r="C37" s="308"/>
      <c r="D37" s="113">
        <v>0.1352492586689695</v>
      </c>
      <c r="E37" s="115">
        <v>213</v>
      </c>
      <c r="F37" s="114">
        <v>212</v>
      </c>
      <c r="G37" s="114">
        <v>210</v>
      </c>
      <c r="H37" s="114">
        <v>207</v>
      </c>
      <c r="I37" s="140">
        <v>210</v>
      </c>
      <c r="J37" s="115">
        <v>3</v>
      </c>
      <c r="K37" s="116">
        <v>1.4285714285714286</v>
      </c>
    </row>
    <row r="38" spans="1:11" ht="14.1" customHeight="1" x14ac:dyDescent="0.2">
      <c r="A38" s="306">
        <v>43</v>
      </c>
      <c r="B38" s="307" t="s">
        <v>257</v>
      </c>
      <c r="C38" s="308"/>
      <c r="D38" s="113">
        <v>1.0438956866281026</v>
      </c>
      <c r="E38" s="115">
        <v>1644</v>
      </c>
      <c r="F38" s="114">
        <v>1637</v>
      </c>
      <c r="G38" s="114">
        <v>1622</v>
      </c>
      <c r="H38" s="114">
        <v>1495</v>
      </c>
      <c r="I38" s="140">
        <v>1494</v>
      </c>
      <c r="J38" s="115">
        <v>150</v>
      </c>
      <c r="K38" s="116">
        <v>10.040160642570282</v>
      </c>
    </row>
    <row r="39" spans="1:11" ht="14.1" customHeight="1" x14ac:dyDescent="0.2">
      <c r="A39" s="306">
        <v>51</v>
      </c>
      <c r="B39" s="307" t="s">
        <v>258</v>
      </c>
      <c r="C39" s="308"/>
      <c r="D39" s="113">
        <v>6.9173963565246659</v>
      </c>
      <c r="E39" s="115">
        <v>10894</v>
      </c>
      <c r="F39" s="114">
        <v>10995</v>
      </c>
      <c r="G39" s="114">
        <v>11415</v>
      </c>
      <c r="H39" s="114">
        <v>11194</v>
      </c>
      <c r="I39" s="140">
        <v>11301</v>
      </c>
      <c r="J39" s="115">
        <v>-407</v>
      </c>
      <c r="K39" s="116">
        <v>-3.6014511990089373</v>
      </c>
    </row>
    <row r="40" spans="1:11" ht="14.1" customHeight="1" x14ac:dyDescent="0.2">
      <c r="A40" s="306" t="s">
        <v>259</v>
      </c>
      <c r="B40" s="307" t="s">
        <v>260</v>
      </c>
      <c r="C40" s="308"/>
      <c r="D40" s="113">
        <v>5.6417355083276712</v>
      </c>
      <c r="E40" s="115">
        <v>8885</v>
      </c>
      <c r="F40" s="114">
        <v>8994</v>
      </c>
      <c r="G40" s="114">
        <v>9354</v>
      </c>
      <c r="H40" s="114">
        <v>9314</v>
      </c>
      <c r="I40" s="140">
        <v>9401</v>
      </c>
      <c r="J40" s="115">
        <v>-516</v>
      </c>
      <c r="K40" s="116">
        <v>-5.4887777895968517</v>
      </c>
    </row>
    <row r="41" spans="1:11" ht="14.1" customHeight="1" x14ac:dyDescent="0.2">
      <c r="A41" s="306"/>
      <c r="B41" s="307" t="s">
        <v>261</v>
      </c>
      <c r="C41" s="308"/>
      <c r="D41" s="113">
        <v>4.496244134436493</v>
      </c>
      <c r="E41" s="115">
        <v>7081</v>
      </c>
      <c r="F41" s="114">
        <v>7186</v>
      </c>
      <c r="G41" s="114">
        <v>7558</v>
      </c>
      <c r="H41" s="114">
        <v>7538</v>
      </c>
      <c r="I41" s="140">
        <v>7592</v>
      </c>
      <c r="J41" s="115">
        <v>-511</v>
      </c>
      <c r="K41" s="116">
        <v>-6.7307692307692308</v>
      </c>
    </row>
    <row r="42" spans="1:11" ht="14.1" customHeight="1" x14ac:dyDescent="0.2">
      <c r="A42" s="306">
        <v>52</v>
      </c>
      <c r="B42" s="307" t="s">
        <v>262</v>
      </c>
      <c r="C42" s="308"/>
      <c r="D42" s="113">
        <v>4.1012909002012865</v>
      </c>
      <c r="E42" s="115">
        <v>6459</v>
      </c>
      <c r="F42" s="114">
        <v>6513</v>
      </c>
      <c r="G42" s="114">
        <v>6645</v>
      </c>
      <c r="H42" s="114">
        <v>6603</v>
      </c>
      <c r="I42" s="140">
        <v>6519</v>
      </c>
      <c r="J42" s="115">
        <v>-60</v>
      </c>
      <c r="K42" s="116">
        <v>-0.92038656235618965</v>
      </c>
    </row>
    <row r="43" spans="1:11" ht="14.1" customHeight="1" x14ac:dyDescent="0.2">
      <c r="A43" s="306" t="s">
        <v>263</v>
      </c>
      <c r="B43" s="307" t="s">
        <v>264</v>
      </c>
      <c r="C43" s="308"/>
      <c r="D43" s="113">
        <v>3.0719995936172508</v>
      </c>
      <c r="E43" s="115">
        <v>4838</v>
      </c>
      <c r="F43" s="114">
        <v>4901</v>
      </c>
      <c r="G43" s="114">
        <v>4966</v>
      </c>
      <c r="H43" s="114">
        <v>4926</v>
      </c>
      <c r="I43" s="140">
        <v>4873</v>
      </c>
      <c r="J43" s="115">
        <v>-35</v>
      </c>
      <c r="K43" s="116">
        <v>-0.71824338190026682</v>
      </c>
    </row>
    <row r="44" spans="1:11" ht="14.1" customHeight="1" x14ac:dyDescent="0.2">
      <c r="A44" s="306">
        <v>53</v>
      </c>
      <c r="B44" s="307" t="s">
        <v>265</v>
      </c>
      <c r="C44" s="308"/>
      <c r="D44" s="113">
        <v>0.70799494561455867</v>
      </c>
      <c r="E44" s="115">
        <v>1115</v>
      </c>
      <c r="F44" s="114">
        <v>1114</v>
      </c>
      <c r="G44" s="114">
        <v>1149</v>
      </c>
      <c r="H44" s="114">
        <v>1137</v>
      </c>
      <c r="I44" s="140">
        <v>1090</v>
      </c>
      <c r="J44" s="115">
        <v>25</v>
      </c>
      <c r="K44" s="116">
        <v>2.2935779816513762</v>
      </c>
    </row>
    <row r="45" spans="1:11" ht="14.1" customHeight="1" x14ac:dyDescent="0.2">
      <c r="A45" s="306" t="s">
        <v>266</v>
      </c>
      <c r="B45" s="307" t="s">
        <v>267</v>
      </c>
      <c r="C45" s="308"/>
      <c r="D45" s="113">
        <v>0.65910202111920346</v>
      </c>
      <c r="E45" s="115">
        <v>1038</v>
      </c>
      <c r="F45" s="114">
        <v>1039</v>
      </c>
      <c r="G45" s="114">
        <v>1072</v>
      </c>
      <c r="H45" s="114">
        <v>1055</v>
      </c>
      <c r="I45" s="140">
        <v>1009</v>
      </c>
      <c r="J45" s="115">
        <v>29</v>
      </c>
      <c r="K45" s="116">
        <v>2.8741328047571852</v>
      </c>
    </row>
    <row r="46" spans="1:11" ht="14.1" customHeight="1" x14ac:dyDescent="0.2">
      <c r="A46" s="306">
        <v>54</v>
      </c>
      <c r="B46" s="307" t="s">
        <v>268</v>
      </c>
      <c r="C46" s="308"/>
      <c r="D46" s="113">
        <v>3.197089283559913</v>
      </c>
      <c r="E46" s="115">
        <v>5035</v>
      </c>
      <c r="F46" s="114">
        <v>4877</v>
      </c>
      <c r="G46" s="114">
        <v>5192</v>
      </c>
      <c r="H46" s="114">
        <v>5189</v>
      </c>
      <c r="I46" s="140">
        <v>4819</v>
      </c>
      <c r="J46" s="115">
        <v>216</v>
      </c>
      <c r="K46" s="116">
        <v>4.482257729819465</v>
      </c>
    </row>
    <row r="47" spans="1:11" ht="14.1" customHeight="1" x14ac:dyDescent="0.2">
      <c r="A47" s="306">
        <v>61</v>
      </c>
      <c r="B47" s="307" t="s">
        <v>269</v>
      </c>
      <c r="C47" s="308"/>
      <c r="D47" s="113">
        <v>1.9639716294043317</v>
      </c>
      <c r="E47" s="115">
        <v>3093</v>
      </c>
      <c r="F47" s="114">
        <v>3095</v>
      </c>
      <c r="G47" s="114">
        <v>3129</v>
      </c>
      <c r="H47" s="114">
        <v>3051</v>
      </c>
      <c r="I47" s="140">
        <v>3068</v>
      </c>
      <c r="J47" s="115">
        <v>25</v>
      </c>
      <c r="K47" s="116">
        <v>0.81486310299869624</v>
      </c>
    </row>
    <row r="48" spans="1:11" ht="14.1" customHeight="1" x14ac:dyDescent="0.2">
      <c r="A48" s="306">
        <v>62</v>
      </c>
      <c r="B48" s="307" t="s">
        <v>270</v>
      </c>
      <c r="C48" s="308"/>
      <c r="D48" s="113">
        <v>8.4591109107418383</v>
      </c>
      <c r="E48" s="115">
        <v>13322</v>
      </c>
      <c r="F48" s="114">
        <v>13396</v>
      </c>
      <c r="G48" s="114">
        <v>14178</v>
      </c>
      <c r="H48" s="114">
        <v>13542</v>
      </c>
      <c r="I48" s="140">
        <v>13237</v>
      </c>
      <c r="J48" s="115">
        <v>85</v>
      </c>
      <c r="K48" s="116">
        <v>0.64213945758102287</v>
      </c>
    </row>
    <row r="49" spans="1:11" ht="14.1" customHeight="1" x14ac:dyDescent="0.2">
      <c r="A49" s="306">
        <v>63</v>
      </c>
      <c r="B49" s="307" t="s">
        <v>271</v>
      </c>
      <c r="C49" s="308"/>
      <c r="D49" s="113">
        <v>3.0542203483462127</v>
      </c>
      <c r="E49" s="115">
        <v>4810</v>
      </c>
      <c r="F49" s="114">
        <v>4732</v>
      </c>
      <c r="G49" s="114">
        <v>5801</v>
      </c>
      <c r="H49" s="114">
        <v>5694</v>
      </c>
      <c r="I49" s="140">
        <v>4931</v>
      </c>
      <c r="J49" s="115">
        <v>-121</v>
      </c>
      <c r="K49" s="116">
        <v>-2.4538633137294665</v>
      </c>
    </row>
    <row r="50" spans="1:11" ht="14.1" customHeight="1" x14ac:dyDescent="0.2">
      <c r="A50" s="306" t="s">
        <v>272</v>
      </c>
      <c r="B50" s="307" t="s">
        <v>273</v>
      </c>
      <c r="C50" s="308"/>
      <c r="D50" s="113">
        <v>0.90610653577755629</v>
      </c>
      <c r="E50" s="115">
        <v>1427</v>
      </c>
      <c r="F50" s="114">
        <v>1323</v>
      </c>
      <c r="G50" s="114">
        <v>1674</v>
      </c>
      <c r="H50" s="114">
        <v>1647</v>
      </c>
      <c r="I50" s="140">
        <v>1497</v>
      </c>
      <c r="J50" s="115">
        <v>-70</v>
      </c>
      <c r="K50" s="116">
        <v>-4.6760187040748162</v>
      </c>
    </row>
    <row r="51" spans="1:11" ht="14.1" customHeight="1" x14ac:dyDescent="0.2">
      <c r="A51" s="306" t="s">
        <v>274</v>
      </c>
      <c r="B51" s="307" t="s">
        <v>275</v>
      </c>
      <c r="C51" s="308"/>
      <c r="D51" s="113">
        <v>1.8217376672360259</v>
      </c>
      <c r="E51" s="115">
        <v>2869</v>
      </c>
      <c r="F51" s="114">
        <v>2894</v>
      </c>
      <c r="G51" s="114">
        <v>3578</v>
      </c>
      <c r="H51" s="114">
        <v>3535</v>
      </c>
      <c r="I51" s="140">
        <v>2930</v>
      </c>
      <c r="J51" s="115">
        <v>-61</v>
      </c>
      <c r="K51" s="116">
        <v>-2.0819112627986347</v>
      </c>
    </row>
    <row r="52" spans="1:11" ht="14.1" customHeight="1" x14ac:dyDescent="0.2">
      <c r="A52" s="306">
        <v>71</v>
      </c>
      <c r="B52" s="307" t="s">
        <v>276</v>
      </c>
      <c r="C52" s="308"/>
      <c r="D52" s="113">
        <v>10.025589413729387</v>
      </c>
      <c r="E52" s="115">
        <v>15789</v>
      </c>
      <c r="F52" s="114">
        <v>15820</v>
      </c>
      <c r="G52" s="114">
        <v>15967</v>
      </c>
      <c r="H52" s="114">
        <v>15706</v>
      </c>
      <c r="I52" s="140">
        <v>15836</v>
      </c>
      <c r="J52" s="115">
        <v>-47</v>
      </c>
      <c r="K52" s="116">
        <v>-0.29679211922202575</v>
      </c>
    </row>
    <row r="53" spans="1:11" ht="14.1" customHeight="1" x14ac:dyDescent="0.2">
      <c r="A53" s="306" t="s">
        <v>277</v>
      </c>
      <c r="B53" s="307" t="s">
        <v>278</v>
      </c>
      <c r="C53" s="308"/>
      <c r="D53" s="113">
        <v>3.3736117901795071</v>
      </c>
      <c r="E53" s="115">
        <v>5313</v>
      </c>
      <c r="F53" s="114">
        <v>5356</v>
      </c>
      <c r="G53" s="114">
        <v>5397</v>
      </c>
      <c r="H53" s="114">
        <v>5304</v>
      </c>
      <c r="I53" s="140">
        <v>5407</v>
      </c>
      <c r="J53" s="115">
        <v>-94</v>
      </c>
      <c r="K53" s="116">
        <v>-1.7384871462918439</v>
      </c>
    </row>
    <row r="54" spans="1:11" ht="14.1" customHeight="1" x14ac:dyDescent="0.2">
      <c r="A54" s="306" t="s">
        <v>279</v>
      </c>
      <c r="B54" s="307" t="s">
        <v>280</v>
      </c>
      <c r="C54" s="308"/>
      <c r="D54" s="113">
        <v>5.6639595649164693</v>
      </c>
      <c r="E54" s="115">
        <v>8920</v>
      </c>
      <c r="F54" s="114">
        <v>8904</v>
      </c>
      <c r="G54" s="114">
        <v>8986</v>
      </c>
      <c r="H54" s="114">
        <v>8854</v>
      </c>
      <c r="I54" s="140">
        <v>8874</v>
      </c>
      <c r="J54" s="115">
        <v>46</v>
      </c>
      <c r="K54" s="116">
        <v>0.51836826684696868</v>
      </c>
    </row>
    <row r="55" spans="1:11" ht="14.1" customHeight="1" x14ac:dyDescent="0.2">
      <c r="A55" s="306">
        <v>72</v>
      </c>
      <c r="B55" s="307" t="s">
        <v>281</v>
      </c>
      <c r="C55" s="308"/>
      <c r="D55" s="113">
        <v>3.4110751998577662</v>
      </c>
      <c r="E55" s="115">
        <v>5372</v>
      </c>
      <c r="F55" s="114">
        <v>5367</v>
      </c>
      <c r="G55" s="114">
        <v>5400</v>
      </c>
      <c r="H55" s="114">
        <v>5267</v>
      </c>
      <c r="I55" s="140">
        <v>5345</v>
      </c>
      <c r="J55" s="115">
        <v>27</v>
      </c>
      <c r="K55" s="116">
        <v>0.50514499532273149</v>
      </c>
    </row>
    <row r="56" spans="1:11" ht="14.1" customHeight="1" x14ac:dyDescent="0.2">
      <c r="A56" s="306" t="s">
        <v>282</v>
      </c>
      <c r="B56" s="307" t="s">
        <v>283</v>
      </c>
      <c r="C56" s="308"/>
      <c r="D56" s="113">
        <v>1.8160229098274778</v>
      </c>
      <c r="E56" s="115">
        <v>2860</v>
      </c>
      <c r="F56" s="114">
        <v>2878</v>
      </c>
      <c r="G56" s="114">
        <v>2903</v>
      </c>
      <c r="H56" s="114">
        <v>2836</v>
      </c>
      <c r="I56" s="140">
        <v>2874</v>
      </c>
      <c r="J56" s="115">
        <v>-14</v>
      </c>
      <c r="K56" s="116">
        <v>-0.48712595685455812</v>
      </c>
    </row>
    <row r="57" spans="1:11" ht="14.1" customHeight="1" x14ac:dyDescent="0.2">
      <c r="A57" s="306" t="s">
        <v>284</v>
      </c>
      <c r="B57" s="307" t="s">
        <v>285</v>
      </c>
      <c r="C57" s="308"/>
      <c r="D57" s="113">
        <v>0.84705404255589345</v>
      </c>
      <c r="E57" s="115">
        <v>1334</v>
      </c>
      <c r="F57" s="114">
        <v>1330</v>
      </c>
      <c r="G57" s="114">
        <v>1328</v>
      </c>
      <c r="H57" s="114">
        <v>1319</v>
      </c>
      <c r="I57" s="140">
        <v>1323</v>
      </c>
      <c r="J57" s="115">
        <v>11</v>
      </c>
      <c r="K57" s="116">
        <v>0.83144368858654571</v>
      </c>
    </row>
    <row r="58" spans="1:11" ht="14.1" customHeight="1" x14ac:dyDescent="0.2">
      <c r="A58" s="306">
        <v>73</v>
      </c>
      <c r="B58" s="307" t="s">
        <v>286</v>
      </c>
      <c r="C58" s="308"/>
      <c r="D58" s="113">
        <v>3.1697854426079615</v>
      </c>
      <c r="E58" s="115">
        <v>4992</v>
      </c>
      <c r="F58" s="114">
        <v>5000</v>
      </c>
      <c r="G58" s="114">
        <v>4994</v>
      </c>
      <c r="H58" s="114">
        <v>4811</v>
      </c>
      <c r="I58" s="140">
        <v>4830</v>
      </c>
      <c r="J58" s="115">
        <v>162</v>
      </c>
      <c r="K58" s="116">
        <v>3.3540372670807455</v>
      </c>
    </row>
    <row r="59" spans="1:11" ht="14.1" customHeight="1" x14ac:dyDescent="0.2">
      <c r="A59" s="306" t="s">
        <v>287</v>
      </c>
      <c r="B59" s="307" t="s">
        <v>288</v>
      </c>
      <c r="C59" s="308"/>
      <c r="D59" s="113">
        <v>2.6713316019734963</v>
      </c>
      <c r="E59" s="115">
        <v>4207</v>
      </c>
      <c r="F59" s="114">
        <v>4209</v>
      </c>
      <c r="G59" s="114">
        <v>4199</v>
      </c>
      <c r="H59" s="114">
        <v>4063</v>
      </c>
      <c r="I59" s="140">
        <v>4054</v>
      </c>
      <c r="J59" s="115">
        <v>153</v>
      </c>
      <c r="K59" s="116">
        <v>3.7740503206709421</v>
      </c>
    </row>
    <row r="60" spans="1:11" ht="14.1" customHeight="1" x14ac:dyDescent="0.2">
      <c r="A60" s="306">
        <v>81</v>
      </c>
      <c r="B60" s="307" t="s">
        <v>289</v>
      </c>
      <c r="C60" s="308"/>
      <c r="D60" s="113">
        <v>7.8171531618482799</v>
      </c>
      <c r="E60" s="115">
        <v>12311</v>
      </c>
      <c r="F60" s="114">
        <v>12281</v>
      </c>
      <c r="G60" s="114">
        <v>12207</v>
      </c>
      <c r="H60" s="114">
        <v>11935</v>
      </c>
      <c r="I60" s="140">
        <v>11866</v>
      </c>
      <c r="J60" s="115">
        <v>445</v>
      </c>
      <c r="K60" s="116">
        <v>3.7502106859935953</v>
      </c>
    </row>
    <row r="61" spans="1:11" ht="14.1" customHeight="1" x14ac:dyDescent="0.2">
      <c r="A61" s="306" t="s">
        <v>290</v>
      </c>
      <c r="B61" s="307" t="s">
        <v>291</v>
      </c>
      <c r="C61" s="308"/>
      <c r="D61" s="113">
        <v>2.257964149421857</v>
      </c>
      <c r="E61" s="115">
        <v>3556</v>
      </c>
      <c r="F61" s="114">
        <v>3568</v>
      </c>
      <c r="G61" s="114">
        <v>3584</v>
      </c>
      <c r="H61" s="114">
        <v>3512</v>
      </c>
      <c r="I61" s="140">
        <v>3546</v>
      </c>
      <c r="J61" s="115">
        <v>10</v>
      </c>
      <c r="K61" s="116">
        <v>0.28200789622109418</v>
      </c>
    </row>
    <row r="62" spans="1:11" ht="14.1" customHeight="1" x14ac:dyDescent="0.2">
      <c r="A62" s="306" t="s">
        <v>292</v>
      </c>
      <c r="B62" s="307" t="s">
        <v>293</v>
      </c>
      <c r="C62" s="308"/>
      <c r="D62" s="113">
        <v>3.3564675179538628</v>
      </c>
      <c r="E62" s="115">
        <v>5286</v>
      </c>
      <c r="F62" s="114">
        <v>5278</v>
      </c>
      <c r="G62" s="114">
        <v>5177</v>
      </c>
      <c r="H62" s="114">
        <v>5011</v>
      </c>
      <c r="I62" s="140">
        <v>4954</v>
      </c>
      <c r="J62" s="115">
        <v>332</v>
      </c>
      <c r="K62" s="116">
        <v>6.701655228098506</v>
      </c>
    </row>
    <row r="63" spans="1:11" ht="14.1" customHeight="1" x14ac:dyDescent="0.2">
      <c r="A63" s="306"/>
      <c r="B63" s="307" t="s">
        <v>294</v>
      </c>
      <c r="C63" s="308"/>
      <c r="D63" s="113">
        <v>2.7678475048734179</v>
      </c>
      <c r="E63" s="115">
        <v>4359</v>
      </c>
      <c r="F63" s="114">
        <v>4362</v>
      </c>
      <c r="G63" s="114">
        <v>4263</v>
      </c>
      <c r="H63" s="114">
        <v>4149</v>
      </c>
      <c r="I63" s="140">
        <v>4100</v>
      </c>
      <c r="J63" s="115">
        <v>259</v>
      </c>
      <c r="K63" s="116">
        <v>6.3170731707317076</v>
      </c>
    </row>
    <row r="64" spans="1:11" ht="14.1" customHeight="1" x14ac:dyDescent="0.2">
      <c r="A64" s="306" t="s">
        <v>295</v>
      </c>
      <c r="B64" s="307" t="s">
        <v>296</v>
      </c>
      <c r="C64" s="308"/>
      <c r="D64" s="113">
        <v>0.60576428530608872</v>
      </c>
      <c r="E64" s="115">
        <v>954</v>
      </c>
      <c r="F64" s="114">
        <v>931</v>
      </c>
      <c r="G64" s="114">
        <v>935</v>
      </c>
      <c r="H64" s="114">
        <v>942</v>
      </c>
      <c r="I64" s="140">
        <v>929</v>
      </c>
      <c r="J64" s="115">
        <v>25</v>
      </c>
      <c r="K64" s="116">
        <v>2.6910656620021527</v>
      </c>
    </row>
    <row r="65" spans="1:11" ht="14.1" customHeight="1" x14ac:dyDescent="0.2">
      <c r="A65" s="306" t="s">
        <v>297</v>
      </c>
      <c r="B65" s="307" t="s">
        <v>298</v>
      </c>
      <c r="C65" s="308"/>
      <c r="D65" s="113">
        <v>0.83371960860261485</v>
      </c>
      <c r="E65" s="115">
        <v>1313</v>
      </c>
      <c r="F65" s="114">
        <v>1298</v>
      </c>
      <c r="G65" s="114">
        <v>1300</v>
      </c>
      <c r="H65" s="114">
        <v>1270</v>
      </c>
      <c r="I65" s="140">
        <v>1254</v>
      </c>
      <c r="J65" s="115">
        <v>59</v>
      </c>
      <c r="K65" s="116">
        <v>4.7049441786283888</v>
      </c>
    </row>
    <row r="66" spans="1:11" ht="14.1" customHeight="1" x14ac:dyDescent="0.2">
      <c r="A66" s="306">
        <v>82</v>
      </c>
      <c r="B66" s="307" t="s">
        <v>299</v>
      </c>
      <c r="C66" s="308"/>
      <c r="D66" s="113">
        <v>2.8802377339081957</v>
      </c>
      <c r="E66" s="115">
        <v>4536</v>
      </c>
      <c r="F66" s="114">
        <v>4596</v>
      </c>
      <c r="G66" s="114">
        <v>4649</v>
      </c>
      <c r="H66" s="114">
        <v>4517</v>
      </c>
      <c r="I66" s="140">
        <v>4559</v>
      </c>
      <c r="J66" s="115">
        <v>-23</v>
      </c>
      <c r="K66" s="116">
        <v>-0.5044966001316078</v>
      </c>
    </row>
    <row r="67" spans="1:11" ht="14.1" customHeight="1" x14ac:dyDescent="0.2">
      <c r="A67" s="306" t="s">
        <v>300</v>
      </c>
      <c r="B67" s="307" t="s">
        <v>301</v>
      </c>
      <c r="C67" s="308"/>
      <c r="D67" s="113">
        <v>1.8972994596379384</v>
      </c>
      <c r="E67" s="115">
        <v>2988</v>
      </c>
      <c r="F67" s="114">
        <v>3015</v>
      </c>
      <c r="G67" s="114">
        <v>3053</v>
      </c>
      <c r="H67" s="114">
        <v>2991</v>
      </c>
      <c r="I67" s="140">
        <v>3034</v>
      </c>
      <c r="J67" s="115">
        <v>-46</v>
      </c>
      <c r="K67" s="116">
        <v>-1.5161502966381015</v>
      </c>
    </row>
    <row r="68" spans="1:11" ht="14.1" customHeight="1" x14ac:dyDescent="0.2">
      <c r="A68" s="306" t="s">
        <v>302</v>
      </c>
      <c r="B68" s="307" t="s">
        <v>303</v>
      </c>
      <c r="C68" s="308"/>
      <c r="D68" s="113">
        <v>0.51686805895089749</v>
      </c>
      <c r="E68" s="115">
        <v>814</v>
      </c>
      <c r="F68" s="114">
        <v>852</v>
      </c>
      <c r="G68" s="114">
        <v>866</v>
      </c>
      <c r="H68" s="114">
        <v>826</v>
      </c>
      <c r="I68" s="140">
        <v>814</v>
      </c>
      <c r="J68" s="115">
        <v>0</v>
      </c>
      <c r="K68" s="116">
        <v>0</v>
      </c>
    </row>
    <row r="69" spans="1:11" ht="14.1" customHeight="1" x14ac:dyDescent="0.2">
      <c r="A69" s="306">
        <v>83</v>
      </c>
      <c r="B69" s="307" t="s">
        <v>304</v>
      </c>
      <c r="C69" s="308"/>
      <c r="D69" s="113">
        <v>6.1344745915535883</v>
      </c>
      <c r="E69" s="115">
        <v>9661</v>
      </c>
      <c r="F69" s="114">
        <v>9554</v>
      </c>
      <c r="G69" s="114">
        <v>9554</v>
      </c>
      <c r="H69" s="114">
        <v>9248</v>
      </c>
      <c r="I69" s="140">
        <v>9176</v>
      </c>
      <c r="J69" s="115">
        <v>485</v>
      </c>
      <c r="K69" s="116">
        <v>5.2855274629468179</v>
      </c>
    </row>
    <row r="70" spans="1:11" ht="14.1" customHeight="1" x14ac:dyDescent="0.2">
      <c r="A70" s="306" t="s">
        <v>305</v>
      </c>
      <c r="B70" s="307" t="s">
        <v>306</v>
      </c>
      <c r="C70" s="308"/>
      <c r="D70" s="113">
        <v>5.0124772203419967</v>
      </c>
      <c r="E70" s="115">
        <v>7894</v>
      </c>
      <c r="F70" s="114">
        <v>7859</v>
      </c>
      <c r="G70" s="114">
        <v>7830</v>
      </c>
      <c r="H70" s="114">
        <v>7573</v>
      </c>
      <c r="I70" s="140">
        <v>7532</v>
      </c>
      <c r="J70" s="115">
        <v>362</v>
      </c>
      <c r="K70" s="116">
        <v>4.806160382368561</v>
      </c>
    </row>
    <row r="71" spans="1:11" ht="14.1" customHeight="1" x14ac:dyDescent="0.2">
      <c r="A71" s="306"/>
      <c r="B71" s="307" t="s">
        <v>307</v>
      </c>
      <c r="C71" s="308"/>
      <c r="D71" s="113">
        <v>2.3335259418237695</v>
      </c>
      <c r="E71" s="115">
        <v>3675</v>
      </c>
      <c r="F71" s="114">
        <v>3670</v>
      </c>
      <c r="G71" s="114">
        <v>3673</v>
      </c>
      <c r="H71" s="114">
        <v>3531</v>
      </c>
      <c r="I71" s="140">
        <v>3518</v>
      </c>
      <c r="J71" s="115">
        <v>157</v>
      </c>
      <c r="K71" s="116">
        <v>4.4627629334849344</v>
      </c>
    </row>
    <row r="72" spans="1:11" ht="14.1" customHeight="1" x14ac:dyDescent="0.2">
      <c r="A72" s="306">
        <v>84</v>
      </c>
      <c r="B72" s="307" t="s">
        <v>308</v>
      </c>
      <c r="C72" s="308"/>
      <c r="D72" s="113">
        <v>1.1975591636135046</v>
      </c>
      <c r="E72" s="115">
        <v>1886</v>
      </c>
      <c r="F72" s="114">
        <v>1895</v>
      </c>
      <c r="G72" s="114">
        <v>1894</v>
      </c>
      <c r="H72" s="114">
        <v>1955</v>
      </c>
      <c r="I72" s="140">
        <v>1923</v>
      </c>
      <c r="J72" s="115">
        <v>-37</v>
      </c>
      <c r="K72" s="116">
        <v>-1.9240769630785231</v>
      </c>
    </row>
    <row r="73" spans="1:11" ht="14.1" customHeight="1" x14ac:dyDescent="0.2">
      <c r="A73" s="306" t="s">
        <v>309</v>
      </c>
      <c r="B73" s="307" t="s">
        <v>310</v>
      </c>
      <c r="C73" s="308"/>
      <c r="D73" s="113">
        <v>0.43749642827661966</v>
      </c>
      <c r="E73" s="115">
        <v>689</v>
      </c>
      <c r="F73" s="114">
        <v>702</v>
      </c>
      <c r="G73" s="114">
        <v>695</v>
      </c>
      <c r="H73" s="114">
        <v>767</v>
      </c>
      <c r="I73" s="140">
        <v>746</v>
      </c>
      <c r="J73" s="115">
        <v>-57</v>
      </c>
      <c r="K73" s="116">
        <v>-7.6407506702412871</v>
      </c>
    </row>
    <row r="74" spans="1:11" ht="14.1" customHeight="1" x14ac:dyDescent="0.2">
      <c r="A74" s="306" t="s">
        <v>311</v>
      </c>
      <c r="B74" s="307" t="s">
        <v>312</v>
      </c>
      <c r="C74" s="308"/>
      <c r="D74" s="113">
        <v>0.23494002679586251</v>
      </c>
      <c r="E74" s="115">
        <v>370</v>
      </c>
      <c r="F74" s="114">
        <v>378</v>
      </c>
      <c r="G74" s="114">
        <v>375</v>
      </c>
      <c r="H74" s="114">
        <v>390</v>
      </c>
      <c r="I74" s="140">
        <v>391</v>
      </c>
      <c r="J74" s="115">
        <v>-21</v>
      </c>
      <c r="K74" s="116">
        <v>-5.3708439897698206</v>
      </c>
    </row>
    <row r="75" spans="1:11" ht="14.1" customHeight="1" x14ac:dyDescent="0.2">
      <c r="A75" s="306" t="s">
        <v>313</v>
      </c>
      <c r="B75" s="307" t="s">
        <v>314</v>
      </c>
      <c r="C75" s="308"/>
      <c r="D75" s="113">
        <v>0.10032574117228724</v>
      </c>
      <c r="E75" s="115">
        <v>158</v>
      </c>
      <c r="F75" s="114">
        <v>156</v>
      </c>
      <c r="G75" s="114">
        <v>156</v>
      </c>
      <c r="H75" s="114">
        <v>156</v>
      </c>
      <c r="I75" s="140">
        <v>160</v>
      </c>
      <c r="J75" s="115">
        <v>-2</v>
      </c>
      <c r="K75" s="116">
        <v>-1.25</v>
      </c>
    </row>
    <row r="76" spans="1:11" ht="14.1" customHeight="1" x14ac:dyDescent="0.2">
      <c r="A76" s="306">
        <v>91</v>
      </c>
      <c r="B76" s="307" t="s">
        <v>315</v>
      </c>
      <c r="C76" s="308"/>
      <c r="D76" s="113">
        <v>0.50289865195222461</v>
      </c>
      <c r="E76" s="115">
        <v>792</v>
      </c>
      <c r="F76" s="114">
        <v>736</v>
      </c>
      <c r="G76" s="114">
        <v>708</v>
      </c>
      <c r="H76" s="114">
        <v>652</v>
      </c>
      <c r="I76" s="140">
        <v>630</v>
      </c>
      <c r="J76" s="115">
        <v>162</v>
      </c>
      <c r="K76" s="116">
        <v>25.714285714285715</v>
      </c>
    </row>
    <row r="77" spans="1:11" ht="14.1" customHeight="1" x14ac:dyDescent="0.2">
      <c r="A77" s="306">
        <v>92</v>
      </c>
      <c r="B77" s="307" t="s">
        <v>316</v>
      </c>
      <c r="C77" s="308"/>
      <c r="D77" s="113">
        <v>0.60766920444227146</v>
      </c>
      <c r="E77" s="115">
        <v>957</v>
      </c>
      <c r="F77" s="114">
        <v>949</v>
      </c>
      <c r="G77" s="114">
        <v>922</v>
      </c>
      <c r="H77" s="114">
        <v>905</v>
      </c>
      <c r="I77" s="140">
        <v>893</v>
      </c>
      <c r="J77" s="115">
        <v>64</v>
      </c>
      <c r="K77" s="116">
        <v>7.166853303471445</v>
      </c>
    </row>
    <row r="78" spans="1:11" ht="14.1" customHeight="1" x14ac:dyDescent="0.2">
      <c r="A78" s="306">
        <v>93</v>
      </c>
      <c r="B78" s="307" t="s">
        <v>317</v>
      </c>
      <c r="C78" s="308"/>
      <c r="D78" s="113">
        <v>0.12191482471569082</v>
      </c>
      <c r="E78" s="115">
        <v>192</v>
      </c>
      <c r="F78" s="114">
        <v>194</v>
      </c>
      <c r="G78" s="114">
        <v>204</v>
      </c>
      <c r="H78" s="114">
        <v>200</v>
      </c>
      <c r="I78" s="140">
        <v>202</v>
      </c>
      <c r="J78" s="115">
        <v>-10</v>
      </c>
      <c r="K78" s="116">
        <v>-4.9504950495049505</v>
      </c>
    </row>
    <row r="79" spans="1:11" ht="14.1" customHeight="1" x14ac:dyDescent="0.2">
      <c r="A79" s="306">
        <v>94</v>
      </c>
      <c r="B79" s="307" t="s">
        <v>318</v>
      </c>
      <c r="C79" s="308"/>
      <c r="D79" s="113">
        <v>9.0801145491373886E-2</v>
      </c>
      <c r="E79" s="115">
        <v>143</v>
      </c>
      <c r="F79" s="114">
        <v>149</v>
      </c>
      <c r="G79" s="114">
        <v>160</v>
      </c>
      <c r="H79" s="114">
        <v>150</v>
      </c>
      <c r="I79" s="140">
        <v>134</v>
      </c>
      <c r="J79" s="115">
        <v>9</v>
      </c>
      <c r="K79" s="116">
        <v>6.7164179104477615</v>
      </c>
    </row>
    <row r="80" spans="1:11" ht="14.1" customHeight="1" x14ac:dyDescent="0.2">
      <c r="A80" s="306" t="s">
        <v>319</v>
      </c>
      <c r="B80" s="307" t="s">
        <v>320</v>
      </c>
      <c r="C80" s="308"/>
      <c r="D80" s="113">
        <v>9.5245956809133451E-3</v>
      </c>
      <c r="E80" s="115">
        <v>15</v>
      </c>
      <c r="F80" s="114">
        <v>17</v>
      </c>
      <c r="G80" s="114">
        <v>16</v>
      </c>
      <c r="H80" s="114">
        <v>14</v>
      </c>
      <c r="I80" s="140">
        <v>13</v>
      </c>
      <c r="J80" s="115">
        <v>2</v>
      </c>
      <c r="K80" s="116">
        <v>15.384615384615385</v>
      </c>
    </row>
    <row r="81" spans="1:11" ht="14.1" customHeight="1" x14ac:dyDescent="0.2">
      <c r="A81" s="310" t="s">
        <v>321</v>
      </c>
      <c r="B81" s="311" t="s">
        <v>224</v>
      </c>
      <c r="C81" s="312"/>
      <c r="D81" s="125">
        <v>0.73212392133953919</v>
      </c>
      <c r="E81" s="143">
        <v>1153</v>
      </c>
      <c r="F81" s="144">
        <v>1160</v>
      </c>
      <c r="G81" s="144">
        <v>1170</v>
      </c>
      <c r="H81" s="144">
        <v>1152</v>
      </c>
      <c r="I81" s="145">
        <v>1156</v>
      </c>
      <c r="J81" s="143">
        <v>-3</v>
      </c>
      <c r="K81" s="146">
        <v>-0.25951557093425603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43490</v>
      </c>
      <c r="E12" s="114">
        <v>45812</v>
      </c>
      <c r="F12" s="114">
        <v>47070</v>
      </c>
      <c r="G12" s="114">
        <v>46927</v>
      </c>
      <c r="H12" s="140">
        <v>45670</v>
      </c>
      <c r="I12" s="115">
        <v>-2180</v>
      </c>
      <c r="J12" s="116">
        <v>-4.773374206262317</v>
      </c>
      <c r="K12"/>
      <c r="L12"/>
      <c r="M12"/>
      <c r="N12"/>
      <c r="O12"/>
      <c r="P12"/>
    </row>
    <row r="13" spans="1:16" s="110" customFormat="1" ht="14.45" customHeight="1" x14ac:dyDescent="0.2">
      <c r="A13" s="120" t="s">
        <v>105</v>
      </c>
      <c r="B13" s="119" t="s">
        <v>106</v>
      </c>
      <c r="C13" s="113">
        <v>35.555300068981374</v>
      </c>
      <c r="D13" s="115">
        <v>15463</v>
      </c>
      <c r="E13" s="114">
        <v>16344</v>
      </c>
      <c r="F13" s="114">
        <v>16773</v>
      </c>
      <c r="G13" s="114">
        <v>16693</v>
      </c>
      <c r="H13" s="140">
        <v>16159</v>
      </c>
      <c r="I13" s="115">
        <v>-696</v>
      </c>
      <c r="J13" s="116">
        <v>-4.3071972275512103</v>
      </c>
      <c r="K13"/>
      <c r="L13"/>
      <c r="M13"/>
      <c r="N13"/>
      <c r="O13"/>
      <c r="P13"/>
    </row>
    <row r="14" spans="1:16" s="110" customFormat="1" ht="14.45" customHeight="1" x14ac:dyDescent="0.2">
      <c r="A14" s="120"/>
      <c r="B14" s="119" t="s">
        <v>107</v>
      </c>
      <c r="C14" s="113">
        <v>64.444699931018619</v>
      </c>
      <c r="D14" s="115">
        <v>28027</v>
      </c>
      <c r="E14" s="114">
        <v>29468</v>
      </c>
      <c r="F14" s="114">
        <v>30297</v>
      </c>
      <c r="G14" s="114">
        <v>30234</v>
      </c>
      <c r="H14" s="140">
        <v>29511</v>
      </c>
      <c r="I14" s="115">
        <v>-1484</v>
      </c>
      <c r="J14" s="116">
        <v>-5.028633390938972</v>
      </c>
      <c r="K14"/>
      <c r="L14"/>
      <c r="M14"/>
      <c r="N14"/>
      <c r="O14"/>
      <c r="P14"/>
    </row>
    <row r="15" spans="1:16" s="110" customFormat="1" ht="14.45" customHeight="1" x14ac:dyDescent="0.2">
      <c r="A15" s="118" t="s">
        <v>105</v>
      </c>
      <c r="B15" s="121" t="s">
        <v>108</v>
      </c>
      <c r="C15" s="113">
        <v>15.380547252241895</v>
      </c>
      <c r="D15" s="115">
        <v>6689</v>
      </c>
      <c r="E15" s="114">
        <v>7212</v>
      </c>
      <c r="F15" s="114">
        <v>7719</v>
      </c>
      <c r="G15" s="114">
        <v>7798</v>
      </c>
      <c r="H15" s="140">
        <v>7026</v>
      </c>
      <c r="I15" s="115">
        <v>-337</v>
      </c>
      <c r="J15" s="116">
        <v>-4.7964702533447197</v>
      </c>
      <c r="K15"/>
      <c r="L15"/>
      <c r="M15"/>
      <c r="N15"/>
      <c r="O15"/>
      <c r="P15"/>
    </row>
    <row r="16" spans="1:16" s="110" customFormat="1" ht="14.45" customHeight="1" x14ac:dyDescent="0.2">
      <c r="A16" s="118"/>
      <c r="B16" s="121" t="s">
        <v>109</v>
      </c>
      <c r="C16" s="113">
        <v>48.765233386985514</v>
      </c>
      <c r="D16" s="115">
        <v>21208</v>
      </c>
      <c r="E16" s="114">
        <v>22498</v>
      </c>
      <c r="F16" s="114">
        <v>23006</v>
      </c>
      <c r="G16" s="114">
        <v>22954</v>
      </c>
      <c r="H16" s="140">
        <v>22866</v>
      </c>
      <c r="I16" s="115">
        <v>-1658</v>
      </c>
      <c r="J16" s="116">
        <v>-7.2509402606489983</v>
      </c>
      <c r="K16"/>
      <c r="L16"/>
      <c r="M16"/>
      <c r="N16"/>
      <c r="O16"/>
      <c r="P16"/>
    </row>
    <row r="17" spans="1:16" s="110" customFormat="1" ht="14.45" customHeight="1" x14ac:dyDescent="0.2">
      <c r="A17" s="118"/>
      <c r="B17" s="121" t="s">
        <v>110</v>
      </c>
      <c r="C17" s="113">
        <v>21.248562888020235</v>
      </c>
      <c r="D17" s="115">
        <v>9241</v>
      </c>
      <c r="E17" s="114">
        <v>9542</v>
      </c>
      <c r="F17" s="114">
        <v>9672</v>
      </c>
      <c r="G17" s="114">
        <v>9611</v>
      </c>
      <c r="H17" s="140">
        <v>9446</v>
      </c>
      <c r="I17" s="115">
        <v>-205</v>
      </c>
      <c r="J17" s="116">
        <v>-2.1702307855176795</v>
      </c>
      <c r="K17"/>
      <c r="L17"/>
      <c r="M17"/>
      <c r="N17"/>
      <c r="O17"/>
      <c r="P17"/>
    </row>
    <row r="18" spans="1:16" s="110" customFormat="1" ht="14.45" customHeight="1" x14ac:dyDescent="0.2">
      <c r="A18" s="120"/>
      <c r="B18" s="121" t="s">
        <v>111</v>
      </c>
      <c r="C18" s="113">
        <v>14.605656472752356</v>
      </c>
      <c r="D18" s="115">
        <v>6352</v>
      </c>
      <c r="E18" s="114">
        <v>6560</v>
      </c>
      <c r="F18" s="114">
        <v>6673</v>
      </c>
      <c r="G18" s="114">
        <v>6564</v>
      </c>
      <c r="H18" s="140">
        <v>6332</v>
      </c>
      <c r="I18" s="115">
        <v>20</v>
      </c>
      <c r="J18" s="116">
        <v>0.31585596967782692</v>
      </c>
      <c r="K18"/>
      <c r="L18"/>
      <c r="M18"/>
      <c r="N18"/>
      <c r="O18"/>
      <c r="P18"/>
    </row>
    <row r="19" spans="1:16" s="110" customFormat="1" ht="14.45" customHeight="1" x14ac:dyDescent="0.2">
      <c r="A19" s="120"/>
      <c r="B19" s="121" t="s">
        <v>112</v>
      </c>
      <c r="C19" s="113">
        <v>1.5014945964589561</v>
      </c>
      <c r="D19" s="115">
        <v>653</v>
      </c>
      <c r="E19" s="114">
        <v>652</v>
      </c>
      <c r="F19" s="114">
        <v>679</v>
      </c>
      <c r="G19" s="114">
        <v>586</v>
      </c>
      <c r="H19" s="140">
        <v>557</v>
      </c>
      <c r="I19" s="115">
        <v>96</v>
      </c>
      <c r="J19" s="116">
        <v>17.235188509874327</v>
      </c>
      <c r="K19"/>
      <c r="L19"/>
      <c r="M19"/>
      <c r="N19"/>
      <c r="O19"/>
      <c r="P19"/>
    </row>
    <row r="20" spans="1:16" s="110" customFormat="1" ht="14.45" customHeight="1" x14ac:dyDescent="0.2">
      <c r="A20" s="120" t="s">
        <v>113</v>
      </c>
      <c r="B20" s="119" t="s">
        <v>116</v>
      </c>
      <c r="C20" s="113">
        <v>94.596458956081861</v>
      </c>
      <c r="D20" s="115">
        <v>41140</v>
      </c>
      <c r="E20" s="114">
        <v>43214</v>
      </c>
      <c r="F20" s="114">
        <v>44350</v>
      </c>
      <c r="G20" s="114">
        <v>44267</v>
      </c>
      <c r="H20" s="140">
        <v>43229</v>
      </c>
      <c r="I20" s="115">
        <v>-2089</v>
      </c>
      <c r="J20" s="116">
        <v>-4.8324041731245231</v>
      </c>
      <c r="K20"/>
      <c r="L20"/>
      <c r="M20"/>
      <c r="N20"/>
      <c r="O20"/>
      <c r="P20"/>
    </row>
    <row r="21" spans="1:16" s="110" customFormat="1" ht="14.45" customHeight="1" x14ac:dyDescent="0.2">
      <c r="A21" s="123"/>
      <c r="B21" s="124" t="s">
        <v>117</v>
      </c>
      <c r="C21" s="125">
        <v>5.2931708438721543</v>
      </c>
      <c r="D21" s="143">
        <v>2302</v>
      </c>
      <c r="E21" s="144">
        <v>2550</v>
      </c>
      <c r="F21" s="144">
        <v>2670</v>
      </c>
      <c r="G21" s="144">
        <v>2596</v>
      </c>
      <c r="H21" s="145">
        <v>2375</v>
      </c>
      <c r="I21" s="143">
        <v>-73</v>
      </c>
      <c r="J21" s="146">
        <v>-3.0736842105263156</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794831</v>
      </c>
      <c r="E23" s="114">
        <v>825536</v>
      </c>
      <c r="F23" s="114">
        <v>829378</v>
      </c>
      <c r="G23" s="114">
        <v>835412</v>
      </c>
      <c r="H23" s="140">
        <v>818533</v>
      </c>
      <c r="I23" s="115">
        <v>-23702</v>
      </c>
      <c r="J23" s="116">
        <v>-2.8956682259603461</v>
      </c>
      <c r="K23"/>
      <c r="L23"/>
      <c r="M23"/>
      <c r="N23"/>
      <c r="O23"/>
      <c r="P23"/>
    </row>
    <row r="24" spans="1:16" s="110" customFormat="1" ht="14.45" customHeight="1" x14ac:dyDescent="0.2">
      <c r="A24" s="120" t="s">
        <v>105</v>
      </c>
      <c r="B24" s="119" t="s">
        <v>106</v>
      </c>
      <c r="C24" s="113">
        <v>40.886049990501128</v>
      </c>
      <c r="D24" s="115">
        <v>324975</v>
      </c>
      <c r="E24" s="114">
        <v>335927</v>
      </c>
      <c r="F24" s="114">
        <v>337627</v>
      </c>
      <c r="G24" s="114">
        <v>338010</v>
      </c>
      <c r="H24" s="140">
        <v>329933</v>
      </c>
      <c r="I24" s="115">
        <v>-4958</v>
      </c>
      <c r="J24" s="116">
        <v>-1.5027293420179249</v>
      </c>
      <c r="K24"/>
      <c r="L24"/>
      <c r="M24"/>
      <c r="N24"/>
      <c r="O24"/>
      <c r="P24"/>
    </row>
    <row r="25" spans="1:16" s="110" customFormat="1" ht="14.45" customHeight="1" x14ac:dyDescent="0.2">
      <c r="A25" s="120"/>
      <c r="B25" s="119" t="s">
        <v>107</v>
      </c>
      <c r="C25" s="113">
        <v>59.113950009498872</v>
      </c>
      <c r="D25" s="115">
        <v>469856</v>
      </c>
      <c r="E25" s="114">
        <v>489609</v>
      </c>
      <c r="F25" s="114">
        <v>491751</v>
      </c>
      <c r="G25" s="114">
        <v>497402</v>
      </c>
      <c r="H25" s="140">
        <v>488600</v>
      </c>
      <c r="I25" s="115">
        <v>-18744</v>
      </c>
      <c r="J25" s="116">
        <v>-3.8362668849774866</v>
      </c>
      <c r="K25"/>
      <c r="L25"/>
      <c r="M25"/>
      <c r="N25"/>
      <c r="O25"/>
      <c r="P25"/>
    </row>
    <row r="26" spans="1:16" s="110" customFormat="1" ht="14.45" customHeight="1" x14ac:dyDescent="0.2">
      <c r="A26" s="118" t="s">
        <v>105</v>
      </c>
      <c r="B26" s="121" t="s">
        <v>108</v>
      </c>
      <c r="C26" s="113">
        <v>18.845263961773007</v>
      </c>
      <c r="D26" s="115">
        <v>149788</v>
      </c>
      <c r="E26" s="114">
        <v>157685</v>
      </c>
      <c r="F26" s="114">
        <v>157419</v>
      </c>
      <c r="G26" s="114">
        <v>162521</v>
      </c>
      <c r="H26" s="140">
        <v>152799</v>
      </c>
      <c r="I26" s="115">
        <v>-3011</v>
      </c>
      <c r="J26" s="116">
        <v>-1.9705626345722158</v>
      </c>
      <c r="K26"/>
      <c r="L26"/>
      <c r="M26"/>
      <c r="N26"/>
      <c r="O26"/>
      <c r="P26"/>
    </row>
    <row r="27" spans="1:16" s="110" customFormat="1" ht="14.45" customHeight="1" x14ac:dyDescent="0.2">
      <c r="A27" s="118"/>
      <c r="B27" s="121" t="s">
        <v>109</v>
      </c>
      <c r="C27" s="113">
        <v>46.835113376302637</v>
      </c>
      <c r="D27" s="115">
        <v>372260</v>
      </c>
      <c r="E27" s="114">
        <v>389648</v>
      </c>
      <c r="F27" s="114">
        <v>393077</v>
      </c>
      <c r="G27" s="114">
        <v>395239</v>
      </c>
      <c r="H27" s="140">
        <v>392989</v>
      </c>
      <c r="I27" s="115">
        <v>-20729</v>
      </c>
      <c r="J27" s="116">
        <v>-5.2747023453582669</v>
      </c>
      <c r="K27"/>
      <c r="L27"/>
      <c r="M27"/>
      <c r="N27"/>
      <c r="O27"/>
      <c r="P27"/>
    </row>
    <row r="28" spans="1:16" s="110" customFormat="1" ht="14.45" customHeight="1" x14ac:dyDescent="0.2">
      <c r="A28" s="118"/>
      <c r="B28" s="121" t="s">
        <v>110</v>
      </c>
      <c r="C28" s="113">
        <v>18.71857036275636</v>
      </c>
      <c r="D28" s="115">
        <v>148781</v>
      </c>
      <c r="E28" s="114">
        <v>151618</v>
      </c>
      <c r="F28" s="114">
        <v>152536</v>
      </c>
      <c r="G28" s="114">
        <v>152503</v>
      </c>
      <c r="H28" s="140">
        <v>150584</v>
      </c>
      <c r="I28" s="115">
        <v>-1803</v>
      </c>
      <c r="J28" s="116">
        <v>-1.1973383626414493</v>
      </c>
      <c r="K28"/>
      <c r="L28"/>
      <c r="M28"/>
      <c r="N28"/>
      <c r="O28"/>
      <c r="P28"/>
    </row>
    <row r="29" spans="1:16" s="110" customFormat="1" ht="14.45" customHeight="1" x14ac:dyDescent="0.2">
      <c r="A29" s="118"/>
      <c r="B29" s="121" t="s">
        <v>111</v>
      </c>
      <c r="C29" s="113">
        <v>15.600549047533375</v>
      </c>
      <c r="D29" s="115">
        <v>123998</v>
      </c>
      <c r="E29" s="114">
        <v>126584</v>
      </c>
      <c r="F29" s="114">
        <v>126345</v>
      </c>
      <c r="G29" s="114">
        <v>125149</v>
      </c>
      <c r="H29" s="140">
        <v>122161</v>
      </c>
      <c r="I29" s="115">
        <v>1837</v>
      </c>
      <c r="J29" s="116">
        <v>1.5037532436702385</v>
      </c>
      <c r="K29"/>
      <c r="L29"/>
      <c r="M29"/>
      <c r="N29"/>
      <c r="O29"/>
      <c r="P29"/>
    </row>
    <row r="30" spans="1:16" s="110" customFormat="1" ht="14.45" customHeight="1" x14ac:dyDescent="0.2">
      <c r="A30" s="120"/>
      <c r="B30" s="121" t="s">
        <v>112</v>
      </c>
      <c r="C30" s="113">
        <v>1.5009480002667233</v>
      </c>
      <c r="D30" s="115">
        <v>11930</v>
      </c>
      <c r="E30" s="114">
        <v>12117</v>
      </c>
      <c r="F30" s="114">
        <v>12714</v>
      </c>
      <c r="G30" s="114">
        <v>11132</v>
      </c>
      <c r="H30" s="140">
        <v>10718</v>
      </c>
      <c r="I30" s="115">
        <v>1212</v>
      </c>
      <c r="J30" s="116">
        <v>11.308079865646576</v>
      </c>
      <c r="K30"/>
      <c r="L30"/>
      <c r="M30"/>
      <c r="N30"/>
      <c r="O30"/>
      <c r="P30"/>
    </row>
    <row r="31" spans="1:16" s="110" customFormat="1" ht="14.45" customHeight="1" x14ac:dyDescent="0.2">
      <c r="A31" s="120" t="s">
        <v>113</v>
      </c>
      <c r="B31" s="119" t="s">
        <v>116</v>
      </c>
      <c r="C31" s="113">
        <v>90.137526090451928</v>
      </c>
      <c r="D31" s="115">
        <v>716441</v>
      </c>
      <c r="E31" s="114">
        <v>743978</v>
      </c>
      <c r="F31" s="114">
        <v>748188</v>
      </c>
      <c r="G31" s="114">
        <v>755017</v>
      </c>
      <c r="H31" s="140">
        <v>740453</v>
      </c>
      <c r="I31" s="115">
        <v>-24012</v>
      </c>
      <c r="J31" s="116">
        <v>-3.2428796966181515</v>
      </c>
      <c r="K31"/>
      <c r="L31"/>
      <c r="M31"/>
      <c r="N31"/>
      <c r="O31"/>
      <c r="P31"/>
    </row>
    <row r="32" spans="1:16" s="110" customFormat="1" ht="14.45" customHeight="1" x14ac:dyDescent="0.2">
      <c r="A32" s="123"/>
      <c r="B32" s="124" t="s">
        <v>117</v>
      </c>
      <c r="C32" s="125">
        <v>9.6459498937509984</v>
      </c>
      <c r="D32" s="143">
        <v>76669</v>
      </c>
      <c r="E32" s="144">
        <v>79754</v>
      </c>
      <c r="F32" s="144">
        <v>79377</v>
      </c>
      <c r="G32" s="144">
        <v>78484</v>
      </c>
      <c r="H32" s="145">
        <v>76220</v>
      </c>
      <c r="I32" s="143">
        <v>449</v>
      </c>
      <c r="J32" s="146">
        <v>0.5890842298609289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44925</v>
      </c>
      <c r="E56" s="114">
        <v>47041</v>
      </c>
      <c r="F56" s="114">
        <v>47860</v>
      </c>
      <c r="G56" s="114">
        <v>48020</v>
      </c>
      <c r="H56" s="140">
        <v>46548</v>
      </c>
      <c r="I56" s="115">
        <v>-1623</v>
      </c>
      <c r="J56" s="116">
        <v>-3.4867233823150294</v>
      </c>
      <c r="K56"/>
      <c r="L56"/>
      <c r="M56"/>
      <c r="N56"/>
      <c r="O56"/>
      <c r="P56"/>
    </row>
    <row r="57" spans="1:16" s="110" customFormat="1" ht="14.45" customHeight="1" x14ac:dyDescent="0.2">
      <c r="A57" s="120" t="s">
        <v>105</v>
      </c>
      <c r="B57" s="119" t="s">
        <v>106</v>
      </c>
      <c r="C57" s="113">
        <v>35.343350027824151</v>
      </c>
      <c r="D57" s="115">
        <v>15878</v>
      </c>
      <c r="E57" s="114">
        <v>16639</v>
      </c>
      <c r="F57" s="114">
        <v>16919</v>
      </c>
      <c r="G57" s="114">
        <v>16936</v>
      </c>
      <c r="H57" s="140">
        <v>16280</v>
      </c>
      <c r="I57" s="115">
        <v>-402</v>
      </c>
      <c r="J57" s="116">
        <v>-2.4692874692874693</v>
      </c>
    </row>
    <row r="58" spans="1:16" s="110" customFormat="1" ht="14.45" customHeight="1" x14ac:dyDescent="0.2">
      <c r="A58" s="120"/>
      <c r="B58" s="119" t="s">
        <v>107</v>
      </c>
      <c r="C58" s="113">
        <v>64.656649972175842</v>
      </c>
      <c r="D58" s="115">
        <v>29047</v>
      </c>
      <c r="E58" s="114">
        <v>30402</v>
      </c>
      <c r="F58" s="114">
        <v>30941</v>
      </c>
      <c r="G58" s="114">
        <v>31084</v>
      </c>
      <c r="H58" s="140">
        <v>30268</v>
      </c>
      <c r="I58" s="115">
        <v>-1221</v>
      </c>
      <c r="J58" s="116">
        <v>-4.0339632615303289</v>
      </c>
    </row>
    <row r="59" spans="1:16" s="110" customFormat="1" ht="14.45" customHeight="1" x14ac:dyDescent="0.2">
      <c r="A59" s="118" t="s">
        <v>105</v>
      </c>
      <c r="B59" s="121" t="s">
        <v>108</v>
      </c>
      <c r="C59" s="113">
        <v>15.038397328881469</v>
      </c>
      <c r="D59" s="115">
        <v>6756</v>
      </c>
      <c r="E59" s="114">
        <v>7244</v>
      </c>
      <c r="F59" s="114">
        <v>7555</v>
      </c>
      <c r="G59" s="114">
        <v>7760</v>
      </c>
      <c r="H59" s="140">
        <v>6950</v>
      </c>
      <c r="I59" s="115">
        <v>-194</v>
      </c>
      <c r="J59" s="116">
        <v>-2.7913669064748201</v>
      </c>
    </row>
    <row r="60" spans="1:16" s="110" customFormat="1" ht="14.45" customHeight="1" x14ac:dyDescent="0.2">
      <c r="A60" s="118"/>
      <c r="B60" s="121" t="s">
        <v>109</v>
      </c>
      <c r="C60" s="113">
        <v>48.821368948247077</v>
      </c>
      <c r="D60" s="115">
        <v>21933</v>
      </c>
      <c r="E60" s="114">
        <v>23116</v>
      </c>
      <c r="F60" s="114">
        <v>23435</v>
      </c>
      <c r="G60" s="114">
        <v>23530</v>
      </c>
      <c r="H60" s="140">
        <v>23287</v>
      </c>
      <c r="I60" s="115">
        <v>-1354</v>
      </c>
      <c r="J60" s="116">
        <v>-5.8144028857302361</v>
      </c>
    </row>
    <row r="61" spans="1:16" s="110" customFormat="1" ht="14.45" customHeight="1" x14ac:dyDescent="0.2">
      <c r="A61" s="118"/>
      <c r="B61" s="121" t="s">
        <v>110</v>
      </c>
      <c r="C61" s="113">
        <v>21.42014468558709</v>
      </c>
      <c r="D61" s="115">
        <v>9623</v>
      </c>
      <c r="E61" s="114">
        <v>9834</v>
      </c>
      <c r="F61" s="114">
        <v>9920</v>
      </c>
      <c r="G61" s="114">
        <v>9888</v>
      </c>
      <c r="H61" s="140">
        <v>9682</v>
      </c>
      <c r="I61" s="115">
        <v>-59</v>
      </c>
      <c r="J61" s="116">
        <v>-0.60937822763891758</v>
      </c>
    </row>
    <row r="62" spans="1:16" s="110" customFormat="1" ht="14.45" customHeight="1" x14ac:dyDescent="0.2">
      <c r="A62" s="120"/>
      <c r="B62" s="121" t="s">
        <v>111</v>
      </c>
      <c r="C62" s="113">
        <v>14.720089037284362</v>
      </c>
      <c r="D62" s="115">
        <v>6613</v>
      </c>
      <c r="E62" s="114">
        <v>6847</v>
      </c>
      <c r="F62" s="114">
        <v>6950</v>
      </c>
      <c r="G62" s="114">
        <v>6842</v>
      </c>
      <c r="H62" s="140">
        <v>6629</v>
      </c>
      <c r="I62" s="115">
        <v>-16</v>
      </c>
      <c r="J62" s="116">
        <v>-0.24136370493287071</v>
      </c>
    </row>
    <row r="63" spans="1:16" s="110" customFormat="1" ht="14.45" customHeight="1" x14ac:dyDescent="0.2">
      <c r="A63" s="120"/>
      <c r="B63" s="121" t="s">
        <v>112</v>
      </c>
      <c r="C63" s="113">
        <v>1.484696716750139</v>
      </c>
      <c r="D63" s="115">
        <v>667</v>
      </c>
      <c r="E63" s="114">
        <v>669</v>
      </c>
      <c r="F63" s="114">
        <v>695</v>
      </c>
      <c r="G63" s="114">
        <v>596</v>
      </c>
      <c r="H63" s="140">
        <v>585</v>
      </c>
      <c r="I63" s="115">
        <v>82</v>
      </c>
      <c r="J63" s="116">
        <v>14.017094017094017</v>
      </c>
    </row>
    <row r="64" spans="1:16" s="110" customFormat="1" ht="14.45" customHeight="1" x14ac:dyDescent="0.2">
      <c r="A64" s="120" t="s">
        <v>113</v>
      </c>
      <c r="B64" s="119" t="s">
        <v>116</v>
      </c>
      <c r="C64" s="113">
        <v>95.131886477462444</v>
      </c>
      <c r="D64" s="115">
        <v>42738</v>
      </c>
      <c r="E64" s="114">
        <v>44668</v>
      </c>
      <c r="F64" s="114">
        <v>45380</v>
      </c>
      <c r="G64" s="114">
        <v>45592</v>
      </c>
      <c r="H64" s="140">
        <v>44395</v>
      </c>
      <c r="I64" s="115">
        <v>-1657</v>
      </c>
      <c r="J64" s="116">
        <v>-3.7324022975560309</v>
      </c>
    </row>
    <row r="65" spans="1:10" s="110" customFormat="1" ht="14.45" customHeight="1" x14ac:dyDescent="0.2">
      <c r="A65" s="123"/>
      <c r="B65" s="124" t="s">
        <v>117</v>
      </c>
      <c r="C65" s="125">
        <v>4.7545909849749579</v>
      </c>
      <c r="D65" s="143">
        <v>2136</v>
      </c>
      <c r="E65" s="144">
        <v>2322</v>
      </c>
      <c r="F65" s="144">
        <v>2425</v>
      </c>
      <c r="G65" s="144">
        <v>2356</v>
      </c>
      <c r="H65" s="145">
        <v>2083</v>
      </c>
      <c r="I65" s="143">
        <v>53</v>
      </c>
      <c r="J65" s="146">
        <v>2.544407105136822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43490</v>
      </c>
      <c r="G11" s="114">
        <v>45812</v>
      </c>
      <c r="H11" s="114">
        <v>47070</v>
      </c>
      <c r="I11" s="114">
        <v>46927</v>
      </c>
      <c r="J11" s="140">
        <v>45670</v>
      </c>
      <c r="K11" s="114">
        <v>-2180</v>
      </c>
      <c r="L11" s="116">
        <v>-4.773374206262317</v>
      </c>
    </row>
    <row r="12" spans="1:17" s="110" customFormat="1" ht="24" customHeight="1" x14ac:dyDescent="0.2">
      <c r="A12" s="604" t="s">
        <v>185</v>
      </c>
      <c r="B12" s="605"/>
      <c r="C12" s="605"/>
      <c r="D12" s="606"/>
      <c r="E12" s="113">
        <v>35.555300068981374</v>
      </c>
      <c r="F12" s="115">
        <v>15463</v>
      </c>
      <c r="G12" s="114">
        <v>16344</v>
      </c>
      <c r="H12" s="114">
        <v>16773</v>
      </c>
      <c r="I12" s="114">
        <v>16693</v>
      </c>
      <c r="J12" s="140">
        <v>16159</v>
      </c>
      <c r="K12" s="114">
        <v>-696</v>
      </c>
      <c r="L12" s="116">
        <v>-4.3071972275512103</v>
      </c>
    </row>
    <row r="13" spans="1:17" s="110" customFormat="1" ht="15" customHeight="1" x14ac:dyDescent="0.2">
      <c r="A13" s="120"/>
      <c r="B13" s="612" t="s">
        <v>107</v>
      </c>
      <c r="C13" s="612"/>
      <c r="E13" s="113">
        <v>64.444699931018619</v>
      </c>
      <c r="F13" s="115">
        <v>28027</v>
      </c>
      <c r="G13" s="114">
        <v>29468</v>
      </c>
      <c r="H13" s="114">
        <v>30297</v>
      </c>
      <c r="I13" s="114">
        <v>30234</v>
      </c>
      <c r="J13" s="140">
        <v>29511</v>
      </c>
      <c r="K13" s="114">
        <v>-1484</v>
      </c>
      <c r="L13" s="116">
        <v>-5.028633390938972</v>
      </c>
    </row>
    <row r="14" spans="1:17" s="110" customFormat="1" ht="22.5" customHeight="1" x14ac:dyDescent="0.2">
      <c r="A14" s="604" t="s">
        <v>186</v>
      </c>
      <c r="B14" s="605"/>
      <c r="C14" s="605"/>
      <c r="D14" s="606"/>
      <c r="E14" s="113">
        <v>15.380547252241895</v>
      </c>
      <c r="F14" s="115">
        <v>6689</v>
      </c>
      <c r="G14" s="114">
        <v>7212</v>
      </c>
      <c r="H14" s="114">
        <v>7719</v>
      </c>
      <c r="I14" s="114">
        <v>7798</v>
      </c>
      <c r="J14" s="140">
        <v>7026</v>
      </c>
      <c r="K14" s="114">
        <v>-337</v>
      </c>
      <c r="L14" s="116">
        <v>-4.7964702533447197</v>
      </c>
    </row>
    <row r="15" spans="1:17" s="110" customFormat="1" ht="15" customHeight="1" x14ac:dyDescent="0.2">
      <c r="A15" s="120"/>
      <c r="B15" s="119"/>
      <c r="C15" s="258" t="s">
        <v>106</v>
      </c>
      <c r="E15" s="113">
        <v>47.301539841530868</v>
      </c>
      <c r="F15" s="115">
        <v>3164</v>
      </c>
      <c r="G15" s="114">
        <v>3345</v>
      </c>
      <c r="H15" s="114">
        <v>3549</v>
      </c>
      <c r="I15" s="114">
        <v>3631</v>
      </c>
      <c r="J15" s="140">
        <v>3330</v>
      </c>
      <c r="K15" s="114">
        <v>-166</v>
      </c>
      <c r="L15" s="116">
        <v>-4.984984984984985</v>
      </c>
    </row>
    <row r="16" spans="1:17" s="110" customFormat="1" ht="15" customHeight="1" x14ac:dyDescent="0.2">
      <c r="A16" s="120"/>
      <c r="B16" s="119"/>
      <c r="C16" s="258" t="s">
        <v>107</v>
      </c>
      <c r="E16" s="113">
        <v>52.698460158469132</v>
      </c>
      <c r="F16" s="115">
        <v>3525</v>
      </c>
      <c r="G16" s="114">
        <v>3867</v>
      </c>
      <c r="H16" s="114">
        <v>4170</v>
      </c>
      <c r="I16" s="114">
        <v>4167</v>
      </c>
      <c r="J16" s="140">
        <v>3696</v>
      </c>
      <c r="K16" s="114">
        <v>-171</v>
      </c>
      <c r="L16" s="116">
        <v>-4.6266233766233764</v>
      </c>
    </row>
    <row r="17" spans="1:12" s="110" customFormat="1" ht="15" customHeight="1" x14ac:dyDescent="0.2">
      <c r="A17" s="120"/>
      <c r="B17" s="121" t="s">
        <v>109</v>
      </c>
      <c r="C17" s="258"/>
      <c r="E17" s="113">
        <v>48.765233386985514</v>
      </c>
      <c r="F17" s="115">
        <v>21208</v>
      </c>
      <c r="G17" s="114">
        <v>22498</v>
      </c>
      <c r="H17" s="114">
        <v>23006</v>
      </c>
      <c r="I17" s="114">
        <v>22954</v>
      </c>
      <c r="J17" s="140">
        <v>22866</v>
      </c>
      <c r="K17" s="114">
        <v>-1658</v>
      </c>
      <c r="L17" s="116">
        <v>-7.2509402606489983</v>
      </c>
    </row>
    <row r="18" spans="1:12" s="110" customFormat="1" ht="15" customHeight="1" x14ac:dyDescent="0.2">
      <c r="A18" s="120"/>
      <c r="B18" s="119"/>
      <c r="C18" s="258" t="s">
        <v>106</v>
      </c>
      <c r="E18" s="113">
        <v>29.394568087514145</v>
      </c>
      <c r="F18" s="115">
        <v>6234</v>
      </c>
      <c r="G18" s="114">
        <v>6687</v>
      </c>
      <c r="H18" s="114">
        <v>6805</v>
      </c>
      <c r="I18" s="114">
        <v>6744</v>
      </c>
      <c r="J18" s="140">
        <v>6644</v>
      </c>
      <c r="K18" s="114">
        <v>-410</v>
      </c>
      <c r="L18" s="116">
        <v>-6.1709813365442505</v>
      </c>
    </row>
    <row r="19" spans="1:12" s="110" customFormat="1" ht="15" customHeight="1" x14ac:dyDescent="0.2">
      <c r="A19" s="120"/>
      <c r="B19" s="119"/>
      <c r="C19" s="258" t="s">
        <v>107</v>
      </c>
      <c r="E19" s="113">
        <v>70.605431912485855</v>
      </c>
      <c r="F19" s="115">
        <v>14974</v>
      </c>
      <c r="G19" s="114">
        <v>15811</v>
      </c>
      <c r="H19" s="114">
        <v>16201</v>
      </c>
      <c r="I19" s="114">
        <v>16210</v>
      </c>
      <c r="J19" s="140">
        <v>16222</v>
      </c>
      <c r="K19" s="114">
        <v>-1248</v>
      </c>
      <c r="L19" s="116">
        <v>-7.6932560720009864</v>
      </c>
    </row>
    <row r="20" spans="1:12" s="110" customFormat="1" ht="15" customHeight="1" x14ac:dyDescent="0.2">
      <c r="A20" s="120"/>
      <c r="B20" s="121" t="s">
        <v>110</v>
      </c>
      <c r="C20" s="258"/>
      <c r="E20" s="113">
        <v>21.248562888020235</v>
      </c>
      <c r="F20" s="115">
        <v>9241</v>
      </c>
      <c r="G20" s="114">
        <v>9542</v>
      </c>
      <c r="H20" s="114">
        <v>9672</v>
      </c>
      <c r="I20" s="114">
        <v>9611</v>
      </c>
      <c r="J20" s="140">
        <v>9446</v>
      </c>
      <c r="K20" s="114">
        <v>-205</v>
      </c>
      <c r="L20" s="116">
        <v>-2.1702307855176795</v>
      </c>
    </row>
    <row r="21" spans="1:12" s="110" customFormat="1" ht="15" customHeight="1" x14ac:dyDescent="0.2">
      <c r="A21" s="120"/>
      <c r="B21" s="119"/>
      <c r="C21" s="258" t="s">
        <v>106</v>
      </c>
      <c r="E21" s="113">
        <v>28.644086137863866</v>
      </c>
      <c r="F21" s="115">
        <v>2647</v>
      </c>
      <c r="G21" s="114">
        <v>2813</v>
      </c>
      <c r="H21" s="114">
        <v>2840</v>
      </c>
      <c r="I21" s="114">
        <v>2812</v>
      </c>
      <c r="J21" s="140">
        <v>2784</v>
      </c>
      <c r="K21" s="114">
        <v>-137</v>
      </c>
      <c r="L21" s="116">
        <v>-4.9209770114942533</v>
      </c>
    </row>
    <row r="22" spans="1:12" s="110" customFormat="1" ht="15" customHeight="1" x14ac:dyDescent="0.2">
      <c r="A22" s="120"/>
      <c r="B22" s="119"/>
      <c r="C22" s="258" t="s">
        <v>107</v>
      </c>
      <c r="E22" s="113">
        <v>71.355913862136134</v>
      </c>
      <c r="F22" s="115">
        <v>6594</v>
      </c>
      <c r="G22" s="114">
        <v>6729</v>
      </c>
      <c r="H22" s="114">
        <v>6832</v>
      </c>
      <c r="I22" s="114">
        <v>6799</v>
      </c>
      <c r="J22" s="140">
        <v>6662</v>
      </c>
      <c r="K22" s="114">
        <v>-68</v>
      </c>
      <c r="L22" s="116">
        <v>-1.020714500150105</v>
      </c>
    </row>
    <row r="23" spans="1:12" s="110" customFormat="1" ht="15" customHeight="1" x14ac:dyDescent="0.2">
      <c r="A23" s="120"/>
      <c r="B23" s="121" t="s">
        <v>111</v>
      </c>
      <c r="C23" s="258"/>
      <c r="E23" s="113">
        <v>14.605656472752356</v>
      </c>
      <c r="F23" s="115">
        <v>6352</v>
      </c>
      <c r="G23" s="114">
        <v>6560</v>
      </c>
      <c r="H23" s="114">
        <v>6673</v>
      </c>
      <c r="I23" s="114">
        <v>6564</v>
      </c>
      <c r="J23" s="140">
        <v>6332</v>
      </c>
      <c r="K23" s="114">
        <v>20</v>
      </c>
      <c r="L23" s="116">
        <v>0.31585596967782692</v>
      </c>
    </row>
    <row r="24" spans="1:12" s="110" customFormat="1" ht="15" customHeight="1" x14ac:dyDescent="0.2">
      <c r="A24" s="120"/>
      <c r="B24" s="119"/>
      <c r="C24" s="258" t="s">
        <v>106</v>
      </c>
      <c r="E24" s="113">
        <v>53.809823677581861</v>
      </c>
      <c r="F24" s="115">
        <v>3418</v>
      </c>
      <c r="G24" s="114">
        <v>3499</v>
      </c>
      <c r="H24" s="114">
        <v>3579</v>
      </c>
      <c r="I24" s="114">
        <v>3506</v>
      </c>
      <c r="J24" s="140">
        <v>3401</v>
      </c>
      <c r="K24" s="114">
        <v>17</v>
      </c>
      <c r="L24" s="116">
        <v>0.49985298441634812</v>
      </c>
    </row>
    <row r="25" spans="1:12" s="110" customFormat="1" ht="15" customHeight="1" x14ac:dyDescent="0.2">
      <c r="A25" s="120"/>
      <c r="B25" s="119"/>
      <c r="C25" s="258" t="s">
        <v>107</v>
      </c>
      <c r="E25" s="113">
        <v>46.190176322418139</v>
      </c>
      <c r="F25" s="115">
        <v>2934</v>
      </c>
      <c r="G25" s="114">
        <v>3061</v>
      </c>
      <c r="H25" s="114">
        <v>3094</v>
      </c>
      <c r="I25" s="114">
        <v>3058</v>
      </c>
      <c r="J25" s="140">
        <v>2931</v>
      </c>
      <c r="K25" s="114">
        <v>3</v>
      </c>
      <c r="L25" s="116">
        <v>0.10235414534288639</v>
      </c>
    </row>
    <row r="26" spans="1:12" s="110" customFormat="1" ht="15" customHeight="1" x14ac:dyDescent="0.2">
      <c r="A26" s="120"/>
      <c r="C26" s="121" t="s">
        <v>187</v>
      </c>
      <c r="D26" s="110" t="s">
        <v>188</v>
      </c>
      <c r="E26" s="113">
        <v>1.5014945964589561</v>
      </c>
      <c r="F26" s="115">
        <v>653</v>
      </c>
      <c r="G26" s="114">
        <v>652</v>
      </c>
      <c r="H26" s="114">
        <v>679</v>
      </c>
      <c r="I26" s="114">
        <v>586</v>
      </c>
      <c r="J26" s="140">
        <v>557</v>
      </c>
      <c r="K26" s="114">
        <v>96</v>
      </c>
      <c r="L26" s="116">
        <v>17.235188509874327</v>
      </c>
    </row>
    <row r="27" spans="1:12" s="110" customFormat="1" ht="15" customHeight="1" x14ac:dyDescent="0.2">
      <c r="A27" s="120"/>
      <c r="B27" s="119"/>
      <c r="D27" s="259" t="s">
        <v>106</v>
      </c>
      <c r="E27" s="113">
        <v>46.094946401225116</v>
      </c>
      <c r="F27" s="115">
        <v>301</v>
      </c>
      <c r="G27" s="114">
        <v>298</v>
      </c>
      <c r="H27" s="114">
        <v>333</v>
      </c>
      <c r="I27" s="114">
        <v>282</v>
      </c>
      <c r="J27" s="140">
        <v>274</v>
      </c>
      <c r="K27" s="114">
        <v>27</v>
      </c>
      <c r="L27" s="116">
        <v>9.8540145985401466</v>
      </c>
    </row>
    <row r="28" spans="1:12" s="110" customFormat="1" ht="15" customHeight="1" x14ac:dyDescent="0.2">
      <c r="A28" s="120"/>
      <c r="B28" s="119"/>
      <c r="D28" s="259" t="s">
        <v>107</v>
      </c>
      <c r="E28" s="113">
        <v>53.905053598774884</v>
      </c>
      <c r="F28" s="115">
        <v>352</v>
      </c>
      <c r="G28" s="114">
        <v>354</v>
      </c>
      <c r="H28" s="114">
        <v>346</v>
      </c>
      <c r="I28" s="114">
        <v>304</v>
      </c>
      <c r="J28" s="140">
        <v>283</v>
      </c>
      <c r="K28" s="114">
        <v>69</v>
      </c>
      <c r="L28" s="116">
        <v>24.381625441696112</v>
      </c>
    </row>
    <row r="29" spans="1:12" s="110" customFormat="1" ht="24" customHeight="1" x14ac:dyDescent="0.2">
      <c r="A29" s="604" t="s">
        <v>189</v>
      </c>
      <c r="B29" s="605"/>
      <c r="C29" s="605"/>
      <c r="D29" s="606"/>
      <c r="E29" s="113">
        <v>94.596458956081861</v>
      </c>
      <c r="F29" s="115">
        <v>41140</v>
      </c>
      <c r="G29" s="114">
        <v>43214</v>
      </c>
      <c r="H29" s="114">
        <v>44350</v>
      </c>
      <c r="I29" s="114">
        <v>44267</v>
      </c>
      <c r="J29" s="140">
        <v>43229</v>
      </c>
      <c r="K29" s="114">
        <v>-2089</v>
      </c>
      <c r="L29" s="116">
        <v>-4.8324041731245231</v>
      </c>
    </row>
    <row r="30" spans="1:12" s="110" customFormat="1" ht="15" customHeight="1" x14ac:dyDescent="0.2">
      <c r="A30" s="120"/>
      <c r="B30" s="119"/>
      <c r="C30" s="258" t="s">
        <v>106</v>
      </c>
      <c r="E30" s="113">
        <v>34.895478852698105</v>
      </c>
      <c r="F30" s="115">
        <v>14356</v>
      </c>
      <c r="G30" s="114">
        <v>15047</v>
      </c>
      <c r="H30" s="114">
        <v>15440</v>
      </c>
      <c r="I30" s="114">
        <v>15361</v>
      </c>
      <c r="J30" s="140">
        <v>14941</v>
      </c>
      <c r="K30" s="114">
        <v>-585</v>
      </c>
      <c r="L30" s="116">
        <v>-3.9154005755973498</v>
      </c>
    </row>
    <row r="31" spans="1:12" s="110" customFormat="1" ht="15" customHeight="1" x14ac:dyDescent="0.2">
      <c r="A31" s="120"/>
      <c r="B31" s="119"/>
      <c r="C31" s="258" t="s">
        <v>107</v>
      </c>
      <c r="E31" s="113">
        <v>65.104521147301895</v>
      </c>
      <c r="F31" s="115">
        <v>26784</v>
      </c>
      <c r="G31" s="114">
        <v>28167</v>
      </c>
      <c r="H31" s="114">
        <v>28910</v>
      </c>
      <c r="I31" s="114">
        <v>28906</v>
      </c>
      <c r="J31" s="140">
        <v>28288</v>
      </c>
      <c r="K31" s="114">
        <v>-1504</v>
      </c>
      <c r="L31" s="116">
        <v>-5.3167420814479636</v>
      </c>
    </row>
    <row r="32" spans="1:12" s="110" customFormat="1" ht="15" customHeight="1" x14ac:dyDescent="0.2">
      <c r="A32" s="120"/>
      <c r="B32" s="119" t="s">
        <v>117</v>
      </c>
      <c r="C32" s="258"/>
      <c r="E32" s="113">
        <v>5.2931708438721543</v>
      </c>
      <c r="F32" s="114">
        <v>2302</v>
      </c>
      <c r="G32" s="114">
        <v>2550</v>
      </c>
      <c r="H32" s="114">
        <v>2670</v>
      </c>
      <c r="I32" s="114">
        <v>2596</v>
      </c>
      <c r="J32" s="140">
        <v>2375</v>
      </c>
      <c r="K32" s="114">
        <v>-73</v>
      </c>
      <c r="L32" s="116">
        <v>-3.0736842105263156</v>
      </c>
    </row>
    <row r="33" spans="1:12" s="110" customFormat="1" ht="15" customHeight="1" x14ac:dyDescent="0.2">
      <c r="A33" s="120"/>
      <c r="B33" s="119"/>
      <c r="C33" s="258" t="s">
        <v>106</v>
      </c>
      <c r="E33" s="113">
        <v>47.523892267593396</v>
      </c>
      <c r="F33" s="114">
        <v>1094</v>
      </c>
      <c r="G33" s="114">
        <v>1283</v>
      </c>
      <c r="H33" s="114">
        <v>1318</v>
      </c>
      <c r="I33" s="114">
        <v>1309</v>
      </c>
      <c r="J33" s="140">
        <v>1193</v>
      </c>
      <c r="K33" s="114">
        <v>-99</v>
      </c>
      <c r="L33" s="116">
        <v>-8.2984073763621122</v>
      </c>
    </row>
    <row r="34" spans="1:12" s="110" customFormat="1" ht="15" customHeight="1" x14ac:dyDescent="0.2">
      <c r="A34" s="120"/>
      <c r="B34" s="119"/>
      <c r="C34" s="258" t="s">
        <v>107</v>
      </c>
      <c r="E34" s="113">
        <v>52.476107732406604</v>
      </c>
      <c r="F34" s="114">
        <v>1208</v>
      </c>
      <c r="G34" s="114">
        <v>1267</v>
      </c>
      <c r="H34" s="114">
        <v>1352</v>
      </c>
      <c r="I34" s="114">
        <v>1287</v>
      </c>
      <c r="J34" s="140">
        <v>1182</v>
      </c>
      <c r="K34" s="114">
        <v>26</v>
      </c>
      <c r="L34" s="116">
        <v>2.1996615905245345</v>
      </c>
    </row>
    <row r="35" spans="1:12" s="110" customFormat="1" ht="24" customHeight="1" x14ac:dyDescent="0.2">
      <c r="A35" s="604" t="s">
        <v>192</v>
      </c>
      <c r="B35" s="605"/>
      <c r="C35" s="605"/>
      <c r="D35" s="606"/>
      <c r="E35" s="113">
        <v>16.608415727753506</v>
      </c>
      <c r="F35" s="114">
        <v>7223</v>
      </c>
      <c r="G35" s="114">
        <v>7693</v>
      </c>
      <c r="H35" s="114">
        <v>8036</v>
      </c>
      <c r="I35" s="114">
        <v>8295</v>
      </c>
      <c r="J35" s="114">
        <v>7721</v>
      </c>
      <c r="K35" s="318">
        <v>-498</v>
      </c>
      <c r="L35" s="319">
        <v>-6.44994171739412</v>
      </c>
    </row>
    <row r="36" spans="1:12" s="110" customFormat="1" ht="15" customHeight="1" x14ac:dyDescent="0.2">
      <c r="A36" s="120"/>
      <c r="B36" s="119"/>
      <c r="C36" s="258" t="s">
        <v>106</v>
      </c>
      <c r="E36" s="113">
        <v>37.145230513636996</v>
      </c>
      <c r="F36" s="114">
        <v>2683</v>
      </c>
      <c r="G36" s="114">
        <v>2859</v>
      </c>
      <c r="H36" s="114">
        <v>2994</v>
      </c>
      <c r="I36" s="114">
        <v>3153</v>
      </c>
      <c r="J36" s="114">
        <v>2897</v>
      </c>
      <c r="K36" s="318">
        <v>-214</v>
      </c>
      <c r="L36" s="116">
        <v>-7.3869520193303417</v>
      </c>
    </row>
    <row r="37" spans="1:12" s="110" customFormat="1" ht="15" customHeight="1" x14ac:dyDescent="0.2">
      <c r="A37" s="120"/>
      <c r="B37" s="119"/>
      <c r="C37" s="258" t="s">
        <v>107</v>
      </c>
      <c r="E37" s="113">
        <v>62.854769486363004</v>
      </c>
      <c r="F37" s="114">
        <v>4540</v>
      </c>
      <c r="G37" s="114">
        <v>4834</v>
      </c>
      <c r="H37" s="114">
        <v>5042</v>
      </c>
      <c r="I37" s="114">
        <v>5142</v>
      </c>
      <c r="J37" s="140">
        <v>4824</v>
      </c>
      <c r="K37" s="114">
        <v>-284</v>
      </c>
      <c r="L37" s="116">
        <v>-5.8872305140961858</v>
      </c>
    </row>
    <row r="38" spans="1:12" s="110" customFormat="1" ht="15" customHeight="1" x14ac:dyDescent="0.2">
      <c r="A38" s="120"/>
      <c r="B38" s="119" t="s">
        <v>329</v>
      </c>
      <c r="C38" s="258"/>
      <c r="E38" s="113">
        <v>54.679236606116348</v>
      </c>
      <c r="F38" s="114">
        <v>23780</v>
      </c>
      <c r="G38" s="114">
        <v>24684</v>
      </c>
      <c r="H38" s="114">
        <v>25088</v>
      </c>
      <c r="I38" s="114">
        <v>24815</v>
      </c>
      <c r="J38" s="140">
        <v>24397</v>
      </c>
      <c r="K38" s="114">
        <v>-617</v>
      </c>
      <c r="L38" s="116">
        <v>-2.5289994671475999</v>
      </c>
    </row>
    <row r="39" spans="1:12" s="110" customFormat="1" ht="15" customHeight="1" x14ac:dyDescent="0.2">
      <c r="A39" s="120"/>
      <c r="B39" s="119"/>
      <c r="C39" s="258" t="s">
        <v>106</v>
      </c>
      <c r="E39" s="113">
        <v>36.307821698906643</v>
      </c>
      <c r="F39" s="115">
        <v>8634</v>
      </c>
      <c r="G39" s="114">
        <v>9030</v>
      </c>
      <c r="H39" s="114">
        <v>9156</v>
      </c>
      <c r="I39" s="114">
        <v>8998</v>
      </c>
      <c r="J39" s="140">
        <v>8797</v>
      </c>
      <c r="K39" s="114">
        <v>-163</v>
      </c>
      <c r="L39" s="116">
        <v>-1.8529043992270091</v>
      </c>
    </row>
    <row r="40" spans="1:12" s="110" customFormat="1" ht="15" customHeight="1" x14ac:dyDescent="0.2">
      <c r="A40" s="120"/>
      <c r="B40" s="119"/>
      <c r="C40" s="258" t="s">
        <v>107</v>
      </c>
      <c r="E40" s="113">
        <v>63.692178301093357</v>
      </c>
      <c r="F40" s="115">
        <v>15146</v>
      </c>
      <c r="G40" s="114">
        <v>15654</v>
      </c>
      <c r="H40" s="114">
        <v>15932</v>
      </c>
      <c r="I40" s="114">
        <v>15817</v>
      </c>
      <c r="J40" s="140">
        <v>15600</v>
      </c>
      <c r="K40" s="114">
        <v>-454</v>
      </c>
      <c r="L40" s="116">
        <v>-2.9102564102564101</v>
      </c>
    </row>
    <row r="41" spans="1:12" s="110" customFormat="1" ht="15" customHeight="1" x14ac:dyDescent="0.2">
      <c r="A41" s="120"/>
      <c r="B41" s="320" t="s">
        <v>516</v>
      </c>
      <c r="C41" s="258"/>
      <c r="E41" s="113">
        <v>4.2262589100942742</v>
      </c>
      <c r="F41" s="115">
        <v>1838</v>
      </c>
      <c r="G41" s="114">
        <v>1869</v>
      </c>
      <c r="H41" s="114">
        <v>1874</v>
      </c>
      <c r="I41" s="114">
        <v>1879</v>
      </c>
      <c r="J41" s="140">
        <v>1799</v>
      </c>
      <c r="K41" s="114">
        <v>39</v>
      </c>
      <c r="L41" s="116">
        <v>2.1678710394663701</v>
      </c>
    </row>
    <row r="42" spans="1:12" s="110" customFormat="1" ht="15" customHeight="1" x14ac:dyDescent="0.2">
      <c r="A42" s="120"/>
      <c r="B42" s="119"/>
      <c r="C42" s="268" t="s">
        <v>106</v>
      </c>
      <c r="D42" s="182"/>
      <c r="E42" s="113">
        <v>43.579978237214362</v>
      </c>
      <c r="F42" s="115">
        <v>801</v>
      </c>
      <c r="G42" s="114">
        <v>812</v>
      </c>
      <c r="H42" s="114">
        <v>819</v>
      </c>
      <c r="I42" s="114">
        <v>832</v>
      </c>
      <c r="J42" s="140">
        <v>792</v>
      </c>
      <c r="K42" s="114">
        <v>9</v>
      </c>
      <c r="L42" s="116">
        <v>1.1363636363636365</v>
      </c>
    </row>
    <row r="43" spans="1:12" s="110" customFormat="1" ht="15" customHeight="1" x14ac:dyDescent="0.2">
      <c r="A43" s="120"/>
      <c r="B43" s="119"/>
      <c r="C43" s="268" t="s">
        <v>107</v>
      </c>
      <c r="D43" s="182"/>
      <c r="E43" s="113">
        <v>56.420021762785638</v>
      </c>
      <c r="F43" s="115">
        <v>1037</v>
      </c>
      <c r="G43" s="114">
        <v>1057</v>
      </c>
      <c r="H43" s="114">
        <v>1055</v>
      </c>
      <c r="I43" s="114">
        <v>1047</v>
      </c>
      <c r="J43" s="140">
        <v>1007</v>
      </c>
      <c r="K43" s="114">
        <v>30</v>
      </c>
      <c r="L43" s="116">
        <v>2.9791459781529297</v>
      </c>
    </row>
    <row r="44" spans="1:12" s="110" customFormat="1" ht="15" customHeight="1" x14ac:dyDescent="0.2">
      <c r="A44" s="120"/>
      <c r="B44" s="119" t="s">
        <v>205</v>
      </c>
      <c r="C44" s="268"/>
      <c r="D44" s="182"/>
      <c r="E44" s="113">
        <v>24.486088756035869</v>
      </c>
      <c r="F44" s="115">
        <v>10649</v>
      </c>
      <c r="G44" s="114">
        <v>11566</v>
      </c>
      <c r="H44" s="114">
        <v>12072</v>
      </c>
      <c r="I44" s="114">
        <v>11938</v>
      </c>
      <c r="J44" s="140">
        <v>11753</v>
      </c>
      <c r="K44" s="114">
        <v>-1104</v>
      </c>
      <c r="L44" s="116">
        <v>-9.393346379647749</v>
      </c>
    </row>
    <row r="45" spans="1:12" s="110" customFormat="1" ht="15" customHeight="1" x14ac:dyDescent="0.2">
      <c r="A45" s="120"/>
      <c r="B45" s="119"/>
      <c r="C45" s="268" t="s">
        <v>106</v>
      </c>
      <c r="D45" s="182"/>
      <c r="E45" s="113">
        <v>31.411400131467744</v>
      </c>
      <c r="F45" s="115">
        <v>3345</v>
      </c>
      <c r="G45" s="114">
        <v>3643</v>
      </c>
      <c r="H45" s="114">
        <v>3804</v>
      </c>
      <c r="I45" s="114">
        <v>3710</v>
      </c>
      <c r="J45" s="140">
        <v>3673</v>
      </c>
      <c r="K45" s="114">
        <v>-328</v>
      </c>
      <c r="L45" s="116">
        <v>-8.9300299482711676</v>
      </c>
    </row>
    <row r="46" spans="1:12" s="110" customFormat="1" ht="15" customHeight="1" x14ac:dyDescent="0.2">
      <c r="A46" s="123"/>
      <c r="B46" s="124"/>
      <c r="C46" s="260" t="s">
        <v>107</v>
      </c>
      <c r="D46" s="261"/>
      <c r="E46" s="125">
        <v>68.588599868532256</v>
      </c>
      <c r="F46" s="143">
        <v>7304</v>
      </c>
      <c r="G46" s="144">
        <v>7923</v>
      </c>
      <c r="H46" s="144">
        <v>8268</v>
      </c>
      <c r="I46" s="144">
        <v>8228</v>
      </c>
      <c r="J46" s="145">
        <v>8080</v>
      </c>
      <c r="K46" s="144">
        <v>-776</v>
      </c>
      <c r="L46" s="146">
        <v>-9.6039603960396036</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43490</v>
      </c>
      <c r="E11" s="114">
        <v>45812</v>
      </c>
      <c r="F11" s="114">
        <v>47070</v>
      </c>
      <c r="G11" s="114">
        <v>46927</v>
      </c>
      <c r="H11" s="140">
        <v>45670</v>
      </c>
      <c r="I11" s="115">
        <v>-2180</v>
      </c>
      <c r="J11" s="116">
        <v>-4.773374206262317</v>
      </c>
    </row>
    <row r="12" spans="1:15" s="110" customFormat="1" ht="24.95" customHeight="1" x14ac:dyDescent="0.2">
      <c r="A12" s="193" t="s">
        <v>132</v>
      </c>
      <c r="B12" s="194" t="s">
        <v>133</v>
      </c>
      <c r="C12" s="113">
        <v>3.0121867095884109</v>
      </c>
      <c r="D12" s="115">
        <v>1310</v>
      </c>
      <c r="E12" s="114">
        <v>1320</v>
      </c>
      <c r="F12" s="114">
        <v>1363</v>
      </c>
      <c r="G12" s="114">
        <v>1352</v>
      </c>
      <c r="H12" s="140">
        <v>1278</v>
      </c>
      <c r="I12" s="115">
        <v>32</v>
      </c>
      <c r="J12" s="116">
        <v>2.5039123630672928</v>
      </c>
    </row>
    <row r="13" spans="1:15" s="110" customFormat="1" ht="24.95" customHeight="1" x14ac:dyDescent="0.2">
      <c r="A13" s="193" t="s">
        <v>134</v>
      </c>
      <c r="B13" s="199" t="s">
        <v>214</v>
      </c>
      <c r="C13" s="113">
        <v>0.47367210853069669</v>
      </c>
      <c r="D13" s="115">
        <v>206</v>
      </c>
      <c r="E13" s="114">
        <v>215</v>
      </c>
      <c r="F13" s="114">
        <v>207</v>
      </c>
      <c r="G13" s="114">
        <v>212</v>
      </c>
      <c r="H13" s="140">
        <v>221</v>
      </c>
      <c r="I13" s="115">
        <v>-15</v>
      </c>
      <c r="J13" s="116">
        <v>-6.7873303167420813</v>
      </c>
    </row>
    <row r="14" spans="1:15" s="287" customFormat="1" ht="24.95" customHeight="1" x14ac:dyDescent="0.2">
      <c r="A14" s="193" t="s">
        <v>215</v>
      </c>
      <c r="B14" s="199" t="s">
        <v>137</v>
      </c>
      <c r="C14" s="113">
        <v>5.5874913773281216</v>
      </c>
      <c r="D14" s="115">
        <v>2430</v>
      </c>
      <c r="E14" s="114">
        <v>2480</v>
      </c>
      <c r="F14" s="114">
        <v>2495</v>
      </c>
      <c r="G14" s="114">
        <v>2475</v>
      </c>
      <c r="H14" s="140">
        <v>2437</v>
      </c>
      <c r="I14" s="115">
        <v>-7</v>
      </c>
      <c r="J14" s="116">
        <v>-0.28723840787853921</v>
      </c>
      <c r="K14" s="110"/>
      <c r="L14" s="110"/>
      <c r="M14" s="110"/>
      <c r="N14" s="110"/>
      <c r="O14" s="110"/>
    </row>
    <row r="15" spans="1:15" s="110" customFormat="1" ht="24.95" customHeight="1" x14ac:dyDescent="0.2">
      <c r="A15" s="193" t="s">
        <v>216</v>
      </c>
      <c r="B15" s="199" t="s">
        <v>217</v>
      </c>
      <c r="C15" s="113">
        <v>3.0075879512531616</v>
      </c>
      <c r="D15" s="115">
        <v>1308</v>
      </c>
      <c r="E15" s="114">
        <v>1347</v>
      </c>
      <c r="F15" s="114">
        <v>1332</v>
      </c>
      <c r="G15" s="114">
        <v>1320</v>
      </c>
      <c r="H15" s="140">
        <v>1286</v>
      </c>
      <c r="I15" s="115">
        <v>22</v>
      </c>
      <c r="J15" s="116">
        <v>1.7107309486780715</v>
      </c>
    </row>
    <row r="16" spans="1:15" s="287" customFormat="1" ht="24.95" customHeight="1" x14ac:dyDescent="0.2">
      <c r="A16" s="193" t="s">
        <v>218</v>
      </c>
      <c r="B16" s="199" t="s">
        <v>141</v>
      </c>
      <c r="C16" s="113">
        <v>1.8946884341227868</v>
      </c>
      <c r="D16" s="115">
        <v>824</v>
      </c>
      <c r="E16" s="114">
        <v>835</v>
      </c>
      <c r="F16" s="114">
        <v>856</v>
      </c>
      <c r="G16" s="114">
        <v>853</v>
      </c>
      <c r="H16" s="140">
        <v>836</v>
      </c>
      <c r="I16" s="115">
        <v>-12</v>
      </c>
      <c r="J16" s="116">
        <v>-1.4354066985645932</v>
      </c>
      <c r="K16" s="110"/>
      <c r="L16" s="110"/>
      <c r="M16" s="110"/>
      <c r="N16" s="110"/>
      <c r="O16" s="110"/>
    </row>
    <row r="17" spans="1:15" s="110" customFormat="1" ht="24.95" customHeight="1" x14ac:dyDescent="0.2">
      <c r="A17" s="193" t="s">
        <v>142</v>
      </c>
      <c r="B17" s="199" t="s">
        <v>220</v>
      </c>
      <c r="C17" s="113">
        <v>0.68521499195217295</v>
      </c>
      <c r="D17" s="115">
        <v>298</v>
      </c>
      <c r="E17" s="114">
        <v>298</v>
      </c>
      <c r="F17" s="114">
        <v>307</v>
      </c>
      <c r="G17" s="114">
        <v>302</v>
      </c>
      <c r="H17" s="140">
        <v>315</v>
      </c>
      <c r="I17" s="115">
        <v>-17</v>
      </c>
      <c r="J17" s="116">
        <v>-5.3968253968253972</v>
      </c>
    </row>
    <row r="18" spans="1:15" s="287" customFormat="1" ht="24.95" customHeight="1" x14ac:dyDescent="0.2">
      <c r="A18" s="201" t="s">
        <v>144</v>
      </c>
      <c r="B18" s="202" t="s">
        <v>145</v>
      </c>
      <c r="C18" s="113">
        <v>4.2584502184410207</v>
      </c>
      <c r="D18" s="115">
        <v>1852</v>
      </c>
      <c r="E18" s="114">
        <v>1834</v>
      </c>
      <c r="F18" s="114">
        <v>1873</v>
      </c>
      <c r="G18" s="114">
        <v>1880</v>
      </c>
      <c r="H18" s="140">
        <v>1852</v>
      </c>
      <c r="I18" s="115">
        <v>0</v>
      </c>
      <c r="J18" s="116">
        <v>0</v>
      </c>
      <c r="K18" s="110"/>
      <c r="L18" s="110"/>
      <c r="M18" s="110"/>
      <c r="N18" s="110"/>
      <c r="O18" s="110"/>
    </row>
    <row r="19" spans="1:15" s="110" customFormat="1" ht="24.95" customHeight="1" x14ac:dyDescent="0.2">
      <c r="A19" s="193" t="s">
        <v>146</v>
      </c>
      <c r="B19" s="199" t="s">
        <v>147</v>
      </c>
      <c r="C19" s="113">
        <v>18.611174982754655</v>
      </c>
      <c r="D19" s="115">
        <v>8094</v>
      </c>
      <c r="E19" s="114">
        <v>8393</v>
      </c>
      <c r="F19" s="114">
        <v>8634</v>
      </c>
      <c r="G19" s="114">
        <v>8514</v>
      </c>
      <c r="H19" s="140">
        <v>8317</v>
      </c>
      <c r="I19" s="115">
        <v>-223</v>
      </c>
      <c r="J19" s="116">
        <v>-2.6812552603102082</v>
      </c>
    </row>
    <row r="20" spans="1:15" s="287" customFormat="1" ht="24.95" customHeight="1" x14ac:dyDescent="0.2">
      <c r="A20" s="193" t="s">
        <v>148</v>
      </c>
      <c r="B20" s="199" t="s">
        <v>149</v>
      </c>
      <c r="C20" s="113">
        <v>7.9880432283283511</v>
      </c>
      <c r="D20" s="115">
        <v>3474</v>
      </c>
      <c r="E20" s="114">
        <v>3692</v>
      </c>
      <c r="F20" s="114">
        <v>3737</v>
      </c>
      <c r="G20" s="114">
        <v>3681</v>
      </c>
      <c r="H20" s="140">
        <v>3680</v>
      </c>
      <c r="I20" s="115">
        <v>-206</v>
      </c>
      <c r="J20" s="116">
        <v>-5.5978260869565215</v>
      </c>
      <c r="K20" s="110"/>
      <c r="L20" s="110"/>
      <c r="M20" s="110"/>
      <c r="N20" s="110"/>
      <c r="O20" s="110"/>
    </row>
    <row r="21" spans="1:15" s="110" customFormat="1" ht="24.95" customHeight="1" x14ac:dyDescent="0.2">
      <c r="A21" s="201" t="s">
        <v>150</v>
      </c>
      <c r="B21" s="202" t="s">
        <v>151</v>
      </c>
      <c r="C21" s="113">
        <v>13.759484939066452</v>
      </c>
      <c r="D21" s="115">
        <v>5984</v>
      </c>
      <c r="E21" s="114">
        <v>6978</v>
      </c>
      <c r="F21" s="114">
        <v>7346</v>
      </c>
      <c r="G21" s="114">
        <v>7325</v>
      </c>
      <c r="H21" s="140">
        <v>6664</v>
      </c>
      <c r="I21" s="115">
        <v>-680</v>
      </c>
      <c r="J21" s="116">
        <v>-10.204081632653061</v>
      </c>
    </row>
    <row r="22" spans="1:15" s="110" customFormat="1" ht="24.95" customHeight="1" x14ac:dyDescent="0.2">
      <c r="A22" s="201" t="s">
        <v>152</v>
      </c>
      <c r="B22" s="199" t="s">
        <v>153</v>
      </c>
      <c r="C22" s="113">
        <v>2.4235456426764772</v>
      </c>
      <c r="D22" s="115">
        <v>1054</v>
      </c>
      <c r="E22" s="114">
        <v>1033</v>
      </c>
      <c r="F22" s="114">
        <v>1031</v>
      </c>
      <c r="G22" s="114">
        <v>1028</v>
      </c>
      <c r="H22" s="140">
        <v>1006</v>
      </c>
      <c r="I22" s="115">
        <v>48</v>
      </c>
      <c r="J22" s="116">
        <v>4.7713717693836974</v>
      </c>
    </row>
    <row r="23" spans="1:15" s="110" customFormat="1" ht="24.95" customHeight="1" x14ac:dyDescent="0.2">
      <c r="A23" s="193" t="s">
        <v>154</v>
      </c>
      <c r="B23" s="199" t="s">
        <v>155</v>
      </c>
      <c r="C23" s="113">
        <v>1.030121867095884</v>
      </c>
      <c r="D23" s="115">
        <v>448</v>
      </c>
      <c r="E23" s="114">
        <v>450</v>
      </c>
      <c r="F23" s="114">
        <v>455</v>
      </c>
      <c r="G23" s="114">
        <v>457</v>
      </c>
      <c r="H23" s="140">
        <v>467</v>
      </c>
      <c r="I23" s="115">
        <v>-19</v>
      </c>
      <c r="J23" s="116">
        <v>-4.0685224839400425</v>
      </c>
    </row>
    <row r="24" spans="1:15" s="110" customFormat="1" ht="24.95" customHeight="1" x14ac:dyDescent="0.2">
      <c r="A24" s="193" t="s">
        <v>156</v>
      </c>
      <c r="B24" s="199" t="s">
        <v>221</v>
      </c>
      <c r="C24" s="113">
        <v>6.3232927109680386</v>
      </c>
      <c r="D24" s="115">
        <v>2750</v>
      </c>
      <c r="E24" s="114">
        <v>2779</v>
      </c>
      <c r="F24" s="114">
        <v>2832</v>
      </c>
      <c r="G24" s="114">
        <v>2808</v>
      </c>
      <c r="H24" s="140">
        <v>2739</v>
      </c>
      <c r="I24" s="115">
        <v>11</v>
      </c>
      <c r="J24" s="116">
        <v>0.40160642570281124</v>
      </c>
    </row>
    <row r="25" spans="1:15" s="110" customFormat="1" ht="24.95" customHeight="1" x14ac:dyDescent="0.2">
      <c r="A25" s="193" t="s">
        <v>222</v>
      </c>
      <c r="B25" s="204" t="s">
        <v>159</v>
      </c>
      <c r="C25" s="113">
        <v>9.9655093124856293</v>
      </c>
      <c r="D25" s="115">
        <v>4334</v>
      </c>
      <c r="E25" s="114">
        <v>4703</v>
      </c>
      <c r="F25" s="114">
        <v>5038</v>
      </c>
      <c r="G25" s="114">
        <v>5118</v>
      </c>
      <c r="H25" s="140">
        <v>5174</v>
      </c>
      <c r="I25" s="115">
        <v>-840</v>
      </c>
      <c r="J25" s="116">
        <v>-16.235021260146887</v>
      </c>
    </row>
    <row r="26" spans="1:15" s="110" customFormat="1" ht="24.95" customHeight="1" x14ac:dyDescent="0.2">
      <c r="A26" s="201">
        <v>782.78300000000002</v>
      </c>
      <c r="B26" s="203" t="s">
        <v>160</v>
      </c>
      <c r="C26" s="113">
        <v>0.98873304207863877</v>
      </c>
      <c r="D26" s="115">
        <v>430</v>
      </c>
      <c r="E26" s="114">
        <v>443</v>
      </c>
      <c r="F26" s="114">
        <v>461</v>
      </c>
      <c r="G26" s="114">
        <v>489</v>
      </c>
      <c r="H26" s="140">
        <v>478</v>
      </c>
      <c r="I26" s="115">
        <v>-48</v>
      </c>
      <c r="J26" s="116">
        <v>-10.0418410041841</v>
      </c>
    </row>
    <row r="27" spans="1:15" s="110" customFormat="1" ht="24.95" customHeight="1" x14ac:dyDescent="0.2">
      <c r="A27" s="193" t="s">
        <v>161</v>
      </c>
      <c r="B27" s="199" t="s">
        <v>162</v>
      </c>
      <c r="C27" s="113">
        <v>1.2692573005288572</v>
      </c>
      <c r="D27" s="115">
        <v>552</v>
      </c>
      <c r="E27" s="114">
        <v>582</v>
      </c>
      <c r="F27" s="114">
        <v>638</v>
      </c>
      <c r="G27" s="114">
        <v>655</v>
      </c>
      <c r="H27" s="140">
        <v>624</v>
      </c>
      <c r="I27" s="115">
        <v>-72</v>
      </c>
      <c r="J27" s="116">
        <v>-11.538461538461538</v>
      </c>
    </row>
    <row r="28" spans="1:15" s="110" customFormat="1" ht="24.95" customHeight="1" x14ac:dyDescent="0.2">
      <c r="A28" s="193" t="s">
        <v>163</v>
      </c>
      <c r="B28" s="199" t="s">
        <v>164</v>
      </c>
      <c r="C28" s="113">
        <v>2.7316624511381926</v>
      </c>
      <c r="D28" s="115">
        <v>1188</v>
      </c>
      <c r="E28" s="114">
        <v>1231</v>
      </c>
      <c r="F28" s="114">
        <v>1161</v>
      </c>
      <c r="G28" s="114">
        <v>1255</v>
      </c>
      <c r="H28" s="140">
        <v>1221</v>
      </c>
      <c r="I28" s="115">
        <v>-33</v>
      </c>
      <c r="J28" s="116">
        <v>-2.7027027027027026</v>
      </c>
    </row>
    <row r="29" spans="1:15" s="110" customFormat="1" ht="24.95" customHeight="1" x14ac:dyDescent="0.2">
      <c r="A29" s="193">
        <v>86</v>
      </c>
      <c r="B29" s="199" t="s">
        <v>165</v>
      </c>
      <c r="C29" s="113">
        <v>5.64497585651874</v>
      </c>
      <c r="D29" s="115">
        <v>2455</v>
      </c>
      <c r="E29" s="114">
        <v>2513</v>
      </c>
      <c r="F29" s="114">
        <v>2535</v>
      </c>
      <c r="G29" s="114">
        <v>2498</v>
      </c>
      <c r="H29" s="140">
        <v>2472</v>
      </c>
      <c r="I29" s="115">
        <v>-17</v>
      </c>
      <c r="J29" s="116">
        <v>-0.68770226537216828</v>
      </c>
    </row>
    <row r="30" spans="1:15" s="110" customFormat="1" ht="24.95" customHeight="1" x14ac:dyDescent="0.2">
      <c r="A30" s="193">
        <v>87.88</v>
      </c>
      <c r="B30" s="204" t="s">
        <v>166</v>
      </c>
      <c r="C30" s="113">
        <v>5.369050356403771</v>
      </c>
      <c r="D30" s="115">
        <v>2335</v>
      </c>
      <c r="E30" s="114">
        <v>2340</v>
      </c>
      <c r="F30" s="114">
        <v>2330</v>
      </c>
      <c r="G30" s="114">
        <v>2283</v>
      </c>
      <c r="H30" s="140">
        <v>2272</v>
      </c>
      <c r="I30" s="115">
        <v>63</v>
      </c>
      <c r="J30" s="116">
        <v>2.772887323943662</v>
      </c>
    </row>
    <row r="31" spans="1:15" s="110" customFormat="1" ht="24.95" customHeight="1" x14ac:dyDescent="0.2">
      <c r="A31" s="193" t="s">
        <v>167</v>
      </c>
      <c r="B31" s="199" t="s">
        <v>168</v>
      </c>
      <c r="C31" s="113">
        <v>10.556449758565188</v>
      </c>
      <c r="D31" s="115">
        <v>4591</v>
      </c>
      <c r="E31" s="114">
        <v>4820</v>
      </c>
      <c r="F31" s="114">
        <v>4928</v>
      </c>
      <c r="G31" s="114">
        <v>4889</v>
      </c>
      <c r="H31" s="140">
        <v>4762</v>
      </c>
      <c r="I31" s="115">
        <v>-171</v>
      </c>
      <c r="J31" s="116">
        <v>-3.5909281814363712</v>
      </c>
    </row>
    <row r="32" spans="1:15" s="110" customFormat="1" ht="24.95" customHeight="1" x14ac:dyDescent="0.2">
      <c r="A32" s="193"/>
      <c r="B32" s="204" t="s">
        <v>169</v>
      </c>
      <c r="C32" s="113" t="s">
        <v>514</v>
      </c>
      <c r="D32" s="115" t="s">
        <v>514</v>
      </c>
      <c r="E32" s="114" t="s">
        <v>514</v>
      </c>
      <c r="F32" s="114" t="s">
        <v>514</v>
      </c>
      <c r="G32" s="114">
        <v>8</v>
      </c>
      <c r="H32" s="140">
        <v>6</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3.0121867095884109</v>
      </c>
      <c r="D34" s="115">
        <v>1310</v>
      </c>
      <c r="E34" s="114">
        <v>1320</v>
      </c>
      <c r="F34" s="114">
        <v>1363</v>
      </c>
      <c r="G34" s="114">
        <v>1352</v>
      </c>
      <c r="H34" s="140">
        <v>1278</v>
      </c>
      <c r="I34" s="115">
        <v>32</v>
      </c>
      <c r="J34" s="116">
        <v>2.5039123630672928</v>
      </c>
    </row>
    <row r="35" spans="1:10" s="110" customFormat="1" ht="24.95" customHeight="1" x14ac:dyDescent="0.2">
      <c r="A35" s="292" t="s">
        <v>171</v>
      </c>
      <c r="B35" s="293" t="s">
        <v>172</v>
      </c>
      <c r="C35" s="113">
        <v>10.319613704299838</v>
      </c>
      <c r="D35" s="115">
        <v>4488</v>
      </c>
      <c r="E35" s="114">
        <v>4529</v>
      </c>
      <c r="F35" s="114">
        <v>4575</v>
      </c>
      <c r="G35" s="114">
        <v>4567</v>
      </c>
      <c r="H35" s="140">
        <v>4510</v>
      </c>
      <c r="I35" s="115">
        <v>-22</v>
      </c>
      <c r="J35" s="116">
        <v>-0.48780487804878048</v>
      </c>
    </row>
    <row r="36" spans="1:10" s="110" customFormat="1" ht="24.95" customHeight="1" x14ac:dyDescent="0.2">
      <c r="A36" s="294" t="s">
        <v>173</v>
      </c>
      <c r="B36" s="295" t="s">
        <v>174</v>
      </c>
      <c r="C36" s="125">
        <v>86.661301448608882</v>
      </c>
      <c r="D36" s="143">
        <v>37689</v>
      </c>
      <c r="E36" s="144">
        <v>39957</v>
      </c>
      <c r="F36" s="144">
        <v>41126</v>
      </c>
      <c r="G36" s="144">
        <v>41000</v>
      </c>
      <c r="H36" s="145">
        <v>39876</v>
      </c>
      <c r="I36" s="143">
        <v>-2187</v>
      </c>
      <c r="J36" s="146">
        <v>-5.4845019560637978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43490</v>
      </c>
      <c r="F11" s="264">
        <v>45812</v>
      </c>
      <c r="G11" s="264">
        <v>47070</v>
      </c>
      <c r="H11" s="264">
        <v>46927</v>
      </c>
      <c r="I11" s="265">
        <v>45670</v>
      </c>
      <c r="J11" s="263">
        <v>-2180</v>
      </c>
      <c r="K11" s="266">
        <v>-4.773374206262317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45.490917452287881</v>
      </c>
      <c r="E13" s="115">
        <v>19784</v>
      </c>
      <c r="F13" s="114">
        <v>20731</v>
      </c>
      <c r="G13" s="114">
        <v>21536</v>
      </c>
      <c r="H13" s="114">
        <v>21723</v>
      </c>
      <c r="I13" s="140">
        <v>20887</v>
      </c>
      <c r="J13" s="115">
        <v>-1103</v>
      </c>
      <c r="K13" s="116">
        <v>-5.2807966677837888</v>
      </c>
    </row>
    <row r="14" spans="1:15" ht="15.95" customHeight="1" x14ac:dyDescent="0.2">
      <c r="A14" s="306" t="s">
        <v>230</v>
      </c>
      <c r="B14" s="307"/>
      <c r="C14" s="308"/>
      <c r="D14" s="113">
        <v>43.499655093124858</v>
      </c>
      <c r="E14" s="115">
        <v>18918</v>
      </c>
      <c r="F14" s="114">
        <v>20162</v>
      </c>
      <c r="G14" s="114">
        <v>20604</v>
      </c>
      <c r="H14" s="114">
        <v>20268</v>
      </c>
      <c r="I14" s="140">
        <v>19921</v>
      </c>
      <c r="J14" s="115">
        <v>-1003</v>
      </c>
      <c r="K14" s="116">
        <v>-5.0348878068370064</v>
      </c>
    </row>
    <row r="15" spans="1:15" ht="15.95" customHeight="1" x14ac:dyDescent="0.2">
      <c r="A15" s="306" t="s">
        <v>231</v>
      </c>
      <c r="B15" s="307"/>
      <c r="C15" s="308"/>
      <c r="D15" s="113">
        <v>3.9043458266268107</v>
      </c>
      <c r="E15" s="115">
        <v>1698</v>
      </c>
      <c r="F15" s="114">
        <v>1752</v>
      </c>
      <c r="G15" s="114">
        <v>1769</v>
      </c>
      <c r="H15" s="114">
        <v>1748</v>
      </c>
      <c r="I15" s="140">
        <v>1735</v>
      </c>
      <c r="J15" s="115">
        <v>-37</v>
      </c>
      <c r="K15" s="116">
        <v>-2.1325648414985592</v>
      </c>
    </row>
    <row r="16" spans="1:15" ht="15.95" customHeight="1" x14ac:dyDescent="0.2">
      <c r="A16" s="306" t="s">
        <v>232</v>
      </c>
      <c r="B16" s="307"/>
      <c r="C16" s="308"/>
      <c r="D16" s="113">
        <v>2.8374338928489307</v>
      </c>
      <c r="E16" s="115">
        <v>1234</v>
      </c>
      <c r="F16" s="114">
        <v>1217</v>
      </c>
      <c r="G16" s="114">
        <v>1206</v>
      </c>
      <c r="H16" s="114">
        <v>1213</v>
      </c>
      <c r="I16" s="140">
        <v>1206</v>
      </c>
      <c r="J16" s="115">
        <v>28</v>
      </c>
      <c r="K16" s="116">
        <v>2.3217247097844114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2.4258450218441019</v>
      </c>
      <c r="E18" s="115">
        <v>1055</v>
      </c>
      <c r="F18" s="114">
        <v>1063</v>
      </c>
      <c r="G18" s="114">
        <v>1079</v>
      </c>
      <c r="H18" s="114">
        <v>1058</v>
      </c>
      <c r="I18" s="140">
        <v>1036</v>
      </c>
      <c r="J18" s="115">
        <v>19</v>
      </c>
      <c r="K18" s="116">
        <v>1.8339768339768341</v>
      </c>
    </row>
    <row r="19" spans="1:11" ht="14.1" customHeight="1" x14ac:dyDescent="0.2">
      <c r="A19" s="306" t="s">
        <v>235</v>
      </c>
      <c r="B19" s="307" t="s">
        <v>236</v>
      </c>
      <c r="C19" s="308"/>
      <c r="D19" s="113">
        <v>2.1062313175442631</v>
      </c>
      <c r="E19" s="115">
        <v>916</v>
      </c>
      <c r="F19" s="114">
        <v>925</v>
      </c>
      <c r="G19" s="114">
        <v>943</v>
      </c>
      <c r="H19" s="114">
        <v>927</v>
      </c>
      <c r="I19" s="140">
        <v>902</v>
      </c>
      <c r="J19" s="115">
        <v>14</v>
      </c>
      <c r="K19" s="116">
        <v>1.5521064301552105</v>
      </c>
    </row>
    <row r="20" spans="1:11" ht="14.1" customHeight="1" x14ac:dyDescent="0.2">
      <c r="A20" s="306">
        <v>12</v>
      </c>
      <c r="B20" s="307" t="s">
        <v>237</v>
      </c>
      <c r="C20" s="308"/>
      <c r="D20" s="113">
        <v>1.9912623591630261</v>
      </c>
      <c r="E20" s="115">
        <v>866</v>
      </c>
      <c r="F20" s="114">
        <v>889</v>
      </c>
      <c r="G20" s="114">
        <v>949</v>
      </c>
      <c r="H20" s="114">
        <v>952</v>
      </c>
      <c r="I20" s="140">
        <v>881</v>
      </c>
      <c r="J20" s="115">
        <v>-15</v>
      </c>
      <c r="K20" s="116">
        <v>-1.7026106696935301</v>
      </c>
    </row>
    <row r="21" spans="1:11" ht="14.1" customHeight="1" x14ac:dyDescent="0.2">
      <c r="A21" s="306">
        <v>21</v>
      </c>
      <c r="B21" s="307" t="s">
        <v>238</v>
      </c>
      <c r="C21" s="308"/>
      <c r="D21" s="113">
        <v>6.8981375028742242E-2</v>
      </c>
      <c r="E21" s="115">
        <v>30</v>
      </c>
      <c r="F21" s="114">
        <v>32</v>
      </c>
      <c r="G21" s="114">
        <v>34</v>
      </c>
      <c r="H21" s="114">
        <v>30</v>
      </c>
      <c r="I21" s="140">
        <v>29</v>
      </c>
      <c r="J21" s="115">
        <v>1</v>
      </c>
      <c r="K21" s="116">
        <v>3.4482758620689653</v>
      </c>
    </row>
    <row r="22" spans="1:11" ht="14.1" customHeight="1" x14ac:dyDescent="0.2">
      <c r="A22" s="306">
        <v>22</v>
      </c>
      <c r="B22" s="307" t="s">
        <v>239</v>
      </c>
      <c r="C22" s="308"/>
      <c r="D22" s="113">
        <v>0.42768452517820188</v>
      </c>
      <c r="E22" s="115">
        <v>186</v>
      </c>
      <c r="F22" s="114">
        <v>178</v>
      </c>
      <c r="G22" s="114">
        <v>181</v>
      </c>
      <c r="H22" s="114">
        <v>181</v>
      </c>
      <c r="I22" s="140">
        <v>183</v>
      </c>
      <c r="J22" s="115">
        <v>3</v>
      </c>
      <c r="K22" s="116">
        <v>1.639344262295082</v>
      </c>
    </row>
    <row r="23" spans="1:11" ht="14.1" customHeight="1" x14ac:dyDescent="0.2">
      <c r="A23" s="306">
        <v>23</v>
      </c>
      <c r="B23" s="307" t="s">
        <v>240</v>
      </c>
      <c r="C23" s="308"/>
      <c r="D23" s="113">
        <v>0.35410439181421016</v>
      </c>
      <c r="E23" s="115">
        <v>154</v>
      </c>
      <c r="F23" s="114">
        <v>167</v>
      </c>
      <c r="G23" s="114">
        <v>150</v>
      </c>
      <c r="H23" s="114">
        <v>165</v>
      </c>
      <c r="I23" s="140">
        <v>158</v>
      </c>
      <c r="J23" s="115">
        <v>-4</v>
      </c>
      <c r="K23" s="116">
        <v>-2.5316455696202533</v>
      </c>
    </row>
    <row r="24" spans="1:11" ht="14.1" customHeight="1" x14ac:dyDescent="0.2">
      <c r="A24" s="306">
        <v>24</v>
      </c>
      <c r="B24" s="307" t="s">
        <v>241</v>
      </c>
      <c r="C24" s="308"/>
      <c r="D24" s="113">
        <v>0.87836284203265114</v>
      </c>
      <c r="E24" s="115">
        <v>382</v>
      </c>
      <c r="F24" s="114">
        <v>414</v>
      </c>
      <c r="G24" s="114">
        <v>444</v>
      </c>
      <c r="H24" s="114">
        <v>435</v>
      </c>
      <c r="I24" s="140">
        <v>431</v>
      </c>
      <c r="J24" s="115">
        <v>-49</v>
      </c>
      <c r="K24" s="116">
        <v>-11.368909512761022</v>
      </c>
    </row>
    <row r="25" spans="1:11" ht="14.1" customHeight="1" x14ac:dyDescent="0.2">
      <c r="A25" s="306">
        <v>25</v>
      </c>
      <c r="B25" s="307" t="s">
        <v>242</v>
      </c>
      <c r="C25" s="308"/>
      <c r="D25" s="113">
        <v>1.1634858588181192</v>
      </c>
      <c r="E25" s="115">
        <v>506</v>
      </c>
      <c r="F25" s="114">
        <v>504</v>
      </c>
      <c r="G25" s="114">
        <v>518</v>
      </c>
      <c r="H25" s="114">
        <v>510</v>
      </c>
      <c r="I25" s="140">
        <v>486</v>
      </c>
      <c r="J25" s="115">
        <v>20</v>
      </c>
      <c r="K25" s="116">
        <v>4.1152263374485596</v>
      </c>
    </row>
    <row r="26" spans="1:11" ht="14.1" customHeight="1" x14ac:dyDescent="0.2">
      <c r="A26" s="306">
        <v>26</v>
      </c>
      <c r="B26" s="307" t="s">
        <v>243</v>
      </c>
      <c r="C26" s="308"/>
      <c r="D26" s="113">
        <v>0.54265348355943899</v>
      </c>
      <c r="E26" s="115">
        <v>236</v>
      </c>
      <c r="F26" s="114">
        <v>236</v>
      </c>
      <c r="G26" s="114">
        <v>242</v>
      </c>
      <c r="H26" s="114">
        <v>237</v>
      </c>
      <c r="I26" s="140">
        <v>243</v>
      </c>
      <c r="J26" s="115">
        <v>-7</v>
      </c>
      <c r="K26" s="116">
        <v>-2.880658436213992</v>
      </c>
    </row>
    <row r="27" spans="1:11" ht="14.1" customHeight="1" x14ac:dyDescent="0.2">
      <c r="A27" s="306">
        <v>27</v>
      </c>
      <c r="B27" s="307" t="s">
        <v>244</v>
      </c>
      <c r="C27" s="308"/>
      <c r="D27" s="113">
        <v>0.30121867095884114</v>
      </c>
      <c r="E27" s="115">
        <v>131</v>
      </c>
      <c r="F27" s="114">
        <v>141</v>
      </c>
      <c r="G27" s="114">
        <v>159</v>
      </c>
      <c r="H27" s="114">
        <v>158</v>
      </c>
      <c r="I27" s="140">
        <v>167</v>
      </c>
      <c r="J27" s="115">
        <v>-36</v>
      </c>
      <c r="K27" s="116">
        <v>-21.556886227544911</v>
      </c>
    </row>
    <row r="28" spans="1:11" ht="14.1" customHeight="1" x14ac:dyDescent="0.2">
      <c r="A28" s="306">
        <v>28</v>
      </c>
      <c r="B28" s="307" t="s">
        <v>245</v>
      </c>
      <c r="C28" s="308"/>
      <c r="D28" s="113">
        <v>0.23683605426534834</v>
      </c>
      <c r="E28" s="115">
        <v>103</v>
      </c>
      <c r="F28" s="114">
        <v>108</v>
      </c>
      <c r="G28" s="114">
        <v>108</v>
      </c>
      <c r="H28" s="114">
        <v>112</v>
      </c>
      <c r="I28" s="140">
        <v>107</v>
      </c>
      <c r="J28" s="115">
        <v>-4</v>
      </c>
      <c r="K28" s="116">
        <v>-3.7383177570093458</v>
      </c>
    </row>
    <row r="29" spans="1:11" ht="14.1" customHeight="1" x14ac:dyDescent="0.2">
      <c r="A29" s="306">
        <v>29</v>
      </c>
      <c r="B29" s="307" t="s">
        <v>246</v>
      </c>
      <c r="C29" s="308"/>
      <c r="D29" s="113">
        <v>2.8466314095194298</v>
      </c>
      <c r="E29" s="115">
        <v>1238</v>
      </c>
      <c r="F29" s="114">
        <v>1462</v>
      </c>
      <c r="G29" s="114">
        <v>1470</v>
      </c>
      <c r="H29" s="114">
        <v>1494</v>
      </c>
      <c r="I29" s="140">
        <v>1391</v>
      </c>
      <c r="J29" s="115">
        <v>-153</v>
      </c>
      <c r="K29" s="116">
        <v>-10.999281092739036</v>
      </c>
    </row>
    <row r="30" spans="1:11" ht="14.1" customHeight="1" x14ac:dyDescent="0.2">
      <c r="A30" s="306" t="s">
        <v>247</v>
      </c>
      <c r="B30" s="307" t="s">
        <v>248</v>
      </c>
      <c r="C30" s="308"/>
      <c r="D30" s="113" t="s">
        <v>514</v>
      </c>
      <c r="E30" s="115" t="s">
        <v>514</v>
      </c>
      <c r="F30" s="114" t="s">
        <v>514</v>
      </c>
      <c r="G30" s="114" t="s">
        <v>514</v>
      </c>
      <c r="H30" s="114">
        <v>232</v>
      </c>
      <c r="I30" s="140">
        <v>213</v>
      </c>
      <c r="J30" s="115" t="s">
        <v>514</v>
      </c>
      <c r="K30" s="116" t="s">
        <v>514</v>
      </c>
    </row>
    <row r="31" spans="1:11" ht="14.1" customHeight="1" x14ac:dyDescent="0.2">
      <c r="A31" s="306" t="s">
        <v>249</v>
      </c>
      <c r="B31" s="307" t="s">
        <v>250</v>
      </c>
      <c r="C31" s="308"/>
      <c r="D31" s="113">
        <v>2.3982524718326053</v>
      </c>
      <c r="E31" s="115">
        <v>1043</v>
      </c>
      <c r="F31" s="114">
        <v>1254</v>
      </c>
      <c r="G31" s="114">
        <v>1249</v>
      </c>
      <c r="H31" s="114">
        <v>1262</v>
      </c>
      <c r="I31" s="140">
        <v>1178</v>
      </c>
      <c r="J31" s="115">
        <v>-135</v>
      </c>
      <c r="K31" s="116">
        <v>-11.460101867572156</v>
      </c>
    </row>
    <row r="32" spans="1:11" ht="14.1" customHeight="1" x14ac:dyDescent="0.2">
      <c r="A32" s="306">
        <v>31</v>
      </c>
      <c r="B32" s="307" t="s">
        <v>251</v>
      </c>
      <c r="C32" s="308"/>
      <c r="D32" s="113">
        <v>0.11037020004598758</v>
      </c>
      <c r="E32" s="115">
        <v>48</v>
      </c>
      <c r="F32" s="114">
        <v>51</v>
      </c>
      <c r="G32" s="114">
        <v>50</v>
      </c>
      <c r="H32" s="114">
        <v>49</v>
      </c>
      <c r="I32" s="140">
        <v>51</v>
      </c>
      <c r="J32" s="115">
        <v>-3</v>
      </c>
      <c r="K32" s="116">
        <v>-5.882352941176471</v>
      </c>
    </row>
    <row r="33" spans="1:11" ht="14.1" customHeight="1" x14ac:dyDescent="0.2">
      <c r="A33" s="306">
        <v>32</v>
      </c>
      <c r="B33" s="307" t="s">
        <v>252</v>
      </c>
      <c r="C33" s="308"/>
      <c r="D33" s="113">
        <v>0.96803862957001607</v>
      </c>
      <c r="E33" s="115">
        <v>421</v>
      </c>
      <c r="F33" s="114">
        <v>396</v>
      </c>
      <c r="G33" s="114">
        <v>424</v>
      </c>
      <c r="H33" s="114">
        <v>436</v>
      </c>
      <c r="I33" s="140">
        <v>422</v>
      </c>
      <c r="J33" s="115">
        <v>-1</v>
      </c>
      <c r="K33" s="116">
        <v>-0.23696682464454977</v>
      </c>
    </row>
    <row r="34" spans="1:11" ht="14.1" customHeight="1" x14ac:dyDescent="0.2">
      <c r="A34" s="306">
        <v>33</v>
      </c>
      <c r="B34" s="307" t="s">
        <v>253</v>
      </c>
      <c r="C34" s="308"/>
      <c r="D34" s="113">
        <v>0.34950563347896069</v>
      </c>
      <c r="E34" s="115">
        <v>152</v>
      </c>
      <c r="F34" s="114">
        <v>149</v>
      </c>
      <c r="G34" s="114">
        <v>154</v>
      </c>
      <c r="H34" s="114">
        <v>162</v>
      </c>
      <c r="I34" s="140">
        <v>168</v>
      </c>
      <c r="J34" s="115">
        <v>-16</v>
      </c>
      <c r="K34" s="116">
        <v>-9.5238095238095237</v>
      </c>
    </row>
    <row r="35" spans="1:11" ht="14.1" customHeight="1" x14ac:dyDescent="0.2">
      <c r="A35" s="306">
        <v>34</v>
      </c>
      <c r="B35" s="307" t="s">
        <v>254</v>
      </c>
      <c r="C35" s="308"/>
      <c r="D35" s="113">
        <v>3.3272016555530008</v>
      </c>
      <c r="E35" s="115">
        <v>1447</v>
      </c>
      <c r="F35" s="114">
        <v>1447</v>
      </c>
      <c r="G35" s="114">
        <v>1505</v>
      </c>
      <c r="H35" s="114">
        <v>1460</v>
      </c>
      <c r="I35" s="140">
        <v>1433</v>
      </c>
      <c r="J35" s="115">
        <v>14</v>
      </c>
      <c r="K35" s="116">
        <v>0.97697138869504541</v>
      </c>
    </row>
    <row r="36" spans="1:11" ht="14.1" customHeight="1" x14ac:dyDescent="0.2">
      <c r="A36" s="306">
        <v>41</v>
      </c>
      <c r="B36" s="307" t="s">
        <v>255</v>
      </c>
      <c r="C36" s="308"/>
      <c r="D36" s="113">
        <v>0.19084847091285354</v>
      </c>
      <c r="E36" s="115">
        <v>83</v>
      </c>
      <c r="F36" s="114">
        <v>82</v>
      </c>
      <c r="G36" s="114">
        <v>80</v>
      </c>
      <c r="H36" s="114">
        <v>76</v>
      </c>
      <c r="I36" s="140">
        <v>72</v>
      </c>
      <c r="J36" s="115">
        <v>11</v>
      </c>
      <c r="K36" s="116">
        <v>15.277777777777779</v>
      </c>
    </row>
    <row r="37" spans="1:11" ht="14.1" customHeight="1" x14ac:dyDescent="0.2">
      <c r="A37" s="306">
        <v>42</v>
      </c>
      <c r="B37" s="307" t="s">
        <v>256</v>
      </c>
      <c r="C37" s="308"/>
      <c r="D37" s="113">
        <v>5.0586341687744306E-2</v>
      </c>
      <c r="E37" s="115">
        <v>22</v>
      </c>
      <c r="F37" s="114">
        <v>26</v>
      </c>
      <c r="G37" s="114">
        <v>26</v>
      </c>
      <c r="H37" s="114">
        <v>25</v>
      </c>
      <c r="I37" s="140">
        <v>21</v>
      </c>
      <c r="J37" s="115">
        <v>1</v>
      </c>
      <c r="K37" s="116">
        <v>4.7619047619047619</v>
      </c>
    </row>
    <row r="38" spans="1:11" ht="14.1" customHeight="1" x14ac:dyDescent="0.2">
      <c r="A38" s="306">
        <v>43</v>
      </c>
      <c r="B38" s="307" t="s">
        <v>257</v>
      </c>
      <c r="C38" s="308"/>
      <c r="D38" s="113">
        <v>0.18624971257760406</v>
      </c>
      <c r="E38" s="115">
        <v>81</v>
      </c>
      <c r="F38" s="114">
        <v>87</v>
      </c>
      <c r="G38" s="114">
        <v>86</v>
      </c>
      <c r="H38" s="114">
        <v>82</v>
      </c>
      <c r="I38" s="140">
        <v>87</v>
      </c>
      <c r="J38" s="115">
        <v>-6</v>
      </c>
      <c r="K38" s="116">
        <v>-6.8965517241379306</v>
      </c>
    </row>
    <row r="39" spans="1:11" ht="14.1" customHeight="1" x14ac:dyDescent="0.2">
      <c r="A39" s="306">
        <v>51</v>
      </c>
      <c r="B39" s="307" t="s">
        <v>258</v>
      </c>
      <c r="C39" s="308"/>
      <c r="D39" s="113">
        <v>10.671418716946425</v>
      </c>
      <c r="E39" s="115">
        <v>4641</v>
      </c>
      <c r="F39" s="114">
        <v>4869</v>
      </c>
      <c r="G39" s="114">
        <v>5030</v>
      </c>
      <c r="H39" s="114">
        <v>5106</v>
      </c>
      <c r="I39" s="140">
        <v>5209</v>
      </c>
      <c r="J39" s="115">
        <v>-568</v>
      </c>
      <c r="K39" s="116">
        <v>-10.904204261854483</v>
      </c>
    </row>
    <row r="40" spans="1:11" ht="14.1" customHeight="1" x14ac:dyDescent="0.2">
      <c r="A40" s="306" t="s">
        <v>259</v>
      </c>
      <c r="B40" s="307" t="s">
        <v>260</v>
      </c>
      <c r="C40" s="308"/>
      <c r="D40" s="113">
        <v>10.31501494596459</v>
      </c>
      <c r="E40" s="115">
        <v>4486</v>
      </c>
      <c r="F40" s="114">
        <v>4713</v>
      </c>
      <c r="G40" s="114">
        <v>4863</v>
      </c>
      <c r="H40" s="114">
        <v>4939</v>
      </c>
      <c r="I40" s="140">
        <v>5052</v>
      </c>
      <c r="J40" s="115">
        <v>-566</v>
      </c>
      <c r="K40" s="116">
        <v>-11.203483768804434</v>
      </c>
    </row>
    <row r="41" spans="1:11" ht="14.1" customHeight="1" x14ac:dyDescent="0.2">
      <c r="A41" s="306"/>
      <c r="B41" s="307" t="s">
        <v>261</v>
      </c>
      <c r="C41" s="308"/>
      <c r="D41" s="113">
        <v>4.2745458726143939</v>
      </c>
      <c r="E41" s="115">
        <v>1859</v>
      </c>
      <c r="F41" s="114">
        <v>2086</v>
      </c>
      <c r="G41" s="114">
        <v>2188</v>
      </c>
      <c r="H41" s="114">
        <v>2307</v>
      </c>
      <c r="I41" s="140">
        <v>2434</v>
      </c>
      <c r="J41" s="115">
        <v>-575</v>
      </c>
      <c r="K41" s="116">
        <v>-23.623664749383732</v>
      </c>
    </row>
    <row r="42" spans="1:11" ht="14.1" customHeight="1" x14ac:dyDescent="0.2">
      <c r="A42" s="306">
        <v>52</v>
      </c>
      <c r="B42" s="307" t="s">
        <v>262</v>
      </c>
      <c r="C42" s="308"/>
      <c r="D42" s="113">
        <v>4.6723384686134741</v>
      </c>
      <c r="E42" s="115">
        <v>2032</v>
      </c>
      <c r="F42" s="114">
        <v>2060</v>
      </c>
      <c r="G42" s="114">
        <v>2093</v>
      </c>
      <c r="H42" s="114">
        <v>2075</v>
      </c>
      <c r="I42" s="140">
        <v>2054</v>
      </c>
      <c r="J42" s="115">
        <v>-22</v>
      </c>
      <c r="K42" s="116">
        <v>-1.071080817916261</v>
      </c>
    </row>
    <row r="43" spans="1:11" ht="14.1" customHeight="1" x14ac:dyDescent="0.2">
      <c r="A43" s="306" t="s">
        <v>263</v>
      </c>
      <c r="B43" s="307" t="s">
        <v>264</v>
      </c>
      <c r="C43" s="308"/>
      <c r="D43" s="113">
        <v>4.2883421476201429</v>
      </c>
      <c r="E43" s="115">
        <v>1865</v>
      </c>
      <c r="F43" s="114">
        <v>1905</v>
      </c>
      <c r="G43" s="114">
        <v>1912</v>
      </c>
      <c r="H43" s="114">
        <v>1889</v>
      </c>
      <c r="I43" s="140">
        <v>1907</v>
      </c>
      <c r="J43" s="115">
        <v>-42</v>
      </c>
      <c r="K43" s="116">
        <v>-2.2024121657052964</v>
      </c>
    </row>
    <row r="44" spans="1:11" ht="14.1" customHeight="1" x14ac:dyDescent="0.2">
      <c r="A44" s="306">
        <v>53</v>
      </c>
      <c r="B44" s="307" t="s">
        <v>265</v>
      </c>
      <c r="C44" s="308"/>
      <c r="D44" s="113">
        <v>1.0945044837893769</v>
      </c>
      <c r="E44" s="115">
        <v>476</v>
      </c>
      <c r="F44" s="114">
        <v>497</v>
      </c>
      <c r="G44" s="114">
        <v>530</v>
      </c>
      <c r="H44" s="114">
        <v>505</v>
      </c>
      <c r="I44" s="140">
        <v>506</v>
      </c>
      <c r="J44" s="115">
        <v>-30</v>
      </c>
      <c r="K44" s="116">
        <v>-5.9288537549407119</v>
      </c>
    </row>
    <row r="45" spans="1:11" ht="14.1" customHeight="1" x14ac:dyDescent="0.2">
      <c r="A45" s="306" t="s">
        <v>266</v>
      </c>
      <c r="B45" s="307" t="s">
        <v>267</v>
      </c>
      <c r="C45" s="308"/>
      <c r="D45" s="113">
        <v>1.0600137962750058</v>
      </c>
      <c r="E45" s="115">
        <v>461</v>
      </c>
      <c r="F45" s="114">
        <v>482</v>
      </c>
      <c r="G45" s="114">
        <v>516</v>
      </c>
      <c r="H45" s="114">
        <v>491</v>
      </c>
      <c r="I45" s="140">
        <v>493</v>
      </c>
      <c r="J45" s="115">
        <v>-32</v>
      </c>
      <c r="K45" s="116">
        <v>-6.4908722109533468</v>
      </c>
    </row>
    <row r="46" spans="1:11" ht="14.1" customHeight="1" x14ac:dyDescent="0.2">
      <c r="A46" s="306">
        <v>54</v>
      </c>
      <c r="B46" s="307" t="s">
        <v>268</v>
      </c>
      <c r="C46" s="308"/>
      <c r="D46" s="113">
        <v>16.879742469533227</v>
      </c>
      <c r="E46" s="115">
        <v>7341</v>
      </c>
      <c r="F46" s="114">
        <v>7718</v>
      </c>
      <c r="G46" s="114">
        <v>8086</v>
      </c>
      <c r="H46" s="114">
        <v>7894</v>
      </c>
      <c r="I46" s="140">
        <v>7714</v>
      </c>
      <c r="J46" s="115">
        <v>-373</v>
      </c>
      <c r="K46" s="116">
        <v>-4.8353642727508426</v>
      </c>
    </row>
    <row r="47" spans="1:11" ht="14.1" customHeight="1" x14ac:dyDescent="0.2">
      <c r="A47" s="306">
        <v>61</v>
      </c>
      <c r="B47" s="307" t="s">
        <v>269</v>
      </c>
      <c r="C47" s="308"/>
      <c r="D47" s="113">
        <v>0.65302368360542651</v>
      </c>
      <c r="E47" s="115">
        <v>284</v>
      </c>
      <c r="F47" s="114">
        <v>284</v>
      </c>
      <c r="G47" s="114">
        <v>282</v>
      </c>
      <c r="H47" s="114">
        <v>275</v>
      </c>
      <c r="I47" s="140">
        <v>260</v>
      </c>
      <c r="J47" s="115">
        <v>24</v>
      </c>
      <c r="K47" s="116">
        <v>9.2307692307692299</v>
      </c>
    </row>
    <row r="48" spans="1:11" ht="14.1" customHeight="1" x14ac:dyDescent="0.2">
      <c r="A48" s="306">
        <v>62</v>
      </c>
      <c r="B48" s="307" t="s">
        <v>270</v>
      </c>
      <c r="C48" s="308"/>
      <c r="D48" s="113">
        <v>13.009887330420787</v>
      </c>
      <c r="E48" s="115">
        <v>5658</v>
      </c>
      <c r="F48" s="114">
        <v>5985</v>
      </c>
      <c r="G48" s="114">
        <v>6384</v>
      </c>
      <c r="H48" s="114">
        <v>6262</v>
      </c>
      <c r="I48" s="140">
        <v>5972</v>
      </c>
      <c r="J48" s="115">
        <v>-314</v>
      </c>
      <c r="K48" s="116">
        <v>-5.2578700602813129</v>
      </c>
    </row>
    <row r="49" spans="1:11" ht="14.1" customHeight="1" x14ac:dyDescent="0.2">
      <c r="A49" s="306">
        <v>63</v>
      </c>
      <c r="B49" s="307" t="s">
        <v>271</v>
      </c>
      <c r="C49" s="308"/>
      <c r="D49" s="113">
        <v>8.985973787077489</v>
      </c>
      <c r="E49" s="115">
        <v>3908</v>
      </c>
      <c r="F49" s="114">
        <v>4619</v>
      </c>
      <c r="G49" s="114">
        <v>4750</v>
      </c>
      <c r="H49" s="114">
        <v>4847</v>
      </c>
      <c r="I49" s="140">
        <v>4469</v>
      </c>
      <c r="J49" s="115">
        <v>-561</v>
      </c>
      <c r="K49" s="116">
        <v>-12.553143880062654</v>
      </c>
    </row>
    <row r="50" spans="1:11" ht="14.1" customHeight="1" x14ac:dyDescent="0.2">
      <c r="A50" s="306" t="s">
        <v>272</v>
      </c>
      <c r="B50" s="307" t="s">
        <v>273</v>
      </c>
      <c r="C50" s="308"/>
      <c r="D50" s="113">
        <v>0.65992182110830078</v>
      </c>
      <c r="E50" s="115">
        <v>287</v>
      </c>
      <c r="F50" s="114">
        <v>324</v>
      </c>
      <c r="G50" s="114">
        <v>344</v>
      </c>
      <c r="H50" s="114">
        <v>345</v>
      </c>
      <c r="I50" s="140">
        <v>320</v>
      </c>
      <c r="J50" s="115">
        <v>-33</v>
      </c>
      <c r="K50" s="116">
        <v>-10.3125</v>
      </c>
    </row>
    <row r="51" spans="1:11" ht="14.1" customHeight="1" x14ac:dyDescent="0.2">
      <c r="A51" s="306" t="s">
        <v>274</v>
      </c>
      <c r="B51" s="307" t="s">
        <v>275</v>
      </c>
      <c r="C51" s="308"/>
      <c r="D51" s="113">
        <v>8.0478270866865937</v>
      </c>
      <c r="E51" s="115">
        <v>3500</v>
      </c>
      <c r="F51" s="114">
        <v>4152</v>
      </c>
      <c r="G51" s="114">
        <v>4212</v>
      </c>
      <c r="H51" s="114">
        <v>4286</v>
      </c>
      <c r="I51" s="140">
        <v>3998</v>
      </c>
      <c r="J51" s="115">
        <v>-498</v>
      </c>
      <c r="K51" s="116">
        <v>-12.456228114057028</v>
      </c>
    </row>
    <row r="52" spans="1:11" ht="14.1" customHeight="1" x14ac:dyDescent="0.2">
      <c r="A52" s="306">
        <v>71</v>
      </c>
      <c r="B52" s="307" t="s">
        <v>276</v>
      </c>
      <c r="C52" s="308"/>
      <c r="D52" s="113">
        <v>9.7148769832145323</v>
      </c>
      <c r="E52" s="115">
        <v>4225</v>
      </c>
      <c r="F52" s="114">
        <v>4309</v>
      </c>
      <c r="G52" s="114">
        <v>4251</v>
      </c>
      <c r="H52" s="114">
        <v>4357</v>
      </c>
      <c r="I52" s="140">
        <v>4250</v>
      </c>
      <c r="J52" s="115">
        <v>-25</v>
      </c>
      <c r="K52" s="116">
        <v>-0.58823529411764708</v>
      </c>
    </row>
    <row r="53" spans="1:11" ht="14.1" customHeight="1" x14ac:dyDescent="0.2">
      <c r="A53" s="306" t="s">
        <v>277</v>
      </c>
      <c r="B53" s="307" t="s">
        <v>278</v>
      </c>
      <c r="C53" s="308"/>
      <c r="D53" s="113">
        <v>0.64382616693492756</v>
      </c>
      <c r="E53" s="115">
        <v>280</v>
      </c>
      <c r="F53" s="114">
        <v>272</v>
      </c>
      <c r="G53" s="114">
        <v>267</v>
      </c>
      <c r="H53" s="114">
        <v>267</v>
      </c>
      <c r="I53" s="140">
        <v>275</v>
      </c>
      <c r="J53" s="115">
        <v>5</v>
      </c>
      <c r="K53" s="116">
        <v>1.8181818181818181</v>
      </c>
    </row>
    <row r="54" spans="1:11" ht="14.1" customHeight="1" x14ac:dyDescent="0.2">
      <c r="A54" s="306" t="s">
        <v>279</v>
      </c>
      <c r="B54" s="307" t="s">
        <v>280</v>
      </c>
      <c r="C54" s="308"/>
      <c r="D54" s="113">
        <v>8.6916532536215225</v>
      </c>
      <c r="E54" s="115">
        <v>3780</v>
      </c>
      <c r="F54" s="114">
        <v>3869</v>
      </c>
      <c r="G54" s="114">
        <v>3819</v>
      </c>
      <c r="H54" s="114">
        <v>3933</v>
      </c>
      <c r="I54" s="140">
        <v>3812</v>
      </c>
      <c r="J54" s="115">
        <v>-32</v>
      </c>
      <c r="K54" s="116">
        <v>-0.83945435466946483</v>
      </c>
    </row>
    <row r="55" spans="1:11" ht="14.1" customHeight="1" x14ac:dyDescent="0.2">
      <c r="A55" s="306">
        <v>72</v>
      </c>
      <c r="B55" s="307" t="s">
        <v>281</v>
      </c>
      <c r="C55" s="308"/>
      <c r="D55" s="113">
        <v>1.2209703380087376</v>
      </c>
      <c r="E55" s="115">
        <v>531</v>
      </c>
      <c r="F55" s="114">
        <v>539</v>
      </c>
      <c r="G55" s="114">
        <v>529</v>
      </c>
      <c r="H55" s="114">
        <v>534</v>
      </c>
      <c r="I55" s="140">
        <v>538</v>
      </c>
      <c r="J55" s="115">
        <v>-7</v>
      </c>
      <c r="K55" s="116">
        <v>-1.3011152416356877</v>
      </c>
    </row>
    <row r="56" spans="1:11" ht="14.1" customHeight="1" x14ac:dyDescent="0.2">
      <c r="A56" s="306" t="s">
        <v>282</v>
      </c>
      <c r="B56" s="307" t="s">
        <v>283</v>
      </c>
      <c r="C56" s="308"/>
      <c r="D56" s="113">
        <v>0.16785467923660613</v>
      </c>
      <c r="E56" s="115">
        <v>73</v>
      </c>
      <c r="F56" s="114">
        <v>80</v>
      </c>
      <c r="G56" s="114">
        <v>83</v>
      </c>
      <c r="H56" s="114">
        <v>87</v>
      </c>
      <c r="I56" s="140">
        <v>89</v>
      </c>
      <c r="J56" s="115">
        <v>-16</v>
      </c>
      <c r="K56" s="116">
        <v>-17.977528089887642</v>
      </c>
    </row>
    <row r="57" spans="1:11" ht="14.1" customHeight="1" x14ac:dyDescent="0.2">
      <c r="A57" s="306" t="s">
        <v>284</v>
      </c>
      <c r="B57" s="307" t="s">
        <v>285</v>
      </c>
      <c r="C57" s="308"/>
      <c r="D57" s="113">
        <v>0.65992182110830078</v>
      </c>
      <c r="E57" s="115">
        <v>287</v>
      </c>
      <c r="F57" s="114">
        <v>285</v>
      </c>
      <c r="G57" s="114">
        <v>278</v>
      </c>
      <c r="H57" s="114">
        <v>279</v>
      </c>
      <c r="I57" s="140">
        <v>280</v>
      </c>
      <c r="J57" s="115">
        <v>7</v>
      </c>
      <c r="K57" s="116">
        <v>2.5</v>
      </c>
    </row>
    <row r="58" spans="1:11" ht="14.1" customHeight="1" x14ac:dyDescent="0.2">
      <c r="A58" s="306">
        <v>73</v>
      </c>
      <c r="B58" s="307" t="s">
        <v>286</v>
      </c>
      <c r="C58" s="308"/>
      <c r="D58" s="113">
        <v>0.77719015865716257</v>
      </c>
      <c r="E58" s="115">
        <v>338</v>
      </c>
      <c r="F58" s="114">
        <v>351</v>
      </c>
      <c r="G58" s="114">
        <v>349</v>
      </c>
      <c r="H58" s="114">
        <v>341</v>
      </c>
      <c r="I58" s="140">
        <v>329</v>
      </c>
      <c r="J58" s="115">
        <v>9</v>
      </c>
      <c r="K58" s="116">
        <v>2.735562310030395</v>
      </c>
    </row>
    <row r="59" spans="1:11" ht="14.1" customHeight="1" x14ac:dyDescent="0.2">
      <c r="A59" s="306" t="s">
        <v>287</v>
      </c>
      <c r="B59" s="307" t="s">
        <v>288</v>
      </c>
      <c r="C59" s="308"/>
      <c r="D59" s="113">
        <v>0.5012646585421936</v>
      </c>
      <c r="E59" s="115">
        <v>218</v>
      </c>
      <c r="F59" s="114">
        <v>228</v>
      </c>
      <c r="G59" s="114">
        <v>227</v>
      </c>
      <c r="H59" s="114">
        <v>220</v>
      </c>
      <c r="I59" s="140">
        <v>206</v>
      </c>
      <c r="J59" s="115">
        <v>12</v>
      </c>
      <c r="K59" s="116">
        <v>5.825242718446602</v>
      </c>
    </row>
    <row r="60" spans="1:11" ht="14.1" customHeight="1" x14ac:dyDescent="0.2">
      <c r="A60" s="306">
        <v>81</v>
      </c>
      <c r="B60" s="307" t="s">
        <v>289</v>
      </c>
      <c r="C60" s="308"/>
      <c r="D60" s="113">
        <v>3.7020004598758334</v>
      </c>
      <c r="E60" s="115">
        <v>1610</v>
      </c>
      <c r="F60" s="114">
        <v>1644</v>
      </c>
      <c r="G60" s="114">
        <v>1653</v>
      </c>
      <c r="H60" s="114">
        <v>1649</v>
      </c>
      <c r="I60" s="140">
        <v>1599</v>
      </c>
      <c r="J60" s="115">
        <v>11</v>
      </c>
      <c r="K60" s="116">
        <v>0.68792995622263919</v>
      </c>
    </row>
    <row r="61" spans="1:11" ht="14.1" customHeight="1" x14ac:dyDescent="0.2">
      <c r="A61" s="306" t="s">
        <v>290</v>
      </c>
      <c r="B61" s="307" t="s">
        <v>291</v>
      </c>
      <c r="C61" s="308"/>
      <c r="D61" s="113">
        <v>1.4325132214302139</v>
      </c>
      <c r="E61" s="115">
        <v>623</v>
      </c>
      <c r="F61" s="114">
        <v>637</v>
      </c>
      <c r="G61" s="114">
        <v>652</v>
      </c>
      <c r="H61" s="114">
        <v>670</v>
      </c>
      <c r="I61" s="140">
        <v>648</v>
      </c>
      <c r="J61" s="115">
        <v>-25</v>
      </c>
      <c r="K61" s="116">
        <v>-3.8580246913580245</v>
      </c>
    </row>
    <row r="62" spans="1:11" ht="14.1" customHeight="1" x14ac:dyDescent="0.2">
      <c r="A62" s="306" t="s">
        <v>292</v>
      </c>
      <c r="B62" s="307" t="s">
        <v>293</v>
      </c>
      <c r="C62" s="308"/>
      <c r="D62" s="113">
        <v>1.2807541963669808</v>
      </c>
      <c r="E62" s="115">
        <v>557</v>
      </c>
      <c r="F62" s="114">
        <v>565</v>
      </c>
      <c r="G62" s="114">
        <v>562</v>
      </c>
      <c r="H62" s="114">
        <v>548</v>
      </c>
      <c r="I62" s="140">
        <v>527</v>
      </c>
      <c r="J62" s="115">
        <v>30</v>
      </c>
      <c r="K62" s="116">
        <v>5.6925996204933584</v>
      </c>
    </row>
    <row r="63" spans="1:11" ht="14.1" customHeight="1" x14ac:dyDescent="0.2">
      <c r="A63" s="306"/>
      <c r="B63" s="307" t="s">
        <v>294</v>
      </c>
      <c r="C63" s="308"/>
      <c r="D63" s="113">
        <v>0.8484709128535296</v>
      </c>
      <c r="E63" s="115">
        <v>369</v>
      </c>
      <c r="F63" s="114">
        <v>368</v>
      </c>
      <c r="G63" s="114">
        <v>357</v>
      </c>
      <c r="H63" s="114">
        <v>353</v>
      </c>
      <c r="I63" s="140">
        <v>338</v>
      </c>
      <c r="J63" s="115">
        <v>31</v>
      </c>
      <c r="K63" s="116">
        <v>9.1715976331360949</v>
      </c>
    </row>
    <row r="64" spans="1:11" ht="14.1" customHeight="1" x14ac:dyDescent="0.2">
      <c r="A64" s="306" t="s">
        <v>295</v>
      </c>
      <c r="B64" s="307" t="s">
        <v>296</v>
      </c>
      <c r="C64" s="308"/>
      <c r="D64" s="113">
        <v>0.11956771671648656</v>
      </c>
      <c r="E64" s="115">
        <v>52</v>
      </c>
      <c r="F64" s="114">
        <v>42</v>
      </c>
      <c r="G64" s="114">
        <v>39</v>
      </c>
      <c r="H64" s="114">
        <v>38</v>
      </c>
      <c r="I64" s="140">
        <v>34</v>
      </c>
      <c r="J64" s="115">
        <v>18</v>
      </c>
      <c r="K64" s="116">
        <v>52.941176470588232</v>
      </c>
    </row>
    <row r="65" spans="1:11" ht="14.1" customHeight="1" x14ac:dyDescent="0.2">
      <c r="A65" s="306" t="s">
        <v>297</v>
      </c>
      <c r="B65" s="307" t="s">
        <v>298</v>
      </c>
      <c r="C65" s="308"/>
      <c r="D65" s="113">
        <v>0.50816279604506787</v>
      </c>
      <c r="E65" s="115">
        <v>221</v>
      </c>
      <c r="F65" s="114">
        <v>241</v>
      </c>
      <c r="G65" s="114">
        <v>238</v>
      </c>
      <c r="H65" s="114">
        <v>235</v>
      </c>
      <c r="I65" s="140">
        <v>237</v>
      </c>
      <c r="J65" s="115">
        <v>-16</v>
      </c>
      <c r="K65" s="116">
        <v>-6.7510548523206753</v>
      </c>
    </row>
    <row r="66" spans="1:11" ht="14.1" customHeight="1" x14ac:dyDescent="0.2">
      <c r="A66" s="306">
        <v>82</v>
      </c>
      <c r="B66" s="307" t="s">
        <v>299</v>
      </c>
      <c r="C66" s="308"/>
      <c r="D66" s="113">
        <v>2.1706139342377559</v>
      </c>
      <c r="E66" s="115">
        <v>944</v>
      </c>
      <c r="F66" s="114">
        <v>1003</v>
      </c>
      <c r="G66" s="114">
        <v>982</v>
      </c>
      <c r="H66" s="114">
        <v>980</v>
      </c>
      <c r="I66" s="140">
        <v>984</v>
      </c>
      <c r="J66" s="115">
        <v>-40</v>
      </c>
      <c r="K66" s="116">
        <v>-4.0650406504065044</v>
      </c>
    </row>
    <row r="67" spans="1:11" ht="14.1" customHeight="1" x14ac:dyDescent="0.2">
      <c r="A67" s="306" t="s">
        <v>300</v>
      </c>
      <c r="B67" s="307" t="s">
        <v>301</v>
      </c>
      <c r="C67" s="308"/>
      <c r="D67" s="113">
        <v>0.98643366291101398</v>
      </c>
      <c r="E67" s="115">
        <v>429</v>
      </c>
      <c r="F67" s="114">
        <v>446</v>
      </c>
      <c r="G67" s="114">
        <v>440</v>
      </c>
      <c r="H67" s="114">
        <v>443</v>
      </c>
      <c r="I67" s="140">
        <v>439</v>
      </c>
      <c r="J67" s="115">
        <v>-10</v>
      </c>
      <c r="K67" s="116">
        <v>-2.2779043280182232</v>
      </c>
    </row>
    <row r="68" spans="1:11" ht="14.1" customHeight="1" x14ac:dyDescent="0.2">
      <c r="A68" s="306" t="s">
        <v>302</v>
      </c>
      <c r="B68" s="307" t="s">
        <v>303</v>
      </c>
      <c r="C68" s="308"/>
      <c r="D68" s="113">
        <v>0.77489077948953777</v>
      </c>
      <c r="E68" s="115">
        <v>337</v>
      </c>
      <c r="F68" s="114">
        <v>369</v>
      </c>
      <c r="G68" s="114">
        <v>353</v>
      </c>
      <c r="H68" s="114">
        <v>352</v>
      </c>
      <c r="I68" s="140">
        <v>360</v>
      </c>
      <c r="J68" s="115">
        <v>-23</v>
      </c>
      <c r="K68" s="116">
        <v>-6.3888888888888893</v>
      </c>
    </row>
    <row r="69" spans="1:11" ht="14.1" customHeight="1" x14ac:dyDescent="0.2">
      <c r="A69" s="306">
        <v>83</v>
      </c>
      <c r="B69" s="307" t="s">
        <v>304</v>
      </c>
      <c r="C69" s="308"/>
      <c r="D69" s="113">
        <v>3.1961370429983904</v>
      </c>
      <c r="E69" s="115">
        <v>1390</v>
      </c>
      <c r="F69" s="114">
        <v>1407</v>
      </c>
      <c r="G69" s="114">
        <v>1394</v>
      </c>
      <c r="H69" s="114">
        <v>1372</v>
      </c>
      <c r="I69" s="140">
        <v>1373</v>
      </c>
      <c r="J69" s="115">
        <v>17</v>
      </c>
      <c r="K69" s="116">
        <v>1.238164603058995</v>
      </c>
    </row>
    <row r="70" spans="1:11" ht="14.1" customHeight="1" x14ac:dyDescent="0.2">
      <c r="A70" s="306" t="s">
        <v>305</v>
      </c>
      <c r="B70" s="307" t="s">
        <v>306</v>
      </c>
      <c r="C70" s="308"/>
      <c r="D70" s="113">
        <v>1.4256150839273396</v>
      </c>
      <c r="E70" s="115">
        <v>620</v>
      </c>
      <c r="F70" s="114">
        <v>627</v>
      </c>
      <c r="G70" s="114">
        <v>615</v>
      </c>
      <c r="H70" s="114">
        <v>615</v>
      </c>
      <c r="I70" s="140">
        <v>615</v>
      </c>
      <c r="J70" s="115">
        <v>5</v>
      </c>
      <c r="K70" s="116">
        <v>0.81300813008130079</v>
      </c>
    </row>
    <row r="71" spans="1:11" ht="14.1" customHeight="1" x14ac:dyDescent="0.2">
      <c r="A71" s="306"/>
      <c r="B71" s="307" t="s">
        <v>307</v>
      </c>
      <c r="C71" s="308"/>
      <c r="D71" s="113">
        <v>0.70590940446079553</v>
      </c>
      <c r="E71" s="115">
        <v>307</v>
      </c>
      <c r="F71" s="114">
        <v>311</v>
      </c>
      <c r="G71" s="114">
        <v>307</v>
      </c>
      <c r="H71" s="114">
        <v>327</v>
      </c>
      <c r="I71" s="140">
        <v>335</v>
      </c>
      <c r="J71" s="115">
        <v>-28</v>
      </c>
      <c r="K71" s="116">
        <v>-8.3582089552238799</v>
      </c>
    </row>
    <row r="72" spans="1:11" ht="14.1" customHeight="1" x14ac:dyDescent="0.2">
      <c r="A72" s="306">
        <v>84</v>
      </c>
      <c r="B72" s="307" t="s">
        <v>308</v>
      </c>
      <c r="C72" s="308"/>
      <c r="D72" s="113">
        <v>1.0485169004368819</v>
      </c>
      <c r="E72" s="115">
        <v>456</v>
      </c>
      <c r="F72" s="114">
        <v>468</v>
      </c>
      <c r="G72" s="114">
        <v>475</v>
      </c>
      <c r="H72" s="114">
        <v>492</v>
      </c>
      <c r="I72" s="140">
        <v>484</v>
      </c>
      <c r="J72" s="115">
        <v>-28</v>
      </c>
      <c r="K72" s="116">
        <v>-5.785123966942149</v>
      </c>
    </row>
    <row r="73" spans="1:11" ht="14.1" customHeight="1" x14ac:dyDescent="0.2">
      <c r="A73" s="306" t="s">
        <v>309</v>
      </c>
      <c r="B73" s="307" t="s">
        <v>310</v>
      </c>
      <c r="C73" s="308"/>
      <c r="D73" s="113">
        <v>0.19314785008047827</v>
      </c>
      <c r="E73" s="115">
        <v>84</v>
      </c>
      <c r="F73" s="114">
        <v>85</v>
      </c>
      <c r="G73" s="114">
        <v>86</v>
      </c>
      <c r="H73" s="114">
        <v>92</v>
      </c>
      <c r="I73" s="140">
        <v>93</v>
      </c>
      <c r="J73" s="115">
        <v>-9</v>
      </c>
      <c r="K73" s="116">
        <v>-9.67741935483871</v>
      </c>
    </row>
    <row r="74" spans="1:11" ht="14.1" customHeight="1" x14ac:dyDescent="0.2">
      <c r="A74" s="306" t="s">
        <v>311</v>
      </c>
      <c r="B74" s="307" t="s">
        <v>312</v>
      </c>
      <c r="C74" s="308"/>
      <c r="D74" s="113">
        <v>6.2083237525868015E-2</v>
      </c>
      <c r="E74" s="115">
        <v>27</v>
      </c>
      <c r="F74" s="114">
        <v>29</v>
      </c>
      <c r="G74" s="114">
        <v>31</v>
      </c>
      <c r="H74" s="114">
        <v>36</v>
      </c>
      <c r="I74" s="140">
        <v>37</v>
      </c>
      <c r="J74" s="115">
        <v>-10</v>
      </c>
      <c r="K74" s="116">
        <v>-27.027027027027028</v>
      </c>
    </row>
    <row r="75" spans="1:11" ht="14.1" customHeight="1" x14ac:dyDescent="0.2">
      <c r="A75" s="306" t="s">
        <v>313</v>
      </c>
      <c r="B75" s="307" t="s">
        <v>314</v>
      </c>
      <c r="C75" s="308"/>
      <c r="D75" s="113">
        <v>1.1496895838123706E-2</v>
      </c>
      <c r="E75" s="115">
        <v>5</v>
      </c>
      <c r="F75" s="114">
        <v>3</v>
      </c>
      <c r="G75" s="114">
        <v>3</v>
      </c>
      <c r="H75" s="114">
        <v>3</v>
      </c>
      <c r="I75" s="140">
        <v>4</v>
      </c>
      <c r="J75" s="115">
        <v>1</v>
      </c>
      <c r="K75" s="116">
        <v>25</v>
      </c>
    </row>
    <row r="76" spans="1:11" ht="14.1" customHeight="1" x14ac:dyDescent="0.2">
      <c r="A76" s="306">
        <v>91</v>
      </c>
      <c r="B76" s="307" t="s">
        <v>315</v>
      </c>
      <c r="C76" s="308"/>
      <c r="D76" s="113">
        <v>0.72200505863416875</v>
      </c>
      <c r="E76" s="115">
        <v>314</v>
      </c>
      <c r="F76" s="114">
        <v>286</v>
      </c>
      <c r="G76" s="114">
        <v>285</v>
      </c>
      <c r="H76" s="114">
        <v>280</v>
      </c>
      <c r="I76" s="140">
        <v>281</v>
      </c>
      <c r="J76" s="115">
        <v>33</v>
      </c>
      <c r="K76" s="116">
        <v>11.743772241992882</v>
      </c>
    </row>
    <row r="77" spans="1:11" ht="14.1" customHeight="1" x14ac:dyDescent="0.2">
      <c r="A77" s="306">
        <v>92</v>
      </c>
      <c r="B77" s="307" t="s">
        <v>316</v>
      </c>
      <c r="C77" s="308"/>
      <c r="D77" s="113">
        <v>0.2506323292710968</v>
      </c>
      <c r="E77" s="115">
        <v>109</v>
      </c>
      <c r="F77" s="114">
        <v>107</v>
      </c>
      <c r="G77" s="114">
        <v>112</v>
      </c>
      <c r="H77" s="114">
        <v>118</v>
      </c>
      <c r="I77" s="140">
        <v>120</v>
      </c>
      <c r="J77" s="115">
        <v>-11</v>
      </c>
      <c r="K77" s="116">
        <v>-9.1666666666666661</v>
      </c>
    </row>
    <row r="78" spans="1:11" ht="14.1" customHeight="1" x14ac:dyDescent="0.2">
      <c r="A78" s="306">
        <v>93</v>
      </c>
      <c r="B78" s="307" t="s">
        <v>317</v>
      </c>
      <c r="C78" s="308"/>
      <c r="D78" s="113">
        <v>8.7376408369740172E-2</v>
      </c>
      <c r="E78" s="115">
        <v>38</v>
      </c>
      <c r="F78" s="114">
        <v>40</v>
      </c>
      <c r="G78" s="114">
        <v>42</v>
      </c>
      <c r="H78" s="114">
        <v>41</v>
      </c>
      <c r="I78" s="140">
        <v>42</v>
      </c>
      <c r="J78" s="115">
        <v>-4</v>
      </c>
      <c r="K78" s="116">
        <v>-9.5238095238095237</v>
      </c>
    </row>
    <row r="79" spans="1:11" ht="14.1" customHeight="1" x14ac:dyDescent="0.2">
      <c r="A79" s="306">
        <v>94</v>
      </c>
      <c r="B79" s="307" t="s">
        <v>318</v>
      </c>
      <c r="C79" s="308"/>
      <c r="D79" s="113">
        <v>0.44148080018395031</v>
      </c>
      <c r="E79" s="115">
        <v>192</v>
      </c>
      <c r="F79" s="114">
        <v>238</v>
      </c>
      <c r="G79" s="114">
        <v>225</v>
      </c>
      <c r="H79" s="114">
        <v>199</v>
      </c>
      <c r="I79" s="140">
        <v>196</v>
      </c>
      <c r="J79" s="115">
        <v>-4</v>
      </c>
      <c r="K79" s="116">
        <v>-2.0408163265306123</v>
      </c>
    </row>
    <row r="80" spans="1:11" ht="14.1" customHeight="1" x14ac:dyDescent="0.2">
      <c r="A80" s="306" t="s">
        <v>319</v>
      </c>
      <c r="B80" s="307" t="s">
        <v>320</v>
      </c>
      <c r="C80" s="308"/>
      <c r="D80" s="113">
        <v>1.3796275005748447E-2</v>
      </c>
      <c r="E80" s="115">
        <v>6</v>
      </c>
      <c r="F80" s="114">
        <v>6</v>
      </c>
      <c r="G80" s="114">
        <v>4</v>
      </c>
      <c r="H80" s="114">
        <v>3</v>
      </c>
      <c r="I80" s="140">
        <v>3</v>
      </c>
      <c r="J80" s="115">
        <v>3</v>
      </c>
      <c r="K80" s="116">
        <v>100</v>
      </c>
    </row>
    <row r="81" spans="1:11" ht="14.1" customHeight="1" x14ac:dyDescent="0.2">
      <c r="A81" s="310" t="s">
        <v>321</v>
      </c>
      <c r="B81" s="311" t="s">
        <v>334</v>
      </c>
      <c r="C81" s="312"/>
      <c r="D81" s="125">
        <v>4.2676477351115203</v>
      </c>
      <c r="E81" s="143">
        <v>1856</v>
      </c>
      <c r="F81" s="144">
        <v>1950</v>
      </c>
      <c r="G81" s="144">
        <v>1955</v>
      </c>
      <c r="H81" s="144">
        <v>1975</v>
      </c>
      <c r="I81" s="145">
        <v>1921</v>
      </c>
      <c r="J81" s="143">
        <v>-65</v>
      </c>
      <c r="K81" s="146">
        <v>-3.38365434669443</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13936</v>
      </c>
      <c r="G12" s="536">
        <v>9592</v>
      </c>
      <c r="H12" s="536">
        <v>18083</v>
      </c>
      <c r="I12" s="536">
        <v>13763</v>
      </c>
      <c r="J12" s="537">
        <v>15417</v>
      </c>
      <c r="K12" s="538">
        <v>-1481</v>
      </c>
      <c r="L12" s="349">
        <v>-9.6062787831614447</v>
      </c>
    </row>
    <row r="13" spans="1:17" s="110" customFormat="1" ht="15" customHeight="1" x14ac:dyDescent="0.2">
      <c r="A13" s="350" t="s">
        <v>345</v>
      </c>
      <c r="B13" s="351" t="s">
        <v>346</v>
      </c>
      <c r="C13" s="347"/>
      <c r="D13" s="347"/>
      <c r="E13" s="348"/>
      <c r="F13" s="536">
        <v>7852</v>
      </c>
      <c r="G13" s="536">
        <v>5113</v>
      </c>
      <c r="H13" s="536">
        <v>10083</v>
      </c>
      <c r="I13" s="536">
        <v>7788</v>
      </c>
      <c r="J13" s="537">
        <v>8837</v>
      </c>
      <c r="K13" s="538">
        <v>-985</v>
      </c>
      <c r="L13" s="349">
        <v>-11.146316623288447</v>
      </c>
    </row>
    <row r="14" spans="1:17" s="110" customFormat="1" ht="22.5" customHeight="1" x14ac:dyDescent="0.2">
      <c r="A14" s="350"/>
      <c r="B14" s="351" t="s">
        <v>347</v>
      </c>
      <c r="C14" s="347"/>
      <c r="D14" s="347"/>
      <c r="E14" s="348"/>
      <c r="F14" s="536">
        <v>6084</v>
      </c>
      <c r="G14" s="536">
        <v>4479</v>
      </c>
      <c r="H14" s="536">
        <v>8000</v>
      </c>
      <c r="I14" s="536">
        <v>5975</v>
      </c>
      <c r="J14" s="537">
        <v>6580</v>
      </c>
      <c r="K14" s="538">
        <v>-496</v>
      </c>
      <c r="L14" s="349">
        <v>-7.5379939209726441</v>
      </c>
    </row>
    <row r="15" spans="1:17" s="110" customFormat="1" ht="15" customHeight="1" x14ac:dyDescent="0.2">
      <c r="A15" s="350" t="s">
        <v>348</v>
      </c>
      <c r="B15" s="351" t="s">
        <v>108</v>
      </c>
      <c r="C15" s="347"/>
      <c r="D15" s="347"/>
      <c r="E15" s="348"/>
      <c r="F15" s="536">
        <v>2916</v>
      </c>
      <c r="G15" s="536">
        <v>2345</v>
      </c>
      <c r="H15" s="536">
        <v>8052</v>
      </c>
      <c r="I15" s="536">
        <v>3076</v>
      </c>
      <c r="J15" s="537">
        <v>3273</v>
      </c>
      <c r="K15" s="538">
        <v>-357</v>
      </c>
      <c r="L15" s="349">
        <v>-10.907424381301558</v>
      </c>
    </row>
    <row r="16" spans="1:17" s="110" customFormat="1" ht="15" customHeight="1" x14ac:dyDescent="0.2">
      <c r="A16" s="350"/>
      <c r="B16" s="351" t="s">
        <v>109</v>
      </c>
      <c r="C16" s="347"/>
      <c r="D16" s="347"/>
      <c r="E16" s="348"/>
      <c r="F16" s="536">
        <v>9371</v>
      </c>
      <c r="G16" s="536">
        <v>6350</v>
      </c>
      <c r="H16" s="536">
        <v>8796</v>
      </c>
      <c r="I16" s="536">
        <v>9054</v>
      </c>
      <c r="J16" s="537">
        <v>10363</v>
      </c>
      <c r="K16" s="538">
        <v>-992</v>
      </c>
      <c r="L16" s="349">
        <v>-9.5725176107304826</v>
      </c>
    </row>
    <row r="17" spans="1:12" s="110" customFormat="1" ht="15" customHeight="1" x14ac:dyDescent="0.2">
      <c r="A17" s="350"/>
      <c r="B17" s="351" t="s">
        <v>110</v>
      </c>
      <c r="C17" s="347"/>
      <c r="D17" s="347"/>
      <c r="E17" s="348"/>
      <c r="F17" s="536">
        <v>1475</v>
      </c>
      <c r="G17" s="536">
        <v>785</v>
      </c>
      <c r="H17" s="536">
        <v>1073</v>
      </c>
      <c r="I17" s="536">
        <v>1425</v>
      </c>
      <c r="J17" s="537">
        <v>1606</v>
      </c>
      <c r="K17" s="538">
        <v>-131</v>
      </c>
      <c r="L17" s="349">
        <v>-8.1569115815691156</v>
      </c>
    </row>
    <row r="18" spans="1:12" s="110" customFormat="1" ht="15" customHeight="1" x14ac:dyDescent="0.2">
      <c r="A18" s="350"/>
      <c r="B18" s="351" t="s">
        <v>111</v>
      </c>
      <c r="C18" s="347"/>
      <c r="D18" s="347"/>
      <c r="E18" s="348"/>
      <c r="F18" s="536">
        <v>174</v>
      </c>
      <c r="G18" s="536">
        <v>112</v>
      </c>
      <c r="H18" s="536">
        <v>162</v>
      </c>
      <c r="I18" s="536">
        <v>208</v>
      </c>
      <c r="J18" s="537">
        <v>175</v>
      </c>
      <c r="K18" s="538">
        <v>-1</v>
      </c>
      <c r="L18" s="349">
        <v>-0.5714285714285714</v>
      </c>
    </row>
    <row r="19" spans="1:12" s="110" customFormat="1" ht="15" customHeight="1" x14ac:dyDescent="0.2">
      <c r="A19" s="118" t="s">
        <v>113</v>
      </c>
      <c r="B19" s="119" t="s">
        <v>181</v>
      </c>
      <c r="C19" s="347"/>
      <c r="D19" s="347"/>
      <c r="E19" s="348"/>
      <c r="F19" s="536">
        <v>9758</v>
      </c>
      <c r="G19" s="536">
        <v>6231</v>
      </c>
      <c r="H19" s="536">
        <v>13482</v>
      </c>
      <c r="I19" s="536">
        <v>9551</v>
      </c>
      <c r="J19" s="537">
        <v>10860</v>
      </c>
      <c r="K19" s="538">
        <v>-1102</v>
      </c>
      <c r="L19" s="349">
        <v>-10.147329650092081</v>
      </c>
    </row>
    <row r="20" spans="1:12" s="110" customFormat="1" ht="15" customHeight="1" x14ac:dyDescent="0.2">
      <c r="A20" s="118"/>
      <c r="B20" s="119" t="s">
        <v>182</v>
      </c>
      <c r="C20" s="347"/>
      <c r="D20" s="347"/>
      <c r="E20" s="348"/>
      <c r="F20" s="536">
        <v>4178</v>
      </c>
      <c r="G20" s="536">
        <v>3361</v>
      </c>
      <c r="H20" s="536">
        <v>4601</v>
      </c>
      <c r="I20" s="536">
        <v>4212</v>
      </c>
      <c r="J20" s="537">
        <v>4557</v>
      </c>
      <c r="K20" s="538">
        <v>-379</v>
      </c>
      <c r="L20" s="349">
        <v>-8.3168751371516354</v>
      </c>
    </row>
    <row r="21" spans="1:12" s="110" customFormat="1" ht="15" customHeight="1" x14ac:dyDescent="0.2">
      <c r="A21" s="118" t="s">
        <v>113</v>
      </c>
      <c r="B21" s="119" t="s">
        <v>116</v>
      </c>
      <c r="C21" s="347"/>
      <c r="D21" s="347"/>
      <c r="E21" s="348"/>
      <c r="F21" s="536">
        <v>11247</v>
      </c>
      <c r="G21" s="536">
        <v>7500</v>
      </c>
      <c r="H21" s="536">
        <v>15230</v>
      </c>
      <c r="I21" s="536">
        <v>10739</v>
      </c>
      <c r="J21" s="537">
        <v>12275</v>
      </c>
      <c r="K21" s="538">
        <v>-1028</v>
      </c>
      <c r="L21" s="349">
        <v>-8.3747454175152747</v>
      </c>
    </row>
    <row r="22" spans="1:12" s="110" customFormat="1" ht="15" customHeight="1" x14ac:dyDescent="0.2">
      <c r="A22" s="118"/>
      <c r="B22" s="119" t="s">
        <v>117</v>
      </c>
      <c r="C22" s="347"/>
      <c r="D22" s="347"/>
      <c r="E22" s="348"/>
      <c r="F22" s="536">
        <v>2687</v>
      </c>
      <c r="G22" s="536">
        <v>2090</v>
      </c>
      <c r="H22" s="536">
        <v>2838</v>
      </c>
      <c r="I22" s="536">
        <v>3017</v>
      </c>
      <c r="J22" s="537">
        <v>3138</v>
      </c>
      <c r="K22" s="538">
        <v>-451</v>
      </c>
      <c r="L22" s="349">
        <v>-14.372211599745061</v>
      </c>
    </row>
    <row r="23" spans="1:12" s="110" customFormat="1" ht="15" customHeight="1" x14ac:dyDescent="0.2">
      <c r="A23" s="352" t="s">
        <v>348</v>
      </c>
      <c r="B23" s="353" t="s">
        <v>193</v>
      </c>
      <c r="C23" s="354"/>
      <c r="D23" s="354"/>
      <c r="E23" s="355"/>
      <c r="F23" s="539">
        <v>290</v>
      </c>
      <c r="G23" s="539">
        <v>428</v>
      </c>
      <c r="H23" s="539">
        <v>3795</v>
      </c>
      <c r="I23" s="539">
        <v>176</v>
      </c>
      <c r="J23" s="540">
        <v>454</v>
      </c>
      <c r="K23" s="541">
        <v>-164</v>
      </c>
      <c r="L23" s="356">
        <v>-36.123348017621147</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36</v>
      </c>
      <c r="G25" s="542">
        <v>35</v>
      </c>
      <c r="H25" s="542">
        <v>35.200000000000003</v>
      </c>
      <c r="I25" s="542">
        <v>36.9</v>
      </c>
      <c r="J25" s="542">
        <v>34</v>
      </c>
      <c r="K25" s="543" t="s">
        <v>350</v>
      </c>
      <c r="L25" s="364">
        <v>2</v>
      </c>
    </row>
    <row r="26" spans="1:12" s="110" customFormat="1" ht="15" customHeight="1" x14ac:dyDescent="0.2">
      <c r="A26" s="365" t="s">
        <v>105</v>
      </c>
      <c r="B26" s="366" t="s">
        <v>346</v>
      </c>
      <c r="C26" s="362"/>
      <c r="D26" s="362"/>
      <c r="E26" s="363"/>
      <c r="F26" s="542">
        <v>32.700000000000003</v>
      </c>
      <c r="G26" s="542">
        <v>32.4</v>
      </c>
      <c r="H26" s="542">
        <v>31.8</v>
      </c>
      <c r="I26" s="542">
        <v>32.9</v>
      </c>
      <c r="J26" s="544">
        <v>30.2</v>
      </c>
      <c r="K26" s="543" t="s">
        <v>350</v>
      </c>
      <c r="L26" s="364">
        <v>2.5000000000000036</v>
      </c>
    </row>
    <row r="27" spans="1:12" s="110" customFormat="1" ht="15" customHeight="1" x14ac:dyDescent="0.2">
      <c r="A27" s="365"/>
      <c r="B27" s="366" t="s">
        <v>347</v>
      </c>
      <c r="C27" s="362"/>
      <c r="D27" s="362"/>
      <c r="E27" s="363"/>
      <c r="F27" s="542">
        <v>40.200000000000003</v>
      </c>
      <c r="G27" s="542">
        <v>38</v>
      </c>
      <c r="H27" s="542">
        <v>39.6</v>
      </c>
      <c r="I27" s="542">
        <v>42.2</v>
      </c>
      <c r="J27" s="542">
        <v>39.200000000000003</v>
      </c>
      <c r="K27" s="543" t="s">
        <v>350</v>
      </c>
      <c r="L27" s="364">
        <v>1</v>
      </c>
    </row>
    <row r="28" spans="1:12" s="110" customFormat="1" ht="15" customHeight="1" x14ac:dyDescent="0.2">
      <c r="A28" s="365" t="s">
        <v>113</v>
      </c>
      <c r="B28" s="366" t="s">
        <v>108</v>
      </c>
      <c r="C28" s="362"/>
      <c r="D28" s="362"/>
      <c r="E28" s="363"/>
      <c r="F28" s="542">
        <v>39.6</v>
      </c>
      <c r="G28" s="542">
        <v>42.8</v>
      </c>
      <c r="H28" s="542">
        <v>42.6</v>
      </c>
      <c r="I28" s="542">
        <v>43.8</v>
      </c>
      <c r="J28" s="542">
        <v>39.200000000000003</v>
      </c>
      <c r="K28" s="543" t="s">
        <v>350</v>
      </c>
      <c r="L28" s="364">
        <v>0.39999999999999858</v>
      </c>
    </row>
    <row r="29" spans="1:12" s="110" customFormat="1" ht="11.25" x14ac:dyDescent="0.2">
      <c r="A29" s="365"/>
      <c r="B29" s="366" t="s">
        <v>109</v>
      </c>
      <c r="C29" s="362"/>
      <c r="D29" s="362"/>
      <c r="E29" s="363"/>
      <c r="F29" s="542">
        <v>35</v>
      </c>
      <c r="G29" s="542">
        <v>32.5</v>
      </c>
      <c r="H29" s="542">
        <v>32.5</v>
      </c>
      <c r="I29" s="542">
        <v>34.4</v>
      </c>
      <c r="J29" s="544">
        <v>32.5</v>
      </c>
      <c r="K29" s="543" t="s">
        <v>350</v>
      </c>
      <c r="L29" s="364">
        <v>2.5</v>
      </c>
    </row>
    <row r="30" spans="1:12" s="110" customFormat="1" ht="15" customHeight="1" x14ac:dyDescent="0.2">
      <c r="A30" s="365"/>
      <c r="B30" s="366" t="s">
        <v>110</v>
      </c>
      <c r="C30" s="362"/>
      <c r="D30" s="362"/>
      <c r="E30" s="363"/>
      <c r="F30" s="542">
        <v>35.9</v>
      </c>
      <c r="G30" s="542">
        <v>35</v>
      </c>
      <c r="H30" s="542">
        <v>28.4</v>
      </c>
      <c r="I30" s="542">
        <v>38.200000000000003</v>
      </c>
      <c r="J30" s="542">
        <v>34.4</v>
      </c>
      <c r="K30" s="543" t="s">
        <v>350</v>
      </c>
      <c r="L30" s="364">
        <v>1.5</v>
      </c>
    </row>
    <row r="31" spans="1:12" s="110" customFormat="1" ht="15" customHeight="1" x14ac:dyDescent="0.2">
      <c r="A31" s="365"/>
      <c r="B31" s="366" t="s">
        <v>111</v>
      </c>
      <c r="C31" s="362"/>
      <c r="D31" s="362"/>
      <c r="E31" s="363"/>
      <c r="F31" s="542">
        <v>37.9</v>
      </c>
      <c r="G31" s="542">
        <v>41.1</v>
      </c>
      <c r="H31" s="542">
        <v>48.8</v>
      </c>
      <c r="I31" s="542">
        <v>41.8</v>
      </c>
      <c r="J31" s="542">
        <v>34.299999999999997</v>
      </c>
      <c r="K31" s="543" t="s">
        <v>350</v>
      </c>
      <c r="L31" s="364">
        <v>3.6000000000000014</v>
      </c>
    </row>
    <row r="32" spans="1:12" s="110" customFormat="1" ht="15" customHeight="1" x14ac:dyDescent="0.2">
      <c r="A32" s="367" t="s">
        <v>113</v>
      </c>
      <c r="B32" s="368" t="s">
        <v>181</v>
      </c>
      <c r="C32" s="362"/>
      <c r="D32" s="362"/>
      <c r="E32" s="363"/>
      <c r="F32" s="542">
        <v>35</v>
      </c>
      <c r="G32" s="542">
        <v>31.3</v>
      </c>
      <c r="H32" s="542">
        <v>32.1</v>
      </c>
      <c r="I32" s="542">
        <v>34.5</v>
      </c>
      <c r="J32" s="544">
        <v>31.9</v>
      </c>
      <c r="K32" s="543" t="s">
        <v>350</v>
      </c>
      <c r="L32" s="364">
        <v>3.1000000000000014</v>
      </c>
    </row>
    <row r="33" spans="1:12" s="110" customFormat="1" ht="15" customHeight="1" x14ac:dyDescent="0.2">
      <c r="A33" s="367"/>
      <c r="B33" s="368" t="s">
        <v>182</v>
      </c>
      <c r="C33" s="362"/>
      <c r="D33" s="362"/>
      <c r="E33" s="363"/>
      <c r="F33" s="542">
        <v>38.299999999999997</v>
      </c>
      <c r="G33" s="542">
        <v>41.4</v>
      </c>
      <c r="H33" s="542">
        <v>41.4</v>
      </c>
      <c r="I33" s="542">
        <v>42.4</v>
      </c>
      <c r="J33" s="542">
        <v>38.9</v>
      </c>
      <c r="K33" s="543" t="s">
        <v>350</v>
      </c>
      <c r="L33" s="364">
        <v>-0.60000000000000142</v>
      </c>
    </row>
    <row r="34" spans="1:12" s="369" customFormat="1" ht="15" customHeight="1" x14ac:dyDescent="0.2">
      <c r="A34" s="367" t="s">
        <v>113</v>
      </c>
      <c r="B34" s="368" t="s">
        <v>116</v>
      </c>
      <c r="C34" s="362"/>
      <c r="D34" s="362"/>
      <c r="E34" s="363"/>
      <c r="F34" s="542">
        <v>34.200000000000003</v>
      </c>
      <c r="G34" s="542">
        <v>34.9</v>
      </c>
      <c r="H34" s="542">
        <v>33.700000000000003</v>
      </c>
      <c r="I34" s="542">
        <v>35.700000000000003</v>
      </c>
      <c r="J34" s="542">
        <v>31.7</v>
      </c>
      <c r="K34" s="543" t="s">
        <v>350</v>
      </c>
      <c r="L34" s="364">
        <v>2.5000000000000036</v>
      </c>
    </row>
    <row r="35" spans="1:12" s="369" customFormat="1" ht="11.25" x14ac:dyDescent="0.2">
      <c r="A35" s="370"/>
      <c r="B35" s="371" t="s">
        <v>117</v>
      </c>
      <c r="C35" s="372"/>
      <c r="D35" s="372"/>
      <c r="E35" s="373"/>
      <c r="F35" s="545">
        <v>43.4</v>
      </c>
      <c r="G35" s="545">
        <v>35.200000000000003</v>
      </c>
      <c r="H35" s="545">
        <v>41.7</v>
      </c>
      <c r="I35" s="545">
        <v>41.3</v>
      </c>
      <c r="J35" s="546">
        <v>42.8</v>
      </c>
      <c r="K35" s="547" t="s">
        <v>350</v>
      </c>
      <c r="L35" s="374">
        <v>0.60000000000000142</v>
      </c>
    </row>
    <row r="36" spans="1:12" s="369" customFormat="1" ht="15.95" customHeight="1" x14ac:dyDescent="0.2">
      <c r="A36" s="375" t="s">
        <v>351</v>
      </c>
      <c r="B36" s="376"/>
      <c r="C36" s="377"/>
      <c r="D36" s="376"/>
      <c r="E36" s="378"/>
      <c r="F36" s="548">
        <v>13543</v>
      </c>
      <c r="G36" s="548">
        <v>9035</v>
      </c>
      <c r="H36" s="548">
        <v>13438</v>
      </c>
      <c r="I36" s="548">
        <v>13511</v>
      </c>
      <c r="J36" s="548">
        <v>14866</v>
      </c>
      <c r="K36" s="549">
        <v>-1323</v>
      </c>
      <c r="L36" s="380">
        <v>-8.8995022198304863</v>
      </c>
    </row>
    <row r="37" spans="1:12" s="369" customFormat="1" ht="15.95" customHeight="1" x14ac:dyDescent="0.2">
      <c r="A37" s="381"/>
      <c r="B37" s="382" t="s">
        <v>113</v>
      </c>
      <c r="C37" s="382" t="s">
        <v>352</v>
      </c>
      <c r="D37" s="382"/>
      <c r="E37" s="383"/>
      <c r="F37" s="548">
        <v>4876</v>
      </c>
      <c r="G37" s="548">
        <v>3162</v>
      </c>
      <c r="H37" s="548">
        <v>4730</v>
      </c>
      <c r="I37" s="548">
        <v>4989</v>
      </c>
      <c r="J37" s="548">
        <v>5054</v>
      </c>
      <c r="K37" s="549">
        <v>-178</v>
      </c>
      <c r="L37" s="380">
        <v>-3.521962801741195</v>
      </c>
    </row>
    <row r="38" spans="1:12" s="369" customFormat="1" ht="15.95" customHeight="1" x14ac:dyDescent="0.2">
      <c r="A38" s="381"/>
      <c r="B38" s="384" t="s">
        <v>105</v>
      </c>
      <c r="C38" s="384" t="s">
        <v>106</v>
      </c>
      <c r="D38" s="385"/>
      <c r="E38" s="383"/>
      <c r="F38" s="548">
        <v>7626</v>
      </c>
      <c r="G38" s="548">
        <v>4840</v>
      </c>
      <c r="H38" s="548">
        <v>7533</v>
      </c>
      <c r="I38" s="548">
        <v>7634</v>
      </c>
      <c r="J38" s="550">
        <v>8547</v>
      </c>
      <c r="K38" s="549">
        <v>-921</v>
      </c>
      <c r="L38" s="380">
        <v>-10.775710775710776</v>
      </c>
    </row>
    <row r="39" spans="1:12" s="369" customFormat="1" ht="15.95" customHeight="1" x14ac:dyDescent="0.2">
      <c r="A39" s="381"/>
      <c r="B39" s="385"/>
      <c r="C39" s="382" t="s">
        <v>353</v>
      </c>
      <c r="D39" s="385"/>
      <c r="E39" s="383"/>
      <c r="F39" s="548">
        <v>2497</v>
      </c>
      <c r="G39" s="548">
        <v>1567</v>
      </c>
      <c r="H39" s="548">
        <v>2394</v>
      </c>
      <c r="I39" s="548">
        <v>2508</v>
      </c>
      <c r="J39" s="548">
        <v>2579</v>
      </c>
      <c r="K39" s="549">
        <v>-82</v>
      </c>
      <c r="L39" s="380">
        <v>-3.1795269484296238</v>
      </c>
    </row>
    <row r="40" spans="1:12" s="369" customFormat="1" ht="15.95" customHeight="1" x14ac:dyDescent="0.2">
      <c r="A40" s="381"/>
      <c r="B40" s="384"/>
      <c r="C40" s="384" t="s">
        <v>107</v>
      </c>
      <c r="D40" s="385"/>
      <c r="E40" s="383"/>
      <c r="F40" s="548">
        <v>5917</v>
      </c>
      <c r="G40" s="548">
        <v>4195</v>
      </c>
      <c r="H40" s="548">
        <v>5905</v>
      </c>
      <c r="I40" s="548">
        <v>5877</v>
      </c>
      <c r="J40" s="548">
        <v>6319</v>
      </c>
      <c r="K40" s="549">
        <v>-402</v>
      </c>
      <c r="L40" s="380">
        <v>-6.3617661022313658</v>
      </c>
    </row>
    <row r="41" spans="1:12" s="369" customFormat="1" ht="24" customHeight="1" x14ac:dyDescent="0.2">
      <c r="A41" s="381"/>
      <c r="B41" s="385"/>
      <c r="C41" s="382" t="s">
        <v>353</v>
      </c>
      <c r="D41" s="385"/>
      <c r="E41" s="383"/>
      <c r="F41" s="548">
        <v>2379</v>
      </c>
      <c r="G41" s="548">
        <v>1595</v>
      </c>
      <c r="H41" s="548">
        <v>2336</v>
      </c>
      <c r="I41" s="548">
        <v>2481</v>
      </c>
      <c r="J41" s="550">
        <v>2475</v>
      </c>
      <c r="K41" s="549">
        <v>-96</v>
      </c>
      <c r="L41" s="380">
        <v>-3.8787878787878789</v>
      </c>
    </row>
    <row r="42" spans="1:12" s="110" customFormat="1" ht="15" customHeight="1" x14ac:dyDescent="0.2">
      <c r="A42" s="381"/>
      <c r="B42" s="384" t="s">
        <v>113</v>
      </c>
      <c r="C42" s="384" t="s">
        <v>354</v>
      </c>
      <c r="D42" s="385"/>
      <c r="E42" s="383"/>
      <c r="F42" s="548">
        <v>2603</v>
      </c>
      <c r="G42" s="548">
        <v>1897</v>
      </c>
      <c r="H42" s="548">
        <v>3767</v>
      </c>
      <c r="I42" s="548">
        <v>2884</v>
      </c>
      <c r="J42" s="548">
        <v>2832</v>
      </c>
      <c r="K42" s="549">
        <v>-229</v>
      </c>
      <c r="L42" s="380">
        <v>-8.0861581920903962</v>
      </c>
    </row>
    <row r="43" spans="1:12" s="110" customFormat="1" ht="15" customHeight="1" x14ac:dyDescent="0.2">
      <c r="A43" s="381"/>
      <c r="B43" s="385"/>
      <c r="C43" s="382" t="s">
        <v>353</v>
      </c>
      <c r="D43" s="385"/>
      <c r="E43" s="383"/>
      <c r="F43" s="548">
        <v>1030</v>
      </c>
      <c r="G43" s="548">
        <v>811</v>
      </c>
      <c r="H43" s="548">
        <v>1604</v>
      </c>
      <c r="I43" s="548">
        <v>1263</v>
      </c>
      <c r="J43" s="548">
        <v>1109</v>
      </c>
      <c r="K43" s="549">
        <v>-79</v>
      </c>
      <c r="L43" s="380">
        <v>-7.1235347159603251</v>
      </c>
    </row>
    <row r="44" spans="1:12" s="110" customFormat="1" ht="15" customHeight="1" x14ac:dyDescent="0.2">
      <c r="A44" s="381"/>
      <c r="B44" s="384"/>
      <c r="C44" s="366" t="s">
        <v>109</v>
      </c>
      <c r="D44" s="385"/>
      <c r="E44" s="383"/>
      <c r="F44" s="548">
        <v>9291</v>
      </c>
      <c r="G44" s="548">
        <v>6246</v>
      </c>
      <c r="H44" s="548">
        <v>8436</v>
      </c>
      <c r="I44" s="548">
        <v>8999</v>
      </c>
      <c r="J44" s="550">
        <v>10253</v>
      </c>
      <c r="K44" s="549">
        <v>-962</v>
      </c>
      <c r="L44" s="380">
        <v>-9.3826197210572513</v>
      </c>
    </row>
    <row r="45" spans="1:12" s="110" customFormat="1" ht="15" customHeight="1" x14ac:dyDescent="0.2">
      <c r="A45" s="381"/>
      <c r="B45" s="385"/>
      <c r="C45" s="382" t="s">
        <v>353</v>
      </c>
      <c r="D45" s="385"/>
      <c r="E45" s="383"/>
      <c r="F45" s="548">
        <v>3250</v>
      </c>
      <c r="G45" s="548">
        <v>2032</v>
      </c>
      <c r="H45" s="548">
        <v>2742</v>
      </c>
      <c r="I45" s="548">
        <v>3096</v>
      </c>
      <c r="J45" s="548">
        <v>3333</v>
      </c>
      <c r="K45" s="549">
        <v>-83</v>
      </c>
      <c r="L45" s="380">
        <v>-2.4902490249024902</v>
      </c>
    </row>
    <row r="46" spans="1:12" s="110" customFormat="1" ht="15" customHeight="1" x14ac:dyDescent="0.2">
      <c r="A46" s="381"/>
      <c r="B46" s="384"/>
      <c r="C46" s="366" t="s">
        <v>110</v>
      </c>
      <c r="D46" s="385"/>
      <c r="E46" s="383"/>
      <c r="F46" s="548">
        <v>1475</v>
      </c>
      <c r="G46" s="548">
        <v>780</v>
      </c>
      <c r="H46" s="548">
        <v>1073</v>
      </c>
      <c r="I46" s="548">
        <v>1420</v>
      </c>
      <c r="J46" s="548">
        <v>1606</v>
      </c>
      <c r="K46" s="549">
        <v>-131</v>
      </c>
      <c r="L46" s="380">
        <v>-8.1569115815691156</v>
      </c>
    </row>
    <row r="47" spans="1:12" s="110" customFormat="1" ht="15" customHeight="1" x14ac:dyDescent="0.2">
      <c r="A47" s="381"/>
      <c r="B47" s="385"/>
      <c r="C47" s="382" t="s">
        <v>353</v>
      </c>
      <c r="D47" s="385"/>
      <c r="E47" s="383"/>
      <c r="F47" s="548">
        <v>530</v>
      </c>
      <c r="G47" s="548">
        <v>273</v>
      </c>
      <c r="H47" s="548">
        <v>305</v>
      </c>
      <c r="I47" s="548">
        <v>543</v>
      </c>
      <c r="J47" s="550">
        <v>552</v>
      </c>
      <c r="K47" s="549">
        <v>-22</v>
      </c>
      <c r="L47" s="380">
        <v>-3.9855072463768115</v>
      </c>
    </row>
    <row r="48" spans="1:12" s="110" customFormat="1" ht="15" customHeight="1" x14ac:dyDescent="0.2">
      <c r="A48" s="381"/>
      <c r="B48" s="385"/>
      <c r="C48" s="366" t="s">
        <v>111</v>
      </c>
      <c r="D48" s="386"/>
      <c r="E48" s="387"/>
      <c r="F48" s="548">
        <v>174</v>
      </c>
      <c r="G48" s="548">
        <v>112</v>
      </c>
      <c r="H48" s="548">
        <v>162</v>
      </c>
      <c r="I48" s="548">
        <v>208</v>
      </c>
      <c r="J48" s="548">
        <v>175</v>
      </c>
      <c r="K48" s="549">
        <v>-1</v>
      </c>
      <c r="L48" s="380">
        <v>-0.5714285714285714</v>
      </c>
    </row>
    <row r="49" spans="1:12" s="110" customFormat="1" ht="15" customHeight="1" x14ac:dyDescent="0.2">
      <c r="A49" s="381"/>
      <c r="B49" s="385"/>
      <c r="C49" s="382" t="s">
        <v>353</v>
      </c>
      <c r="D49" s="385"/>
      <c r="E49" s="383"/>
      <c r="F49" s="548">
        <v>66</v>
      </c>
      <c r="G49" s="548">
        <v>46</v>
      </c>
      <c r="H49" s="548">
        <v>79</v>
      </c>
      <c r="I49" s="548">
        <v>87</v>
      </c>
      <c r="J49" s="548">
        <v>60</v>
      </c>
      <c r="K49" s="549">
        <v>6</v>
      </c>
      <c r="L49" s="380">
        <v>10</v>
      </c>
    </row>
    <row r="50" spans="1:12" s="110" customFormat="1" ht="15" customHeight="1" x14ac:dyDescent="0.2">
      <c r="A50" s="381"/>
      <c r="B50" s="384" t="s">
        <v>113</v>
      </c>
      <c r="C50" s="382" t="s">
        <v>181</v>
      </c>
      <c r="D50" s="385"/>
      <c r="E50" s="383"/>
      <c r="F50" s="548">
        <v>9403</v>
      </c>
      <c r="G50" s="548">
        <v>5716</v>
      </c>
      <c r="H50" s="548">
        <v>8967</v>
      </c>
      <c r="I50" s="548">
        <v>9325</v>
      </c>
      <c r="J50" s="550">
        <v>10365</v>
      </c>
      <c r="K50" s="549">
        <v>-962</v>
      </c>
      <c r="L50" s="380">
        <v>-9.2812349252291373</v>
      </c>
    </row>
    <row r="51" spans="1:12" s="110" customFormat="1" ht="15" customHeight="1" x14ac:dyDescent="0.2">
      <c r="A51" s="381"/>
      <c r="B51" s="385"/>
      <c r="C51" s="382" t="s">
        <v>353</v>
      </c>
      <c r="D51" s="385"/>
      <c r="E51" s="383"/>
      <c r="F51" s="548">
        <v>3289</v>
      </c>
      <c r="G51" s="548">
        <v>1788</v>
      </c>
      <c r="H51" s="548">
        <v>2877</v>
      </c>
      <c r="I51" s="548">
        <v>3215</v>
      </c>
      <c r="J51" s="548">
        <v>3303</v>
      </c>
      <c r="K51" s="549">
        <v>-14</v>
      </c>
      <c r="L51" s="380">
        <v>-0.42385709960641843</v>
      </c>
    </row>
    <row r="52" spans="1:12" s="110" customFormat="1" ht="15" customHeight="1" x14ac:dyDescent="0.2">
      <c r="A52" s="381"/>
      <c r="B52" s="384"/>
      <c r="C52" s="382" t="s">
        <v>182</v>
      </c>
      <c r="D52" s="385"/>
      <c r="E52" s="383"/>
      <c r="F52" s="548">
        <v>4140</v>
      </c>
      <c r="G52" s="548">
        <v>3319</v>
      </c>
      <c r="H52" s="548">
        <v>4471</v>
      </c>
      <c r="I52" s="548">
        <v>4186</v>
      </c>
      <c r="J52" s="548">
        <v>4501</v>
      </c>
      <c r="K52" s="549">
        <v>-361</v>
      </c>
      <c r="L52" s="380">
        <v>-8.020439902243945</v>
      </c>
    </row>
    <row r="53" spans="1:12" s="269" customFormat="1" ht="11.25" customHeight="1" x14ac:dyDescent="0.2">
      <c r="A53" s="381"/>
      <c r="B53" s="385"/>
      <c r="C53" s="382" t="s">
        <v>353</v>
      </c>
      <c r="D53" s="385"/>
      <c r="E53" s="383"/>
      <c r="F53" s="548">
        <v>1587</v>
      </c>
      <c r="G53" s="548">
        <v>1374</v>
      </c>
      <c r="H53" s="548">
        <v>1853</v>
      </c>
      <c r="I53" s="548">
        <v>1774</v>
      </c>
      <c r="J53" s="550">
        <v>1751</v>
      </c>
      <c r="K53" s="549">
        <v>-164</v>
      </c>
      <c r="L53" s="380">
        <v>-9.3660765276984588</v>
      </c>
    </row>
    <row r="54" spans="1:12" s="151" customFormat="1" ht="12.75" customHeight="1" x14ac:dyDescent="0.2">
      <c r="A54" s="381"/>
      <c r="B54" s="384" t="s">
        <v>113</v>
      </c>
      <c r="C54" s="384" t="s">
        <v>116</v>
      </c>
      <c r="D54" s="385"/>
      <c r="E54" s="383"/>
      <c r="F54" s="548">
        <v>10885</v>
      </c>
      <c r="G54" s="548">
        <v>7025</v>
      </c>
      <c r="H54" s="548">
        <v>10848</v>
      </c>
      <c r="I54" s="548">
        <v>10503</v>
      </c>
      <c r="J54" s="548">
        <v>11806</v>
      </c>
      <c r="K54" s="549">
        <v>-921</v>
      </c>
      <c r="L54" s="380">
        <v>-7.8011180755548031</v>
      </c>
    </row>
    <row r="55" spans="1:12" ht="11.25" x14ac:dyDescent="0.2">
      <c r="A55" s="381"/>
      <c r="B55" s="385"/>
      <c r="C55" s="382" t="s">
        <v>353</v>
      </c>
      <c r="D55" s="385"/>
      <c r="E55" s="383"/>
      <c r="F55" s="548">
        <v>3723</v>
      </c>
      <c r="G55" s="548">
        <v>2455</v>
      </c>
      <c r="H55" s="548">
        <v>3656</v>
      </c>
      <c r="I55" s="548">
        <v>3748</v>
      </c>
      <c r="J55" s="548">
        <v>3746</v>
      </c>
      <c r="K55" s="549">
        <v>-23</v>
      </c>
      <c r="L55" s="380">
        <v>-0.61398825413774694</v>
      </c>
    </row>
    <row r="56" spans="1:12" ht="14.25" customHeight="1" x14ac:dyDescent="0.2">
      <c r="A56" s="381"/>
      <c r="B56" s="385"/>
      <c r="C56" s="384" t="s">
        <v>117</v>
      </c>
      <c r="D56" s="385"/>
      <c r="E56" s="383"/>
      <c r="F56" s="548">
        <v>2656</v>
      </c>
      <c r="G56" s="548">
        <v>2008</v>
      </c>
      <c r="H56" s="548">
        <v>2576</v>
      </c>
      <c r="I56" s="548">
        <v>3001</v>
      </c>
      <c r="J56" s="548">
        <v>3056</v>
      </c>
      <c r="K56" s="549">
        <v>-400</v>
      </c>
      <c r="L56" s="380">
        <v>-13.089005235602095</v>
      </c>
    </row>
    <row r="57" spans="1:12" ht="18.75" customHeight="1" x14ac:dyDescent="0.2">
      <c r="A57" s="388"/>
      <c r="B57" s="389"/>
      <c r="C57" s="390" t="s">
        <v>353</v>
      </c>
      <c r="D57" s="389"/>
      <c r="E57" s="391"/>
      <c r="F57" s="551">
        <v>1153</v>
      </c>
      <c r="G57" s="552">
        <v>707</v>
      </c>
      <c r="H57" s="552">
        <v>1073</v>
      </c>
      <c r="I57" s="552">
        <v>1238</v>
      </c>
      <c r="J57" s="552">
        <v>1308</v>
      </c>
      <c r="K57" s="553">
        <f t="shared" ref="K57" si="0">IF(OR(F57=".",J57=".")=TRUE,".",IF(OR(F57="*",J57="*")=TRUE,"*",IF(AND(F57="-",J57="-")=TRUE,"-",IF(AND(ISNUMBER(J57),ISNUMBER(F57))=TRUE,IF(F57-J57=0,0,F57-J57),IF(ISNUMBER(F57)=TRUE,F57,-J57)))))</f>
        <v>-155</v>
      </c>
      <c r="L57" s="392">
        <f t="shared" ref="L57" si="1">IF(K57 =".",".",IF(K57 ="*","*",IF(K57="-","-",IF(K57=0,0,IF(OR(J57="-",J57=".",F57="-",F57=".")=TRUE,"X",IF(J57=0,"0,0",IF(ABS(K57*100/J57)&gt;250,".X",(K57*100/J57))))))))</f>
        <v>-11.850152905198776</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13936</v>
      </c>
      <c r="E11" s="114">
        <v>9592</v>
      </c>
      <c r="F11" s="114">
        <v>18083</v>
      </c>
      <c r="G11" s="114">
        <v>13763</v>
      </c>
      <c r="H11" s="140">
        <v>15417</v>
      </c>
      <c r="I11" s="115">
        <v>-1481</v>
      </c>
      <c r="J11" s="116">
        <v>-9.6062787831614447</v>
      </c>
    </row>
    <row r="12" spans="1:15" s="110" customFormat="1" ht="24.95" customHeight="1" x14ac:dyDescent="0.2">
      <c r="A12" s="193" t="s">
        <v>132</v>
      </c>
      <c r="B12" s="194" t="s">
        <v>133</v>
      </c>
      <c r="C12" s="113">
        <v>3.2577497129735935</v>
      </c>
      <c r="D12" s="115">
        <v>454</v>
      </c>
      <c r="E12" s="114">
        <v>216</v>
      </c>
      <c r="F12" s="114">
        <v>581</v>
      </c>
      <c r="G12" s="114">
        <v>448</v>
      </c>
      <c r="H12" s="140">
        <v>477</v>
      </c>
      <c r="I12" s="115">
        <v>-23</v>
      </c>
      <c r="J12" s="116">
        <v>-4.8218029350104823</v>
      </c>
    </row>
    <row r="13" spans="1:15" s="110" customFormat="1" ht="24.95" customHeight="1" x14ac:dyDescent="0.2">
      <c r="A13" s="193" t="s">
        <v>134</v>
      </c>
      <c r="B13" s="199" t="s">
        <v>214</v>
      </c>
      <c r="C13" s="113">
        <v>1.2198622273249138</v>
      </c>
      <c r="D13" s="115">
        <v>170</v>
      </c>
      <c r="E13" s="114">
        <v>72</v>
      </c>
      <c r="F13" s="114">
        <v>147</v>
      </c>
      <c r="G13" s="114">
        <v>152</v>
      </c>
      <c r="H13" s="140">
        <v>143</v>
      </c>
      <c r="I13" s="115">
        <v>27</v>
      </c>
      <c r="J13" s="116">
        <v>18.88111888111888</v>
      </c>
    </row>
    <row r="14" spans="1:15" s="287" customFormat="1" ht="24.95" customHeight="1" x14ac:dyDescent="0.2">
      <c r="A14" s="193" t="s">
        <v>215</v>
      </c>
      <c r="B14" s="199" t="s">
        <v>137</v>
      </c>
      <c r="C14" s="113">
        <v>10.347301951779563</v>
      </c>
      <c r="D14" s="115">
        <v>1442</v>
      </c>
      <c r="E14" s="114">
        <v>853</v>
      </c>
      <c r="F14" s="114">
        <v>1801</v>
      </c>
      <c r="G14" s="114">
        <v>1146</v>
      </c>
      <c r="H14" s="140">
        <v>1560</v>
      </c>
      <c r="I14" s="115">
        <v>-118</v>
      </c>
      <c r="J14" s="116">
        <v>-7.5641025641025639</v>
      </c>
      <c r="K14" s="110"/>
      <c r="L14" s="110"/>
      <c r="M14" s="110"/>
      <c r="N14" s="110"/>
      <c r="O14" s="110"/>
    </row>
    <row r="15" spans="1:15" s="110" customFormat="1" ht="24.95" customHeight="1" x14ac:dyDescent="0.2">
      <c r="A15" s="193" t="s">
        <v>216</v>
      </c>
      <c r="B15" s="199" t="s">
        <v>217</v>
      </c>
      <c r="C15" s="113">
        <v>3.0424799081515501</v>
      </c>
      <c r="D15" s="115">
        <v>424</v>
      </c>
      <c r="E15" s="114">
        <v>252</v>
      </c>
      <c r="F15" s="114">
        <v>544</v>
      </c>
      <c r="G15" s="114">
        <v>416</v>
      </c>
      <c r="H15" s="140">
        <v>495</v>
      </c>
      <c r="I15" s="115">
        <v>-71</v>
      </c>
      <c r="J15" s="116">
        <v>-14.343434343434344</v>
      </c>
    </row>
    <row r="16" spans="1:15" s="287" customFormat="1" ht="24.95" customHeight="1" x14ac:dyDescent="0.2">
      <c r="A16" s="193" t="s">
        <v>218</v>
      </c>
      <c r="B16" s="199" t="s">
        <v>141</v>
      </c>
      <c r="C16" s="113">
        <v>4.9799081515499424</v>
      </c>
      <c r="D16" s="115">
        <v>694</v>
      </c>
      <c r="E16" s="114">
        <v>504</v>
      </c>
      <c r="F16" s="114">
        <v>1024</v>
      </c>
      <c r="G16" s="114">
        <v>597</v>
      </c>
      <c r="H16" s="140">
        <v>854</v>
      </c>
      <c r="I16" s="115">
        <v>-160</v>
      </c>
      <c r="J16" s="116">
        <v>-18.735362997658079</v>
      </c>
      <c r="K16" s="110"/>
      <c r="L16" s="110"/>
      <c r="M16" s="110"/>
      <c r="N16" s="110"/>
      <c r="O16" s="110"/>
    </row>
    <row r="17" spans="1:15" s="110" customFormat="1" ht="24.95" customHeight="1" x14ac:dyDescent="0.2">
      <c r="A17" s="193" t="s">
        <v>142</v>
      </c>
      <c r="B17" s="199" t="s">
        <v>220</v>
      </c>
      <c r="C17" s="113">
        <v>2.324913892078071</v>
      </c>
      <c r="D17" s="115">
        <v>324</v>
      </c>
      <c r="E17" s="114">
        <v>97</v>
      </c>
      <c r="F17" s="114">
        <v>233</v>
      </c>
      <c r="G17" s="114">
        <v>133</v>
      </c>
      <c r="H17" s="140">
        <v>211</v>
      </c>
      <c r="I17" s="115">
        <v>113</v>
      </c>
      <c r="J17" s="116">
        <v>53.554502369668249</v>
      </c>
    </row>
    <row r="18" spans="1:15" s="287" customFormat="1" ht="24.95" customHeight="1" x14ac:dyDescent="0.2">
      <c r="A18" s="201" t="s">
        <v>144</v>
      </c>
      <c r="B18" s="202" t="s">
        <v>145</v>
      </c>
      <c r="C18" s="113">
        <v>10.017221584385764</v>
      </c>
      <c r="D18" s="115">
        <v>1396</v>
      </c>
      <c r="E18" s="114">
        <v>633</v>
      </c>
      <c r="F18" s="114">
        <v>2022</v>
      </c>
      <c r="G18" s="114">
        <v>1222</v>
      </c>
      <c r="H18" s="140">
        <v>1560</v>
      </c>
      <c r="I18" s="115">
        <v>-164</v>
      </c>
      <c r="J18" s="116">
        <v>-10.512820512820513</v>
      </c>
      <c r="K18" s="110"/>
      <c r="L18" s="110"/>
      <c r="M18" s="110"/>
      <c r="N18" s="110"/>
      <c r="O18" s="110"/>
    </row>
    <row r="19" spans="1:15" s="110" customFormat="1" ht="24.95" customHeight="1" x14ac:dyDescent="0.2">
      <c r="A19" s="193" t="s">
        <v>146</v>
      </c>
      <c r="B19" s="199" t="s">
        <v>147</v>
      </c>
      <c r="C19" s="113">
        <v>12.901836969001149</v>
      </c>
      <c r="D19" s="115">
        <v>1798</v>
      </c>
      <c r="E19" s="114">
        <v>1269</v>
      </c>
      <c r="F19" s="114">
        <v>2643</v>
      </c>
      <c r="G19" s="114">
        <v>1717</v>
      </c>
      <c r="H19" s="140">
        <v>2104</v>
      </c>
      <c r="I19" s="115">
        <v>-306</v>
      </c>
      <c r="J19" s="116">
        <v>-14.543726235741445</v>
      </c>
    </row>
    <row r="20" spans="1:15" s="287" customFormat="1" ht="24.95" customHeight="1" x14ac:dyDescent="0.2">
      <c r="A20" s="193" t="s">
        <v>148</v>
      </c>
      <c r="B20" s="199" t="s">
        <v>149</v>
      </c>
      <c r="C20" s="113">
        <v>7.7640642939150402</v>
      </c>
      <c r="D20" s="115">
        <v>1082</v>
      </c>
      <c r="E20" s="114">
        <v>845</v>
      </c>
      <c r="F20" s="114">
        <v>1372</v>
      </c>
      <c r="G20" s="114">
        <v>964</v>
      </c>
      <c r="H20" s="140">
        <v>1298</v>
      </c>
      <c r="I20" s="115">
        <v>-216</v>
      </c>
      <c r="J20" s="116">
        <v>-16.640986132511557</v>
      </c>
      <c r="K20" s="110"/>
      <c r="L20" s="110"/>
      <c r="M20" s="110"/>
      <c r="N20" s="110"/>
      <c r="O20" s="110"/>
    </row>
    <row r="21" spans="1:15" s="110" customFormat="1" ht="24.95" customHeight="1" x14ac:dyDescent="0.2">
      <c r="A21" s="201" t="s">
        <v>150</v>
      </c>
      <c r="B21" s="202" t="s">
        <v>151</v>
      </c>
      <c r="C21" s="113">
        <v>14.839265212399541</v>
      </c>
      <c r="D21" s="115">
        <v>2068</v>
      </c>
      <c r="E21" s="114">
        <v>1193</v>
      </c>
      <c r="F21" s="114">
        <v>1658</v>
      </c>
      <c r="G21" s="114">
        <v>2759</v>
      </c>
      <c r="H21" s="140">
        <v>2340</v>
      </c>
      <c r="I21" s="115">
        <v>-272</v>
      </c>
      <c r="J21" s="116">
        <v>-11.623931623931623</v>
      </c>
    </row>
    <row r="22" spans="1:15" s="110" customFormat="1" ht="24.95" customHeight="1" x14ac:dyDescent="0.2">
      <c r="A22" s="201" t="s">
        <v>152</v>
      </c>
      <c r="B22" s="199" t="s">
        <v>153</v>
      </c>
      <c r="C22" s="113">
        <v>0.58122847301951774</v>
      </c>
      <c r="D22" s="115">
        <v>81</v>
      </c>
      <c r="E22" s="114">
        <v>84</v>
      </c>
      <c r="F22" s="114">
        <v>216</v>
      </c>
      <c r="G22" s="114">
        <v>101</v>
      </c>
      <c r="H22" s="140">
        <v>131</v>
      </c>
      <c r="I22" s="115">
        <v>-50</v>
      </c>
      <c r="J22" s="116">
        <v>-38.167938931297712</v>
      </c>
    </row>
    <row r="23" spans="1:15" s="110" customFormat="1" ht="24.95" customHeight="1" x14ac:dyDescent="0.2">
      <c r="A23" s="193" t="s">
        <v>154</v>
      </c>
      <c r="B23" s="199" t="s">
        <v>155</v>
      </c>
      <c r="C23" s="113">
        <v>0.81802525832376582</v>
      </c>
      <c r="D23" s="115">
        <v>114</v>
      </c>
      <c r="E23" s="114">
        <v>76</v>
      </c>
      <c r="F23" s="114">
        <v>224</v>
      </c>
      <c r="G23" s="114">
        <v>69</v>
      </c>
      <c r="H23" s="140">
        <v>115</v>
      </c>
      <c r="I23" s="115">
        <v>-1</v>
      </c>
      <c r="J23" s="116">
        <v>-0.86956521739130432</v>
      </c>
    </row>
    <row r="24" spans="1:15" s="110" customFormat="1" ht="24.95" customHeight="1" x14ac:dyDescent="0.2">
      <c r="A24" s="193" t="s">
        <v>156</v>
      </c>
      <c r="B24" s="199" t="s">
        <v>221</v>
      </c>
      <c r="C24" s="113">
        <v>4.1260045924225031</v>
      </c>
      <c r="D24" s="115">
        <v>575</v>
      </c>
      <c r="E24" s="114">
        <v>347</v>
      </c>
      <c r="F24" s="114">
        <v>765</v>
      </c>
      <c r="G24" s="114">
        <v>555</v>
      </c>
      <c r="H24" s="140">
        <v>667</v>
      </c>
      <c r="I24" s="115">
        <v>-92</v>
      </c>
      <c r="J24" s="116">
        <v>-13.793103448275861</v>
      </c>
    </row>
    <row r="25" spans="1:15" s="110" customFormat="1" ht="24.95" customHeight="1" x14ac:dyDescent="0.2">
      <c r="A25" s="193" t="s">
        <v>222</v>
      </c>
      <c r="B25" s="204" t="s">
        <v>159</v>
      </c>
      <c r="C25" s="113">
        <v>5.1664753157290475</v>
      </c>
      <c r="D25" s="115">
        <v>720</v>
      </c>
      <c r="E25" s="114">
        <v>488</v>
      </c>
      <c r="F25" s="114">
        <v>789</v>
      </c>
      <c r="G25" s="114">
        <v>865</v>
      </c>
      <c r="H25" s="140">
        <v>708</v>
      </c>
      <c r="I25" s="115">
        <v>12</v>
      </c>
      <c r="J25" s="116">
        <v>1.6949152542372881</v>
      </c>
    </row>
    <row r="26" spans="1:15" s="110" customFormat="1" ht="24.95" customHeight="1" x14ac:dyDescent="0.2">
      <c r="A26" s="201">
        <v>782.78300000000002</v>
      </c>
      <c r="B26" s="203" t="s">
        <v>160</v>
      </c>
      <c r="C26" s="113">
        <v>8.7399540757749712</v>
      </c>
      <c r="D26" s="115">
        <v>1218</v>
      </c>
      <c r="E26" s="114">
        <v>820</v>
      </c>
      <c r="F26" s="114">
        <v>1216</v>
      </c>
      <c r="G26" s="114">
        <v>1129</v>
      </c>
      <c r="H26" s="140">
        <v>1418</v>
      </c>
      <c r="I26" s="115">
        <v>-200</v>
      </c>
      <c r="J26" s="116">
        <v>-14.104372355430183</v>
      </c>
    </row>
    <row r="27" spans="1:15" s="110" customFormat="1" ht="24.95" customHeight="1" x14ac:dyDescent="0.2">
      <c r="A27" s="193" t="s">
        <v>161</v>
      </c>
      <c r="B27" s="199" t="s">
        <v>162</v>
      </c>
      <c r="C27" s="113">
        <v>3.544776119402985</v>
      </c>
      <c r="D27" s="115">
        <v>494</v>
      </c>
      <c r="E27" s="114">
        <v>334</v>
      </c>
      <c r="F27" s="114">
        <v>822</v>
      </c>
      <c r="G27" s="114">
        <v>460</v>
      </c>
      <c r="H27" s="140">
        <v>477</v>
      </c>
      <c r="I27" s="115">
        <v>17</v>
      </c>
      <c r="J27" s="116">
        <v>3.5639412997903563</v>
      </c>
    </row>
    <row r="28" spans="1:15" s="110" customFormat="1" ht="24.95" customHeight="1" x14ac:dyDescent="0.2">
      <c r="A28" s="193" t="s">
        <v>163</v>
      </c>
      <c r="B28" s="199" t="s">
        <v>164</v>
      </c>
      <c r="C28" s="113">
        <v>1.8154420206659012</v>
      </c>
      <c r="D28" s="115">
        <v>253</v>
      </c>
      <c r="E28" s="114">
        <v>259</v>
      </c>
      <c r="F28" s="114">
        <v>743</v>
      </c>
      <c r="G28" s="114">
        <v>236</v>
      </c>
      <c r="H28" s="140">
        <v>308</v>
      </c>
      <c r="I28" s="115">
        <v>-55</v>
      </c>
      <c r="J28" s="116">
        <v>-17.857142857142858</v>
      </c>
    </row>
    <row r="29" spans="1:15" s="110" customFormat="1" ht="24.95" customHeight="1" x14ac:dyDescent="0.2">
      <c r="A29" s="193">
        <v>86</v>
      </c>
      <c r="B29" s="199" t="s">
        <v>165</v>
      </c>
      <c r="C29" s="113">
        <v>5.0731917336394945</v>
      </c>
      <c r="D29" s="115">
        <v>707</v>
      </c>
      <c r="E29" s="114">
        <v>585</v>
      </c>
      <c r="F29" s="114">
        <v>951</v>
      </c>
      <c r="G29" s="114">
        <v>610</v>
      </c>
      <c r="H29" s="140">
        <v>702</v>
      </c>
      <c r="I29" s="115">
        <v>5</v>
      </c>
      <c r="J29" s="116">
        <v>0.71225071225071224</v>
      </c>
    </row>
    <row r="30" spans="1:15" s="110" customFormat="1" ht="24.95" customHeight="1" x14ac:dyDescent="0.2">
      <c r="A30" s="193">
        <v>87.88</v>
      </c>
      <c r="B30" s="204" t="s">
        <v>166</v>
      </c>
      <c r="C30" s="113">
        <v>7.1613088404133176</v>
      </c>
      <c r="D30" s="115">
        <v>998</v>
      </c>
      <c r="E30" s="114">
        <v>1018</v>
      </c>
      <c r="F30" s="114">
        <v>1560</v>
      </c>
      <c r="G30" s="114">
        <v>849</v>
      </c>
      <c r="H30" s="140">
        <v>986</v>
      </c>
      <c r="I30" s="115">
        <v>12</v>
      </c>
      <c r="J30" s="116">
        <v>1.2170385395537526</v>
      </c>
    </row>
    <row r="31" spans="1:15" s="110" customFormat="1" ht="24.95" customHeight="1" x14ac:dyDescent="0.2">
      <c r="A31" s="193" t="s">
        <v>167</v>
      </c>
      <c r="B31" s="199" t="s">
        <v>168</v>
      </c>
      <c r="C31" s="113">
        <v>2.6191159586681976</v>
      </c>
      <c r="D31" s="115">
        <v>365</v>
      </c>
      <c r="E31" s="114">
        <v>500</v>
      </c>
      <c r="F31" s="114">
        <v>573</v>
      </c>
      <c r="G31" s="114">
        <v>481</v>
      </c>
      <c r="H31" s="140">
        <v>421</v>
      </c>
      <c r="I31" s="115">
        <v>-56</v>
      </c>
      <c r="J31" s="116">
        <v>-13.30166270783848</v>
      </c>
    </row>
    <row r="32" spans="1:15" s="110" customFormat="1" ht="24.95" customHeight="1" x14ac:dyDescent="0.2">
      <c r="A32" s="193"/>
      <c r="B32" s="204" t="s">
        <v>169</v>
      </c>
      <c r="C32" s="113" t="s">
        <v>514</v>
      </c>
      <c r="D32" s="115" t="s">
        <v>514</v>
      </c>
      <c r="E32" s="114" t="s">
        <v>514</v>
      </c>
      <c r="F32" s="114" t="s">
        <v>514</v>
      </c>
      <c r="G32" s="114">
        <v>0</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3.2577497129735935</v>
      </c>
      <c r="D34" s="115">
        <v>454</v>
      </c>
      <c r="E34" s="114">
        <v>216</v>
      </c>
      <c r="F34" s="114">
        <v>581</v>
      </c>
      <c r="G34" s="114">
        <v>448</v>
      </c>
      <c r="H34" s="140">
        <v>477</v>
      </c>
      <c r="I34" s="115">
        <v>-23</v>
      </c>
      <c r="J34" s="116">
        <v>-4.8218029350104823</v>
      </c>
    </row>
    <row r="35" spans="1:10" s="110" customFormat="1" ht="24.95" customHeight="1" x14ac:dyDescent="0.2">
      <c r="A35" s="292" t="s">
        <v>171</v>
      </c>
      <c r="B35" s="293" t="s">
        <v>172</v>
      </c>
      <c r="C35" s="113">
        <v>21.584385763490243</v>
      </c>
      <c r="D35" s="115">
        <v>3008</v>
      </c>
      <c r="E35" s="114">
        <v>1558</v>
      </c>
      <c r="F35" s="114">
        <v>3970</v>
      </c>
      <c r="G35" s="114">
        <v>2520</v>
      </c>
      <c r="H35" s="140">
        <v>3263</v>
      </c>
      <c r="I35" s="115">
        <v>-255</v>
      </c>
      <c r="J35" s="116">
        <v>-7.814894269077536</v>
      </c>
    </row>
    <row r="36" spans="1:10" s="110" customFormat="1" ht="24.95" customHeight="1" x14ac:dyDescent="0.2">
      <c r="A36" s="294" t="s">
        <v>173</v>
      </c>
      <c r="B36" s="295" t="s">
        <v>174</v>
      </c>
      <c r="C36" s="125">
        <v>75.150688863375436</v>
      </c>
      <c r="D36" s="143">
        <v>10473</v>
      </c>
      <c r="E36" s="144">
        <v>7818</v>
      </c>
      <c r="F36" s="144">
        <v>13532</v>
      </c>
      <c r="G36" s="144">
        <v>10795</v>
      </c>
      <c r="H36" s="145">
        <v>11675</v>
      </c>
      <c r="I36" s="143">
        <v>-1202</v>
      </c>
      <c r="J36" s="146">
        <v>-10.295503211991434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13936</v>
      </c>
      <c r="F11" s="264">
        <v>9592</v>
      </c>
      <c r="G11" s="264">
        <v>18083</v>
      </c>
      <c r="H11" s="264">
        <v>13763</v>
      </c>
      <c r="I11" s="265">
        <v>15417</v>
      </c>
      <c r="J11" s="263">
        <v>-1481</v>
      </c>
      <c r="K11" s="266">
        <v>-9.6062787831614447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30.833811710677381</v>
      </c>
      <c r="E13" s="115">
        <v>4297</v>
      </c>
      <c r="F13" s="114">
        <v>2775</v>
      </c>
      <c r="G13" s="114">
        <v>4358</v>
      </c>
      <c r="H13" s="114">
        <v>4522</v>
      </c>
      <c r="I13" s="140">
        <v>4696</v>
      </c>
      <c r="J13" s="115">
        <v>-399</v>
      </c>
      <c r="K13" s="116">
        <v>-8.4965928449744457</v>
      </c>
    </row>
    <row r="14" spans="1:15" ht="15.95" customHeight="1" x14ac:dyDescent="0.2">
      <c r="A14" s="306" t="s">
        <v>230</v>
      </c>
      <c r="B14" s="307"/>
      <c r="C14" s="308"/>
      <c r="D14" s="113">
        <v>56.881458094144662</v>
      </c>
      <c r="E14" s="115">
        <v>7927</v>
      </c>
      <c r="F14" s="114">
        <v>5451</v>
      </c>
      <c r="G14" s="114">
        <v>11587</v>
      </c>
      <c r="H14" s="114">
        <v>7712</v>
      </c>
      <c r="I14" s="140">
        <v>8917</v>
      </c>
      <c r="J14" s="115">
        <v>-990</v>
      </c>
      <c r="K14" s="116">
        <v>-11.102388695749692</v>
      </c>
    </row>
    <row r="15" spans="1:15" ht="15.95" customHeight="1" x14ac:dyDescent="0.2">
      <c r="A15" s="306" t="s">
        <v>231</v>
      </c>
      <c r="B15" s="307"/>
      <c r="C15" s="308"/>
      <c r="D15" s="113">
        <v>5.5898392652123992</v>
      </c>
      <c r="E15" s="115">
        <v>779</v>
      </c>
      <c r="F15" s="114">
        <v>679</v>
      </c>
      <c r="G15" s="114">
        <v>1070</v>
      </c>
      <c r="H15" s="114">
        <v>818</v>
      </c>
      <c r="I15" s="140">
        <v>933</v>
      </c>
      <c r="J15" s="115">
        <v>-154</v>
      </c>
      <c r="K15" s="116">
        <v>-16.505894962486604</v>
      </c>
    </row>
    <row r="16" spans="1:15" ht="15.95" customHeight="1" x14ac:dyDescent="0.2">
      <c r="A16" s="306" t="s">
        <v>232</v>
      </c>
      <c r="B16" s="307"/>
      <c r="C16" s="308"/>
      <c r="D16" s="113">
        <v>6.5370264064293915</v>
      </c>
      <c r="E16" s="115">
        <v>911</v>
      </c>
      <c r="F16" s="114">
        <v>660</v>
      </c>
      <c r="G16" s="114">
        <v>1017</v>
      </c>
      <c r="H16" s="114">
        <v>687</v>
      </c>
      <c r="I16" s="140">
        <v>850</v>
      </c>
      <c r="J16" s="115">
        <v>61</v>
      </c>
      <c r="K16" s="116">
        <v>7.1764705882352944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2.1383467278989667</v>
      </c>
      <c r="E18" s="115">
        <v>298</v>
      </c>
      <c r="F18" s="114">
        <v>153</v>
      </c>
      <c r="G18" s="114">
        <v>530</v>
      </c>
      <c r="H18" s="114">
        <v>325</v>
      </c>
      <c r="I18" s="140">
        <v>254</v>
      </c>
      <c r="J18" s="115">
        <v>44</v>
      </c>
      <c r="K18" s="116">
        <v>17.322834645669293</v>
      </c>
    </row>
    <row r="19" spans="1:11" ht="14.1" customHeight="1" x14ac:dyDescent="0.2">
      <c r="A19" s="306" t="s">
        <v>235</v>
      </c>
      <c r="B19" s="307" t="s">
        <v>236</v>
      </c>
      <c r="C19" s="308"/>
      <c r="D19" s="113">
        <v>1.5786452353616534</v>
      </c>
      <c r="E19" s="115">
        <v>220</v>
      </c>
      <c r="F19" s="114">
        <v>116</v>
      </c>
      <c r="G19" s="114">
        <v>434</v>
      </c>
      <c r="H19" s="114">
        <v>218</v>
      </c>
      <c r="I19" s="140">
        <v>181</v>
      </c>
      <c r="J19" s="115">
        <v>39</v>
      </c>
      <c r="K19" s="116">
        <v>21.546961325966851</v>
      </c>
    </row>
    <row r="20" spans="1:11" ht="14.1" customHeight="1" x14ac:dyDescent="0.2">
      <c r="A20" s="306">
        <v>12</v>
      </c>
      <c r="B20" s="307" t="s">
        <v>237</v>
      </c>
      <c r="C20" s="308"/>
      <c r="D20" s="113">
        <v>2.9348450057405282</v>
      </c>
      <c r="E20" s="115">
        <v>409</v>
      </c>
      <c r="F20" s="114">
        <v>179</v>
      </c>
      <c r="G20" s="114">
        <v>302</v>
      </c>
      <c r="H20" s="114">
        <v>347</v>
      </c>
      <c r="I20" s="140">
        <v>473</v>
      </c>
      <c r="J20" s="115">
        <v>-64</v>
      </c>
      <c r="K20" s="116">
        <v>-13.530655391120508</v>
      </c>
    </row>
    <row r="21" spans="1:11" ht="14.1" customHeight="1" x14ac:dyDescent="0.2">
      <c r="A21" s="306">
        <v>21</v>
      </c>
      <c r="B21" s="307" t="s">
        <v>238</v>
      </c>
      <c r="C21" s="308"/>
      <c r="D21" s="113">
        <v>0.33008036739380026</v>
      </c>
      <c r="E21" s="115">
        <v>46</v>
      </c>
      <c r="F21" s="114">
        <v>19</v>
      </c>
      <c r="G21" s="114">
        <v>35</v>
      </c>
      <c r="H21" s="114">
        <v>31</v>
      </c>
      <c r="I21" s="140">
        <v>60</v>
      </c>
      <c r="J21" s="115">
        <v>-14</v>
      </c>
      <c r="K21" s="116">
        <v>-23.333333333333332</v>
      </c>
    </row>
    <row r="22" spans="1:11" ht="14.1" customHeight="1" x14ac:dyDescent="0.2">
      <c r="A22" s="306">
        <v>22</v>
      </c>
      <c r="B22" s="307" t="s">
        <v>239</v>
      </c>
      <c r="C22" s="308"/>
      <c r="D22" s="113">
        <v>3.7815729047072333</v>
      </c>
      <c r="E22" s="115">
        <v>527</v>
      </c>
      <c r="F22" s="114">
        <v>117</v>
      </c>
      <c r="G22" s="114">
        <v>337</v>
      </c>
      <c r="H22" s="114">
        <v>172</v>
      </c>
      <c r="I22" s="140">
        <v>296</v>
      </c>
      <c r="J22" s="115">
        <v>231</v>
      </c>
      <c r="K22" s="116">
        <v>78.040540540540547</v>
      </c>
    </row>
    <row r="23" spans="1:11" ht="14.1" customHeight="1" x14ac:dyDescent="0.2">
      <c r="A23" s="306">
        <v>23</v>
      </c>
      <c r="B23" s="307" t="s">
        <v>240</v>
      </c>
      <c r="C23" s="308"/>
      <c r="D23" s="113">
        <v>0.1793915040183697</v>
      </c>
      <c r="E23" s="115">
        <v>25</v>
      </c>
      <c r="F23" s="114">
        <v>19</v>
      </c>
      <c r="G23" s="114">
        <v>94</v>
      </c>
      <c r="H23" s="114">
        <v>38</v>
      </c>
      <c r="I23" s="140">
        <v>65</v>
      </c>
      <c r="J23" s="115">
        <v>-40</v>
      </c>
      <c r="K23" s="116">
        <v>-61.53846153846154</v>
      </c>
    </row>
    <row r="24" spans="1:11" ht="14.1" customHeight="1" x14ac:dyDescent="0.2">
      <c r="A24" s="306">
        <v>24</v>
      </c>
      <c r="B24" s="307" t="s">
        <v>241</v>
      </c>
      <c r="C24" s="308"/>
      <c r="D24" s="113">
        <v>4.2192881745120552</v>
      </c>
      <c r="E24" s="115">
        <v>588</v>
      </c>
      <c r="F24" s="114">
        <v>486</v>
      </c>
      <c r="G24" s="114">
        <v>817</v>
      </c>
      <c r="H24" s="114">
        <v>539</v>
      </c>
      <c r="I24" s="140">
        <v>791</v>
      </c>
      <c r="J24" s="115">
        <v>-203</v>
      </c>
      <c r="K24" s="116">
        <v>-25.663716814159294</v>
      </c>
    </row>
    <row r="25" spans="1:11" ht="14.1" customHeight="1" x14ac:dyDescent="0.2">
      <c r="A25" s="306">
        <v>25</v>
      </c>
      <c r="B25" s="307" t="s">
        <v>242</v>
      </c>
      <c r="C25" s="308"/>
      <c r="D25" s="113">
        <v>4.0183696900114807</v>
      </c>
      <c r="E25" s="115">
        <v>560</v>
      </c>
      <c r="F25" s="114">
        <v>403</v>
      </c>
      <c r="G25" s="114">
        <v>946</v>
      </c>
      <c r="H25" s="114">
        <v>514</v>
      </c>
      <c r="I25" s="140">
        <v>726</v>
      </c>
      <c r="J25" s="115">
        <v>-166</v>
      </c>
      <c r="K25" s="116">
        <v>-22.865013774104682</v>
      </c>
    </row>
    <row r="26" spans="1:11" ht="14.1" customHeight="1" x14ac:dyDescent="0.2">
      <c r="A26" s="306">
        <v>26</v>
      </c>
      <c r="B26" s="307" t="s">
        <v>243</v>
      </c>
      <c r="C26" s="308"/>
      <c r="D26" s="113">
        <v>3.3151549942594718</v>
      </c>
      <c r="E26" s="115">
        <v>462</v>
      </c>
      <c r="F26" s="114">
        <v>210</v>
      </c>
      <c r="G26" s="114">
        <v>667</v>
      </c>
      <c r="H26" s="114">
        <v>354</v>
      </c>
      <c r="I26" s="140">
        <v>516</v>
      </c>
      <c r="J26" s="115">
        <v>-54</v>
      </c>
      <c r="K26" s="116">
        <v>-10.465116279069768</v>
      </c>
    </row>
    <row r="27" spans="1:11" ht="14.1" customHeight="1" x14ac:dyDescent="0.2">
      <c r="A27" s="306">
        <v>27</v>
      </c>
      <c r="B27" s="307" t="s">
        <v>244</v>
      </c>
      <c r="C27" s="308"/>
      <c r="D27" s="113">
        <v>1.2485648679678529</v>
      </c>
      <c r="E27" s="115">
        <v>174</v>
      </c>
      <c r="F27" s="114">
        <v>100</v>
      </c>
      <c r="G27" s="114">
        <v>215</v>
      </c>
      <c r="H27" s="114">
        <v>142</v>
      </c>
      <c r="I27" s="140">
        <v>168</v>
      </c>
      <c r="J27" s="115">
        <v>6</v>
      </c>
      <c r="K27" s="116">
        <v>3.5714285714285716</v>
      </c>
    </row>
    <row r="28" spans="1:11" ht="14.1" customHeight="1" x14ac:dyDescent="0.2">
      <c r="A28" s="306">
        <v>28</v>
      </c>
      <c r="B28" s="307" t="s">
        <v>245</v>
      </c>
      <c r="C28" s="308"/>
      <c r="D28" s="113">
        <v>0.14351320321469574</v>
      </c>
      <c r="E28" s="115">
        <v>20</v>
      </c>
      <c r="F28" s="114">
        <v>20</v>
      </c>
      <c r="G28" s="114">
        <v>20</v>
      </c>
      <c r="H28" s="114">
        <v>16</v>
      </c>
      <c r="I28" s="140">
        <v>29</v>
      </c>
      <c r="J28" s="115">
        <v>-9</v>
      </c>
      <c r="K28" s="116">
        <v>-31.03448275862069</v>
      </c>
    </row>
    <row r="29" spans="1:11" ht="14.1" customHeight="1" x14ac:dyDescent="0.2">
      <c r="A29" s="306">
        <v>29</v>
      </c>
      <c r="B29" s="307" t="s">
        <v>246</v>
      </c>
      <c r="C29" s="308"/>
      <c r="D29" s="113">
        <v>6.0490815154994255</v>
      </c>
      <c r="E29" s="115">
        <v>843</v>
      </c>
      <c r="F29" s="114">
        <v>564</v>
      </c>
      <c r="G29" s="114">
        <v>746</v>
      </c>
      <c r="H29" s="114">
        <v>1010</v>
      </c>
      <c r="I29" s="140">
        <v>978</v>
      </c>
      <c r="J29" s="115">
        <v>-135</v>
      </c>
      <c r="K29" s="116">
        <v>-13.803680981595091</v>
      </c>
    </row>
    <row r="30" spans="1:11" ht="14.1" customHeight="1" x14ac:dyDescent="0.2">
      <c r="A30" s="306" t="s">
        <v>247</v>
      </c>
      <c r="B30" s="307" t="s">
        <v>248</v>
      </c>
      <c r="C30" s="308"/>
      <c r="D30" s="113">
        <v>1.9804822043628014</v>
      </c>
      <c r="E30" s="115">
        <v>276</v>
      </c>
      <c r="F30" s="114">
        <v>176</v>
      </c>
      <c r="G30" s="114" t="s">
        <v>514</v>
      </c>
      <c r="H30" s="114">
        <v>211</v>
      </c>
      <c r="I30" s="140">
        <v>298</v>
      </c>
      <c r="J30" s="115">
        <v>-22</v>
      </c>
      <c r="K30" s="116">
        <v>-7.3825503355704694</v>
      </c>
    </row>
    <row r="31" spans="1:11" ht="14.1" customHeight="1" x14ac:dyDescent="0.2">
      <c r="A31" s="306" t="s">
        <v>249</v>
      </c>
      <c r="B31" s="307" t="s">
        <v>250</v>
      </c>
      <c r="C31" s="308"/>
      <c r="D31" s="113">
        <v>4.0470723306544203</v>
      </c>
      <c r="E31" s="115">
        <v>564</v>
      </c>
      <c r="F31" s="114">
        <v>388</v>
      </c>
      <c r="G31" s="114">
        <v>515</v>
      </c>
      <c r="H31" s="114">
        <v>795</v>
      </c>
      <c r="I31" s="140">
        <v>675</v>
      </c>
      <c r="J31" s="115">
        <v>-111</v>
      </c>
      <c r="K31" s="116">
        <v>-16.444444444444443</v>
      </c>
    </row>
    <row r="32" spans="1:11" ht="14.1" customHeight="1" x14ac:dyDescent="0.2">
      <c r="A32" s="306">
        <v>31</v>
      </c>
      <c r="B32" s="307" t="s">
        <v>251</v>
      </c>
      <c r="C32" s="308"/>
      <c r="D32" s="113">
        <v>0.45206659012629163</v>
      </c>
      <c r="E32" s="115">
        <v>63</v>
      </c>
      <c r="F32" s="114">
        <v>27</v>
      </c>
      <c r="G32" s="114">
        <v>98</v>
      </c>
      <c r="H32" s="114">
        <v>35</v>
      </c>
      <c r="I32" s="140">
        <v>59</v>
      </c>
      <c r="J32" s="115">
        <v>4</v>
      </c>
      <c r="K32" s="116">
        <v>6.7796610169491522</v>
      </c>
    </row>
    <row r="33" spans="1:11" ht="14.1" customHeight="1" x14ac:dyDescent="0.2">
      <c r="A33" s="306">
        <v>32</v>
      </c>
      <c r="B33" s="307" t="s">
        <v>252</v>
      </c>
      <c r="C33" s="308"/>
      <c r="D33" s="113">
        <v>4.1044776119402986</v>
      </c>
      <c r="E33" s="115">
        <v>572</v>
      </c>
      <c r="F33" s="114">
        <v>231</v>
      </c>
      <c r="G33" s="114">
        <v>796</v>
      </c>
      <c r="H33" s="114">
        <v>627</v>
      </c>
      <c r="I33" s="140">
        <v>741</v>
      </c>
      <c r="J33" s="115">
        <v>-169</v>
      </c>
      <c r="K33" s="116">
        <v>-22.807017543859651</v>
      </c>
    </row>
    <row r="34" spans="1:11" ht="14.1" customHeight="1" x14ac:dyDescent="0.2">
      <c r="A34" s="306">
        <v>33</v>
      </c>
      <c r="B34" s="307" t="s">
        <v>253</v>
      </c>
      <c r="C34" s="308"/>
      <c r="D34" s="113">
        <v>1.7149827784156142</v>
      </c>
      <c r="E34" s="115">
        <v>239</v>
      </c>
      <c r="F34" s="114">
        <v>139</v>
      </c>
      <c r="G34" s="114">
        <v>289</v>
      </c>
      <c r="H34" s="114">
        <v>195</v>
      </c>
      <c r="I34" s="140">
        <v>239</v>
      </c>
      <c r="J34" s="115">
        <v>0</v>
      </c>
      <c r="K34" s="116">
        <v>0</v>
      </c>
    </row>
    <row r="35" spans="1:11" ht="14.1" customHeight="1" x14ac:dyDescent="0.2">
      <c r="A35" s="306">
        <v>34</v>
      </c>
      <c r="B35" s="307" t="s">
        <v>254</v>
      </c>
      <c r="C35" s="308"/>
      <c r="D35" s="113">
        <v>2.5258323765786455</v>
      </c>
      <c r="E35" s="115">
        <v>352</v>
      </c>
      <c r="F35" s="114">
        <v>189</v>
      </c>
      <c r="G35" s="114">
        <v>522</v>
      </c>
      <c r="H35" s="114">
        <v>320</v>
      </c>
      <c r="I35" s="140">
        <v>409</v>
      </c>
      <c r="J35" s="115">
        <v>-57</v>
      </c>
      <c r="K35" s="116">
        <v>-13.93643031784841</v>
      </c>
    </row>
    <row r="36" spans="1:11" ht="14.1" customHeight="1" x14ac:dyDescent="0.2">
      <c r="A36" s="306">
        <v>41</v>
      </c>
      <c r="B36" s="307" t="s">
        <v>255</v>
      </c>
      <c r="C36" s="308"/>
      <c r="D36" s="113">
        <v>0.3587830080367394</v>
      </c>
      <c r="E36" s="115">
        <v>50</v>
      </c>
      <c r="F36" s="114">
        <v>26</v>
      </c>
      <c r="G36" s="114">
        <v>57</v>
      </c>
      <c r="H36" s="114">
        <v>42</v>
      </c>
      <c r="I36" s="140">
        <v>33</v>
      </c>
      <c r="J36" s="115">
        <v>17</v>
      </c>
      <c r="K36" s="116">
        <v>51.515151515151516</v>
      </c>
    </row>
    <row r="37" spans="1:11" ht="14.1" customHeight="1" x14ac:dyDescent="0.2">
      <c r="A37" s="306">
        <v>42</v>
      </c>
      <c r="B37" s="307" t="s">
        <v>256</v>
      </c>
      <c r="C37" s="308"/>
      <c r="D37" s="113">
        <v>8.6107921928817457E-2</v>
      </c>
      <c r="E37" s="115">
        <v>12</v>
      </c>
      <c r="F37" s="114">
        <v>13</v>
      </c>
      <c r="G37" s="114">
        <v>22</v>
      </c>
      <c r="H37" s="114">
        <v>13</v>
      </c>
      <c r="I37" s="140">
        <v>22</v>
      </c>
      <c r="J37" s="115">
        <v>-10</v>
      </c>
      <c r="K37" s="116">
        <v>-45.454545454545453</v>
      </c>
    </row>
    <row r="38" spans="1:11" ht="14.1" customHeight="1" x14ac:dyDescent="0.2">
      <c r="A38" s="306">
        <v>43</v>
      </c>
      <c r="B38" s="307" t="s">
        <v>257</v>
      </c>
      <c r="C38" s="308"/>
      <c r="D38" s="113">
        <v>0.48794489092996557</v>
      </c>
      <c r="E38" s="115">
        <v>68</v>
      </c>
      <c r="F38" s="114">
        <v>53</v>
      </c>
      <c r="G38" s="114">
        <v>230</v>
      </c>
      <c r="H38" s="114">
        <v>83</v>
      </c>
      <c r="I38" s="140">
        <v>74</v>
      </c>
      <c r="J38" s="115">
        <v>-6</v>
      </c>
      <c r="K38" s="116">
        <v>-8.1081081081081088</v>
      </c>
    </row>
    <row r="39" spans="1:11" ht="14.1" customHeight="1" x14ac:dyDescent="0.2">
      <c r="A39" s="306">
        <v>51</v>
      </c>
      <c r="B39" s="307" t="s">
        <v>258</v>
      </c>
      <c r="C39" s="308"/>
      <c r="D39" s="113">
        <v>8.4385763490241104</v>
      </c>
      <c r="E39" s="115">
        <v>1176</v>
      </c>
      <c r="F39" s="114">
        <v>872</v>
      </c>
      <c r="G39" s="114">
        <v>1423</v>
      </c>
      <c r="H39" s="114">
        <v>1098</v>
      </c>
      <c r="I39" s="140">
        <v>1392</v>
      </c>
      <c r="J39" s="115">
        <v>-216</v>
      </c>
      <c r="K39" s="116">
        <v>-15.517241379310345</v>
      </c>
    </row>
    <row r="40" spans="1:11" ht="14.1" customHeight="1" x14ac:dyDescent="0.2">
      <c r="A40" s="306" t="s">
        <v>259</v>
      </c>
      <c r="B40" s="307" t="s">
        <v>260</v>
      </c>
      <c r="C40" s="308"/>
      <c r="D40" s="113">
        <v>7.2402411021814004</v>
      </c>
      <c r="E40" s="115">
        <v>1009</v>
      </c>
      <c r="F40" s="114">
        <v>766</v>
      </c>
      <c r="G40" s="114">
        <v>1208</v>
      </c>
      <c r="H40" s="114">
        <v>933</v>
      </c>
      <c r="I40" s="140">
        <v>1204</v>
      </c>
      <c r="J40" s="115">
        <v>-195</v>
      </c>
      <c r="K40" s="116">
        <v>-16.196013289036546</v>
      </c>
    </row>
    <row r="41" spans="1:11" ht="14.1" customHeight="1" x14ac:dyDescent="0.2">
      <c r="A41" s="306"/>
      <c r="B41" s="307" t="s">
        <v>261</v>
      </c>
      <c r="C41" s="308"/>
      <c r="D41" s="113">
        <v>5.8338117106773826</v>
      </c>
      <c r="E41" s="115">
        <v>813</v>
      </c>
      <c r="F41" s="114">
        <v>580</v>
      </c>
      <c r="G41" s="114">
        <v>1009</v>
      </c>
      <c r="H41" s="114">
        <v>766</v>
      </c>
      <c r="I41" s="140">
        <v>989</v>
      </c>
      <c r="J41" s="115">
        <v>-176</v>
      </c>
      <c r="K41" s="116">
        <v>-17.795753286147622</v>
      </c>
    </row>
    <row r="42" spans="1:11" ht="14.1" customHeight="1" x14ac:dyDescent="0.2">
      <c r="A42" s="306">
        <v>52</v>
      </c>
      <c r="B42" s="307" t="s">
        <v>262</v>
      </c>
      <c r="C42" s="308"/>
      <c r="D42" s="113">
        <v>4.9512055109070037</v>
      </c>
      <c r="E42" s="115">
        <v>690</v>
      </c>
      <c r="F42" s="114">
        <v>517</v>
      </c>
      <c r="G42" s="114">
        <v>836</v>
      </c>
      <c r="H42" s="114">
        <v>655</v>
      </c>
      <c r="I42" s="140">
        <v>806</v>
      </c>
      <c r="J42" s="115">
        <v>-116</v>
      </c>
      <c r="K42" s="116">
        <v>-14.392059553349876</v>
      </c>
    </row>
    <row r="43" spans="1:11" ht="14.1" customHeight="1" x14ac:dyDescent="0.2">
      <c r="A43" s="306" t="s">
        <v>263</v>
      </c>
      <c r="B43" s="307" t="s">
        <v>264</v>
      </c>
      <c r="C43" s="308"/>
      <c r="D43" s="113">
        <v>3.5734787600459241</v>
      </c>
      <c r="E43" s="115">
        <v>498</v>
      </c>
      <c r="F43" s="114">
        <v>383</v>
      </c>
      <c r="G43" s="114">
        <v>546</v>
      </c>
      <c r="H43" s="114">
        <v>472</v>
      </c>
      <c r="I43" s="140">
        <v>635</v>
      </c>
      <c r="J43" s="115">
        <v>-137</v>
      </c>
      <c r="K43" s="116">
        <v>-21.5748031496063</v>
      </c>
    </row>
    <row r="44" spans="1:11" ht="14.1" customHeight="1" x14ac:dyDescent="0.2">
      <c r="A44" s="306">
        <v>53</v>
      </c>
      <c r="B44" s="307" t="s">
        <v>265</v>
      </c>
      <c r="C44" s="308"/>
      <c r="D44" s="113">
        <v>0.73191733639494838</v>
      </c>
      <c r="E44" s="115">
        <v>102</v>
      </c>
      <c r="F44" s="114">
        <v>88</v>
      </c>
      <c r="G44" s="114">
        <v>132</v>
      </c>
      <c r="H44" s="114">
        <v>120</v>
      </c>
      <c r="I44" s="140">
        <v>75</v>
      </c>
      <c r="J44" s="115">
        <v>27</v>
      </c>
      <c r="K44" s="116">
        <v>36</v>
      </c>
    </row>
    <row r="45" spans="1:11" ht="14.1" customHeight="1" x14ac:dyDescent="0.2">
      <c r="A45" s="306" t="s">
        <v>266</v>
      </c>
      <c r="B45" s="307" t="s">
        <v>267</v>
      </c>
      <c r="C45" s="308"/>
      <c r="D45" s="113">
        <v>0.68886337543053966</v>
      </c>
      <c r="E45" s="115">
        <v>96</v>
      </c>
      <c r="F45" s="114">
        <v>86</v>
      </c>
      <c r="G45" s="114">
        <v>128</v>
      </c>
      <c r="H45" s="114">
        <v>117</v>
      </c>
      <c r="I45" s="140">
        <v>71</v>
      </c>
      <c r="J45" s="115">
        <v>25</v>
      </c>
      <c r="K45" s="116">
        <v>35.2112676056338</v>
      </c>
    </row>
    <row r="46" spans="1:11" ht="14.1" customHeight="1" x14ac:dyDescent="0.2">
      <c r="A46" s="306">
        <v>54</v>
      </c>
      <c r="B46" s="307" t="s">
        <v>268</v>
      </c>
      <c r="C46" s="308"/>
      <c r="D46" s="113">
        <v>5.0731917336394945</v>
      </c>
      <c r="E46" s="115">
        <v>707</v>
      </c>
      <c r="F46" s="114">
        <v>493</v>
      </c>
      <c r="G46" s="114">
        <v>638</v>
      </c>
      <c r="H46" s="114">
        <v>882</v>
      </c>
      <c r="I46" s="140">
        <v>720</v>
      </c>
      <c r="J46" s="115">
        <v>-13</v>
      </c>
      <c r="K46" s="116">
        <v>-1.8055555555555556</v>
      </c>
    </row>
    <row r="47" spans="1:11" ht="14.1" customHeight="1" x14ac:dyDescent="0.2">
      <c r="A47" s="306">
        <v>61</v>
      </c>
      <c r="B47" s="307" t="s">
        <v>269</v>
      </c>
      <c r="C47" s="308"/>
      <c r="D47" s="113">
        <v>1.1552812858783008</v>
      </c>
      <c r="E47" s="115">
        <v>161</v>
      </c>
      <c r="F47" s="114">
        <v>101</v>
      </c>
      <c r="G47" s="114">
        <v>216</v>
      </c>
      <c r="H47" s="114">
        <v>144</v>
      </c>
      <c r="I47" s="140">
        <v>184</v>
      </c>
      <c r="J47" s="115">
        <v>-23</v>
      </c>
      <c r="K47" s="116">
        <v>-12.5</v>
      </c>
    </row>
    <row r="48" spans="1:11" ht="14.1" customHeight="1" x14ac:dyDescent="0.2">
      <c r="A48" s="306">
        <v>62</v>
      </c>
      <c r="B48" s="307" t="s">
        <v>270</v>
      </c>
      <c r="C48" s="308"/>
      <c r="D48" s="113">
        <v>8.1156716417910442</v>
      </c>
      <c r="E48" s="115">
        <v>1131</v>
      </c>
      <c r="F48" s="114">
        <v>907</v>
      </c>
      <c r="G48" s="114">
        <v>1678</v>
      </c>
      <c r="H48" s="114">
        <v>1311</v>
      </c>
      <c r="I48" s="140">
        <v>1339</v>
      </c>
      <c r="J48" s="115">
        <v>-208</v>
      </c>
      <c r="K48" s="116">
        <v>-15.533980582524272</v>
      </c>
    </row>
    <row r="49" spans="1:11" ht="14.1" customHeight="1" x14ac:dyDescent="0.2">
      <c r="A49" s="306">
        <v>63</v>
      </c>
      <c r="B49" s="307" t="s">
        <v>271</v>
      </c>
      <c r="C49" s="308"/>
      <c r="D49" s="113">
        <v>8.7901836969001153</v>
      </c>
      <c r="E49" s="115">
        <v>1225</v>
      </c>
      <c r="F49" s="114">
        <v>721</v>
      </c>
      <c r="G49" s="114">
        <v>1055</v>
      </c>
      <c r="H49" s="114">
        <v>1615</v>
      </c>
      <c r="I49" s="140">
        <v>1397</v>
      </c>
      <c r="J49" s="115">
        <v>-172</v>
      </c>
      <c r="K49" s="116">
        <v>-12.312097351467431</v>
      </c>
    </row>
    <row r="50" spans="1:11" ht="14.1" customHeight="1" x14ac:dyDescent="0.2">
      <c r="A50" s="306" t="s">
        <v>272</v>
      </c>
      <c r="B50" s="307" t="s">
        <v>273</v>
      </c>
      <c r="C50" s="308"/>
      <c r="D50" s="113">
        <v>2.5473593570608495</v>
      </c>
      <c r="E50" s="115">
        <v>355</v>
      </c>
      <c r="F50" s="114">
        <v>133</v>
      </c>
      <c r="G50" s="114">
        <v>223</v>
      </c>
      <c r="H50" s="114">
        <v>373</v>
      </c>
      <c r="I50" s="140">
        <v>394</v>
      </c>
      <c r="J50" s="115">
        <v>-39</v>
      </c>
      <c r="K50" s="116">
        <v>-9.8984771573604053</v>
      </c>
    </row>
    <row r="51" spans="1:11" ht="14.1" customHeight="1" x14ac:dyDescent="0.2">
      <c r="A51" s="306" t="s">
        <v>274</v>
      </c>
      <c r="B51" s="307" t="s">
        <v>275</v>
      </c>
      <c r="C51" s="308"/>
      <c r="D51" s="113">
        <v>5.9342709529276689</v>
      </c>
      <c r="E51" s="115">
        <v>827</v>
      </c>
      <c r="F51" s="114">
        <v>560</v>
      </c>
      <c r="G51" s="114">
        <v>748</v>
      </c>
      <c r="H51" s="114">
        <v>1193</v>
      </c>
      <c r="I51" s="140">
        <v>968</v>
      </c>
      <c r="J51" s="115">
        <v>-141</v>
      </c>
      <c r="K51" s="116">
        <v>-14.566115702479339</v>
      </c>
    </row>
    <row r="52" spans="1:11" ht="14.1" customHeight="1" x14ac:dyDescent="0.2">
      <c r="A52" s="306">
        <v>71</v>
      </c>
      <c r="B52" s="307" t="s">
        <v>276</v>
      </c>
      <c r="C52" s="308"/>
      <c r="D52" s="113">
        <v>6.3432835820895521</v>
      </c>
      <c r="E52" s="115">
        <v>884</v>
      </c>
      <c r="F52" s="114">
        <v>522</v>
      </c>
      <c r="G52" s="114">
        <v>1148</v>
      </c>
      <c r="H52" s="114">
        <v>850</v>
      </c>
      <c r="I52" s="140">
        <v>902</v>
      </c>
      <c r="J52" s="115">
        <v>-18</v>
      </c>
      <c r="K52" s="116">
        <v>-1.9955654101995566</v>
      </c>
    </row>
    <row r="53" spans="1:11" ht="14.1" customHeight="1" x14ac:dyDescent="0.2">
      <c r="A53" s="306" t="s">
        <v>277</v>
      </c>
      <c r="B53" s="307" t="s">
        <v>278</v>
      </c>
      <c r="C53" s="308"/>
      <c r="D53" s="113">
        <v>1.8010907003444316</v>
      </c>
      <c r="E53" s="115">
        <v>251</v>
      </c>
      <c r="F53" s="114">
        <v>155</v>
      </c>
      <c r="G53" s="114">
        <v>374</v>
      </c>
      <c r="H53" s="114">
        <v>280</v>
      </c>
      <c r="I53" s="140">
        <v>299</v>
      </c>
      <c r="J53" s="115">
        <v>-48</v>
      </c>
      <c r="K53" s="116">
        <v>-16.053511705685619</v>
      </c>
    </row>
    <row r="54" spans="1:11" ht="14.1" customHeight="1" x14ac:dyDescent="0.2">
      <c r="A54" s="306" t="s">
        <v>279</v>
      </c>
      <c r="B54" s="307" t="s">
        <v>280</v>
      </c>
      <c r="C54" s="308"/>
      <c r="D54" s="113">
        <v>3.8389781859931116</v>
      </c>
      <c r="E54" s="115">
        <v>535</v>
      </c>
      <c r="F54" s="114">
        <v>324</v>
      </c>
      <c r="G54" s="114">
        <v>686</v>
      </c>
      <c r="H54" s="114">
        <v>503</v>
      </c>
      <c r="I54" s="140">
        <v>510</v>
      </c>
      <c r="J54" s="115">
        <v>25</v>
      </c>
      <c r="K54" s="116">
        <v>4.9019607843137258</v>
      </c>
    </row>
    <row r="55" spans="1:11" ht="14.1" customHeight="1" x14ac:dyDescent="0.2">
      <c r="A55" s="306">
        <v>72</v>
      </c>
      <c r="B55" s="307" t="s">
        <v>281</v>
      </c>
      <c r="C55" s="308"/>
      <c r="D55" s="113">
        <v>1.4781859931113663</v>
      </c>
      <c r="E55" s="115">
        <v>206</v>
      </c>
      <c r="F55" s="114">
        <v>125</v>
      </c>
      <c r="G55" s="114">
        <v>375</v>
      </c>
      <c r="H55" s="114">
        <v>142</v>
      </c>
      <c r="I55" s="140">
        <v>239</v>
      </c>
      <c r="J55" s="115">
        <v>-33</v>
      </c>
      <c r="K55" s="116">
        <v>-13.807531380753138</v>
      </c>
    </row>
    <row r="56" spans="1:11" ht="14.1" customHeight="1" x14ac:dyDescent="0.2">
      <c r="A56" s="306" t="s">
        <v>282</v>
      </c>
      <c r="B56" s="307" t="s">
        <v>283</v>
      </c>
      <c r="C56" s="308"/>
      <c r="D56" s="113">
        <v>0.57405281285878296</v>
      </c>
      <c r="E56" s="115">
        <v>80</v>
      </c>
      <c r="F56" s="114">
        <v>45</v>
      </c>
      <c r="G56" s="114">
        <v>186</v>
      </c>
      <c r="H56" s="114">
        <v>43</v>
      </c>
      <c r="I56" s="140">
        <v>78</v>
      </c>
      <c r="J56" s="115">
        <v>2</v>
      </c>
      <c r="K56" s="116">
        <v>2.5641025641025643</v>
      </c>
    </row>
    <row r="57" spans="1:11" ht="14.1" customHeight="1" x14ac:dyDescent="0.2">
      <c r="A57" s="306" t="s">
        <v>284</v>
      </c>
      <c r="B57" s="307" t="s">
        <v>285</v>
      </c>
      <c r="C57" s="308"/>
      <c r="D57" s="113">
        <v>0.53099885189437424</v>
      </c>
      <c r="E57" s="115">
        <v>74</v>
      </c>
      <c r="F57" s="114">
        <v>43</v>
      </c>
      <c r="G57" s="114">
        <v>69</v>
      </c>
      <c r="H57" s="114">
        <v>42</v>
      </c>
      <c r="I57" s="140">
        <v>81</v>
      </c>
      <c r="J57" s="115">
        <v>-7</v>
      </c>
      <c r="K57" s="116">
        <v>-8.6419753086419746</v>
      </c>
    </row>
    <row r="58" spans="1:11" ht="14.1" customHeight="1" x14ac:dyDescent="0.2">
      <c r="A58" s="306">
        <v>73</v>
      </c>
      <c r="B58" s="307" t="s">
        <v>286</v>
      </c>
      <c r="C58" s="308"/>
      <c r="D58" s="113">
        <v>1.2557405281285878</v>
      </c>
      <c r="E58" s="115">
        <v>175</v>
      </c>
      <c r="F58" s="114">
        <v>137</v>
      </c>
      <c r="G58" s="114">
        <v>361</v>
      </c>
      <c r="H58" s="114">
        <v>184</v>
      </c>
      <c r="I58" s="140">
        <v>184</v>
      </c>
      <c r="J58" s="115">
        <v>-9</v>
      </c>
      <c r="K58" s="116">
        <v>-4.8913043478260869</v>
      </c>
    </row>
    <row r="59" spans="1:11" ht="14.1" customHeight="1" x14ac:dyDescent="0.2">
      <c r="A59" s="306" t="s">
        <v>287</v>
      </c>
      <c r="B59" s="307" t="s">
        <v>288</v>
      </c>
      <c r="C59" s="308"/>
      <c r="D59" s="113">
        <v>0.89695752009184848</v>
      </c>
      <c r="E59" s="115">
        <v>125</v>
      </c>
      <c r="F59" s="114">
        <v>107</v>
      </c>
      <c r="G59" s="114">
        <v>272</v>
      </c>
      <c r="H59" s="114">
        <v>154</v>
      </c>
      <c r="I59" s="140">
        <v>131</v>
      </c>
      <c r="J59" s="115">
        <v>-6</v>
      </c>
      <c r="K59" s="116">
        <v>-4.5801526717557248</v>
      </c>
    </row>
    <row r="60" spans="1:11" ht="14.1" customHeight="1" x14ac:dyDescent="0.2">
      <c r="A60" s="306">
        <v>81</v>
      </c>
      <c r="B60" s="307" t="s">
        <v>289</v>
      </c>
      <c r="C60" s="308"/>
      <c r="D60" s="113">
        <v>5.762055109070034</v>
      </c>
      <c r="E60" s="115">
        <v>803</v>
      </c>
      <c r="F60" s="114">
        <v>788</v>
      </c>
      <c r="G60" s="114">
        <v>1086</v>
      </c>
      <c r="H60" s="114">
        <v>789</v>
      </c>
      <c r="I60" s="140">
        <v>829</v>
      </c>
      <c r="J60" s="115">
        <v>-26</v>
      </c>
      <c r="K60" s="116">
        <v>-3.1363088057901085</v>
      </c>
    </row>
    <row r="61" spans="1:11" ht="14.1" customHeight="1" x14ac:dyDescent="0.2">
      <c r="A61" s="306" t="s">
        <v>290</v>
      </c>
      <c r="B61" s="307" t="s">
        <v>291</v>
      </c>
      <c r="C61" s="308"/>
      <c r="D61" s="113">
        <v>1.7652123995407578</v>
      </c>
      <c r="E61" s="115">
        <v>246</v>
      </c>
      <c r="F61" s="114">
        <v>151</v>
      </c>
      <c r="G61" s="114">
        <v>355</v>
      </c>
      <c r="H61" s="114">
        <v>223</v>
      </c>
      <c r="I61" s="140">
        <v>239</v>
      </c>
      <c r="J61" s="115">
        <v>7</v>
      </c>
      <c r="K61" s="116">
        <v>2.9288702928870292</v>
      </c>
    </row>
    <row r="62" spans="1:11" ht="14.1" customHeight="1" x14ac:dyDescent="0.2">
      <c r="A62" s="306" t="s">
        <v>292</v>
      </c>
      <c r="B62" s="307" t="s">
        <v>293</v>
      </c>
      <c r="C62" s="308"/>
      <c r="D62" s="113">
        <v>1.9876578645235361</v>
      </c>
      <c r="E62" s="115">
        <v>277</v>
      </c>
      <c r="F62" s="114">
        <v>440</v>
      </c>
      <c r="G62" s="114">
        <v>474</v>
      </c>
      <c r="H62" s="114">
        <v>309</v>
      </c>
      <c r="I62" s="140">
        <v>246</v>
      </c>
      <c r="J62" s="115">
        <v>31</v>
      </c>
      <c r="K62" s="116">
        <v>12.601626016260163</v>
      </c>
    </row>
    <row r="63" spans="1:11" ht="14.1" customHeight="1" x14ac:dyDescent="0.2">
      <c r="A63" s="306"/>
      <c r="B63" s="307" t="s">
        <v>294</v>
      </c>
      <c r="C63" s="308"/>
      <c r="D63" s="113">
        <v>1.5714695752009185</v>
      </c>
      <c r="E63" s="115">
        <v>219</v>
      </c>
      <c r="F63" s="114">
        <v>384</v>
      </c>
      <c r="G63" s="114">
        <v>359</v>
      </c>
      <c r="H63" s="114">
        <v>260</v>
      </c>
      <c r="I63" s="140">
        <v>210</v>
      </c>
      <c r="J63" s="115">
        <v>9</v>
      </c>
      <c r="K63" s="116">
        <v>4.2857142857142856</v>
      </c>
    </row>
    <row r="64" spans="1:11" ht="14.1" customHeight="1" x14ac:dyDescent="0.2">
      <c r="A64" s="306" t="s">
        <v>295</v>
      </c>
      <c r="B64" s="307" t="s">
        <v>296</v>
      </c>
      <c r="C64" s="308"/>
      <c r="D64" s="113">
        <v>0.67451205510907009</v>
      </c>
      <c r="E64" s="115">
        <v>94</v>
      </c>
      <c r="F64" s="114">
        <v>62</v>
      </c>
      <c r="G64" s="114">
        <v>79</v>
      </c>
      <c r="H64" s="114">
        <v>81</v>
      </c>
      <c r="I64" s="140">
        <v>83</v>
      </c>
      <c r="J64" s="115">
        <v>11</v>
      </c>
      <c r="K64" s="116">
        <v>13.253012048192771</v>
      </c>
    </row>
    <row r="65" spans="1:11" ht="14.1" customHeight="1" x14ac:dyDescent="0.2">
      <c r="A65" s="306" t="s">
        <v>297</v>
      </c>
      <c r="B65" s="307" t="s">
        <v>298</v>
      </c>
      <c r="C65" s="308"/>
      <c r="D65" s="113">
        <v>0.68168771526980487</v>
      </c>
      <c r="E65" s="115">
        <v>95</v>
      </c>
      <c r="F65" s="114">
        <v>77</v>
      </c>
      <c r="G65" s="114">
        <v>102</v>
      </c>
      <c r="H65" s="114">
        <v>96</v>
      </c>
      <c r="I65" s="140">
        <v>152</v>
      </c>
      <c r="J65" s="115">
        <v>-57</v>
      </c>
      <c r="K65" s="116">
        <v>-37.5</v>
      </c>
    </row>
    <row r="66" spans="1:11" ht="14.1" customHeight="1" x14ac:dyDescent="0.2">
      <c r="A66" s="306">
        <v>82</v>
      </c>
      <c r="B66" s="307" t="s">
        <v>299</v>
      </c>
      <c r="C66" s="308"/>
      <c r="D66" s="113">
        <v>2.7841561423650978</v>
      </c>
      <c r="E66" s="115">
        <v>388</v>
      </c>
      <c r="F66" s="114">
        <v>350</v>
      </c>
      <c r="G66" s="114">
        <v>634</v>
      </c>
      <c r="H66" s="114">
        <v>319</v>
      </c>
      <c r="I66" s="140">
        <v>393</v>
      </c>
      <c r="J66" s="115">
        <v>-5</v>
      </c>
      <c r="K66" s="116">
        <v>-1.272264631043257</v>
      </c>
    </row>
    <row r="67" spans="1:11" ht="14.1" customHeight="1" x14ac:dyDescent="0.2">
      <c r="A67" s="306" t="s">
        <v>300</v>
      </c>
      <c r="B67" s="307" t="s">
        <v>301</v>
      </c>
      <c r="C67" s="308"/>
      <c r="D67" s="113">
        <v>1.8584959816303099</v>
      </c>
      <c r="E67" s="115">
        <v>259</v>
      </c>
      <c r="F67" s="114">
        <v>251</v>
      </c>
      <c r="G67" s="114">
        <v>375</v>
      </c>
      <c r="H67" s="114">
        <v>229</v>
      </c>
      <c r="I67" s="140">
        <v>278</v>
      </c>
      <c r="J67" s="115">
        <v>-19</v>
      </c>
      <c r="K67" s="116">
        <v>-6.8345323741007196</v>
      </c>
    </row>
    <row r="68" spans="1:11" ht="14.1" customHeight="1" x14ac:dyDescent="0.2">
      <c r="A68" s="306" t="s">
        <v>302</v>
      </c>
      <c r="B68" s="307" t="s">
        <v>303</v>
      </c>
      <c r="C68" s="308"/>
      <c r="D68" s="113">
        <v>0.56687715269804817</v>
      </c>
      <c r="E68" s="115">
        <v>79</v>
      </c>
      <c r="F68" s="114">
        <v>62</v>
      </c>
      <c r="G68" s="114">
        <v>157</v>
      </c>
      <c r="H68" s="114">
        <v>67</v>
      </c>
      <c r="I68" s="140">
        <v>70</v>
      </c>
      <c r="J68" s="115">
        <v>9</v>
      </c>
      <c r="K68" s="116">
        <v>12.857142857142858</v>
      </c>
    </row>
    <row r="69" spans="1:11" ht="14.1" customHeight="1" x14ac:dyDescent="0.2">
      <c r="A69" s="306">
        <v>83</v>
      </c>
      <c r="B69" s="307" t="s">
        <v>304</v>
      </c>
      <c r="C69" s="308"/>
      <c r="D69" s="113">
        <v>4.5708955223880601</v>
      </c>
      <c r="E69" s="115">
        <v>637</v>
      </c>
      <c r="F69" s="114">
        <v>557</v>
      </c>
      <c r="G69" s="114">
        <v>1244</v>
      </c>
      <c r="H69" s="114">
        <v>479</v>
      </c>
      <c r="I69" s="140">
        <v>650</v>
      </c>
      <c r="J69" s="115">
        <v>-13</v>
      </c>
      <c r="K69" s="116">
        <v>-2</v>
      </c>
    </row>
    <row r="70" spans="1:11" ht="14.1" customHeight="1" x14ac:dyDescent="0.2">
      <c r="A70" s="306" t="s">
        <v>305</v>
      </c>
      <c r="B70" s="307" t="s">
        <v>306</v>
      </c>
      <c r="C70" s="308"/>
      <c r="D70" s="113">
        <v>3.0424799081515501</v>
      </c>
      <c r="E70" s="115">
        <v>424</v>
      </c>
      <c r="F70" s="114">
        <v>408</v>
      </c>
      <c r="G70" s="114">
        <v>1033</v>
      </c>
      <c r="H70" s="114">
        <v>302</v>
      </c>
      <c r="I70" s="140">
        <v>458</v>
      </c>
      <c r="J70" s="115">
        <v>-34</v>
      </c>
      <c r="K70" s="116">
        <v>-7.4235807860262009</v>
      </c>
    </row>
    <row r="71" spans="1:11" ht="14.1" customHeight="1" x14ac:dyDescent="0.2">
      <c r="A71" s="306"/>
      <c r="B71" s="307" t="s">
        <v>307</v>
      </c>
      <c r="C71" s="308"/>
      <c r="D71" s="113">
        <v>1.3131458094144661</v>
      </c>
      <c r="E71" s="115">
        <v>183</v>
      </c>
      <c r="F71" s="114">
        <v>167</v>
      </c>
      <c r="G71" s="114">
        <v>528</v>
      </c>
      <c r="H71" s="114">
        <v>145</v>
      </c>
      <c r="I71" s="140">
        <v>241</v>
      </c>
      <c r="J71" s="115">
        <v>-58</v>
      </c>
      <c r="K71" s="116">
        <v>-24.066390041493776</v>
      </c>
    </row>
    <row r="72" spans="1:11" ht="14.1" customHeight="1" x14ac:dyDescent="0.2">
      <c r="A72" s="306">
        <v>84</v>
      </c>
      <c r="B72" s="307" t="s">
        <v>308</v>
      </c>
      <c r="C72" s="308"/>
      <c r="D72" s="113">
        <v>0.87543053960964412</v>
      </c>
      <c r="E72" s="115">
        <v>122</v>
      </c>
      <c r="F72" s="114">
        <v>116</v>
      </c>
      <c r="G72" s="114">
        <v>221</v>
      </c>
      <c r="H72" s="114">
        <v>125</v>
      </c>
      <c r="I72" s="140">
        <v>152</v>
      </c>
      <c r="J72" s="115">
        <v>-30</v>
      </c>
      <c r="K72" s="116">
        <v>-19.736842105263158</v>
      </c>
    </row>
    <row r="73" spans="1:11" ht="14.1" customHeight="1" x14ac:dyDescent="0.2">
      <c r="A73" s="306" t="s">
        <v>309</v>
      </c>
      <c r="B73" s="307" t="s">
        <v>310</v>
      </c>
      <c r="C73" s="308"/>
      <c r="D73" s="113">
        <v>0.3587830080367394</v>
      </c>
      <c r="E73" s="115">
        <v>50</v>
      </c>
      <c r="F73" s="114">
        <v>49</v>
      </c>
      <c r="G73" s="114">
        <v>73</v>
      </c>
      <c r="H73" s="114">
        <v>36</v>
      </c>
      <c r="I73" s="140">
        <v>80</v>
      </c>
      <c r="J73" s="115">
        <v>-30</v>
      </c>
      <c r="K73" s="116">
        <v>-37.5</v>
      </c>
    </row>
    <row r="74" spans="1:11" ht="14.1" customHeight="1" x14ac:dyDescent="0.2">
      <c r="A74" s="306" t="s">
        <v>311</v>
      </c>
      <c r="B74" s="307" t="s">
        <v>312</v>
      </c>
      <c r="C74" s="308"/>
      <c r="D74" s="113">
        <v>7.893226176808267E-2</v>
      </c>
      <c r="E74" s="115">
        <v>11</v>
      </c>
      <c r="F74" s="114">
        <v>14</v>
      </c>
      <c r="G74" s="114">
        <v>44</v>
      </c>
      <c r="H74" s="114">
        <v>18</v>
      </c>
      <c r="I74" s="140">
        <v>17</v>
      </c>
      <c r="J74" s="115">
        <v>-6</v>
      </c>
      <c r="K74" s="116">
        <v>-35.294117647058826</v>
      </c>
    </row>
    <row r="75" spans="1:11" ht="14.1" customHeight="1" x14ac:dyDescent="0.2">
      <c r="A75" s="306" t="s">
        <v>313</v>
      </c>
      <c r="B75" s="307" t="s">
        <v>314</v>
      </c>
      <c r="C75" s="308"/>
      <c r="D75" s="113">
        <v>9.3283582089552244E-2</v>
      </c>
      <c r="E75" s="115">
        <v>13</v>
      </c>
      <c r="F75" s="114">
        <v>6</v>
      </c>
      <c r="G75" s="114">
        <v>12</v>
      </c>
      <c r="H75" s="114">
        <v>6</v>
      </c>
      <c r="I75" s="140">
        <v>9</v>
      </c>
      <c r="J75" s="115">
        <v>4</v>
      </c>
      <c r="K75" s="116">
        <v>44.444444444444443</v>
      </c>
    </row>
    <row r="76" spans="1:11" ht="14.1" customHeight="1" x14ac:dyDescent="0.2">
      <c r="A76" s="306">
        <v>91</v>
      </c>
      <c r="B76" s="307" t="s">
        <v>315</v>
      </c>
      <c r="C76" s="308"/>
      <c r="D76" s="113">
        <v>0.72474167623421359</v>
      </c>
      <c r="E76" s="115">
        <v>101</v>
      </c>
      <c r="F76" s="114">
        <v>71</v>
      </c>
      <c r="G76" s="114">
        <v>129</v>
      </c>
      <c r="H76" s="114">
        <v>62</v>
      </c>
      <c r="I76" s="140">
        <v>61</v>
      </c>
      <c r="J76" s="115">
        <v>40</v>
      </c>
      <c r="K76" s="116">
        <v>65.573770491803273</v>
      </c>
    </row>
    <row r="77" spans="1:11" ht="14.1" customHeight="1" x14ac:dyDescent="0.2">
      <c r="A77" s="306">
        <v>92</v>
      </c>
      <c r="B77" s="307" t="s">
        <v>316</v>
      </c>
      <c r="C77" s="308"/>
      <c r="D77" s="113">
        <v>0.43771526980482206</v>
      </c>
      <c r="E77" s="115">
        <v>61</v>
      </c>
      <c r="F77" s="114">
        <v>62</v>
      </c>
      <c r="G77" s="114">
        <v>67</v>
      </c>
      <c r="H77" s="114">
        <v>57</v>
      </c>
      <c r="I77" s="140">
        <v>98</v>
      </c>
      <c r="J77" s="115">
        <v>-37</v>
      </c>
      <c r="K77" s="116">
        <v>-37.755102040816325</v>
      </c>
    </row>
    <row r="78" spans="1:11" ht="14.1" customHeight="1" x14ac:dyDescent="0.2">
      <c r="A78" s="306">
        <v>93</v>
      </c>
      <c r="B78" s="307" t="s">
        <v>317</v>
      </c>
      <c r="C78" s="308"/>
      <c r="D78" s="113">
        <v>0.14351320321469574</v>
      </c>
      <c r="E78" s="115">
        <v>20</v>
      </c>
      <c r="F78" s="114">
        <v>9</v>
      </c>
      <c r="G78" s="114">
        <v>30</v>
      </c>
      <c r="H78" s="114">
        <v>13</v>
      </c>
      <c r="I78" s="140">
        <v>18</v>
      </c>
      <c r="J78" s="115">
        <v>2</v>
      </c>
      <c r="K78" s="116">
        <v>11.111111111111111</v>
      </c>
    </row>
    <row r="79" spans="1:11" ht="14.1" customHeight="1" x14ac:dyDescent="0.2">
      <c r="A79" s="306">
        <v>94</v>
      </c>
      <c r="B79" s="307" t="s">
        <v>318</v>
      </c>
      <c r="C79" s="308"/>
      <c r="D79" s="113">
        <v>8.6107921928817457E-2</v>
      </c>
      <c r="E79" s="115">
        <v>12</v>
      </c>
      <c r="F79" s="114">
        <v>176</v>
      </c>
      <c r="G79" s="114">
        <v>32</v>
      </c>
      <c r="H79" s="114">
        <v>88</v>
      </c>
      <c r="I79" s="140">
        <v>20</v>
      </c>
      <c r="J79" s="115">
        <v>-8</v>
      </c>
      <c r="K79" s="116">
        <v>-40</v>
      </c>
    </row>
    <row r="80" spans="1:11" ht="14.1" customHeight="1" x14ac:dyDescent="0.2">
      <c r="A80" s="306" t="s">
        <v>319</v>
      </c>
      <c r="B80" s="307" t="s">
        <v>320</v>
      </c>
      <c r="C80" s="308"/>
      <c r="D80" s="113">
        <v>3.5878300803673935E-2</v>
      </c>
      <c r="E80" s="115">
        <v>5</v>
      </c>
      <c r="F80" s="114">
        <v>5</v>
      </c>
      <c r="G80" s="114">
        <v>4</v>
      </c>
      <c r="H80" s="114">
        <v>3</v>
      </c>
      <c r="I80" s="140">
        <v>4</v>
      </c>
      <c r="J80" s="115">
        <v>1</v>
      </c>
      <c r="K80" s="116">
        <v>25</v>
      </c>
    </row>
    <row r="81" spans="1:11" ht="14.1" customHeight="1" x14ac:dyDescent="0.2">
      <c r="A81" s="310" t="s">
        <v>321</v>
      </c>
      <c r="B81" s="311" t="s">
        <v>334</v>
      </c>
      <c r="C81" s="312"/>
      <c r="D81" s="125">
        <v>0.15786452353616534</v>
      </c>
      <c r="E81" s="143">
        <v>22</v>
      </c>
      <c r="F81" s="144">
        <v>27</v>
      </c>
      <c r="G81" s="144">
        <v>51</v>
      </c>
      <c r="H81" s="144">
        <v>24</v>
      </c>
      <c r="I81" s="145">
        <v>21</v>
      </c>
      <c r="J81" s="143">
        <v>1</v>
      </c>
      <c r="K81" s="146">
        <v>4.7619047619047619</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14170</v>
      </c>
      <c r="E11" s="114">
        <v>14510</v>
      </c>
      <c r="F11" s="114">
        <v>15056</v>
      </c>
      <c r="G11" s="114">
        <v>12259</v>
      </c>
      <c r="H11" s="140">
        <v>14554</v>
      </c>
      <c r="I11" s="115">
        <v>-384</v>
      </c>
      <c r="J11" s="116">
        <v>-2.638449910677477</v>
      </c>
    </row>
    <row r="12" spans="1:15" s="110" customFormat="1" ht="24.95" customHeight="1" x14ac:dyDescent="0.2">
      <c r="A12" s="193" t="s">
        <v>132</v>
      </c>
      <c r="B12" s="194" t="s">
        <v>133</v>
      </c>
      <c r="C12" s="113">
        <v>2.1312632321806633</v>
      </c>
      <c r="D12" s="115">
        <v>302</v>
      </c>
      <c r="E12" s="114">
        <v>507</v>
      </c>
      <c r="F12" s="114">
        <v>549</v>
      </c>
      <c r="G12" s="114">
        <v>367</v>
      </c>
      <c r="H12" s="140">
        <v>250</v>
      </c>
      <c r="I12" s="115">
        <v>52</v>
      </c>
      <c r="J12" s="116">
        <v>20.8</v>
      </c>
    </row>
    <row r="13" spans="1:15" s="110" customFormat="1" ht="24.95" customHeight="1" x14ac:dyDescent="0.2">
      <c r="A13" s="193" t="s">
        <v>134</v>
      </c>
      <c r="B13" s="199" t="s">
        <v>214</v>
      </c>
      <c r="C13" s="113">
        <v>1.1997177134791814</v>
      </c>
      <c r="D13" s="115">
        <v>170</v>
      </c>
      <c r="E13" s="114">
        <v>79</v>
      </c>
      <c r="F13" s="114">
        <v>124</v>
      </c>
      <c r="G13" s="114">
        <v>147</v>
      </c>
      <c r="H13" s="140">
        <v>119</v>
      </c>
      <c r="I13" s="115">
        <v>51</v>
      </c>
      <c r="J13" s="116">
        <v>42.857142857142854</v>
      </c>
    </row>
    <row r="14" spans="1:15" s="287" customFormat="1" ht="24.95" customHeight="1" x14ac:dyDescent="0.2">
      <c r="A14" s="193" t="s">
        <v>215</v>
      </c>
      <c r="B14" s="199" t="s">
        <v>137</v>
      </c>
      <c r="C14" s="113">
        <v>13.218066337332392</v>
      </c>
      <c r="D14" s="115">
        <v>1873</v>
      </c>
      <c r="E14" s="114">
        <v>1451</v>
      </c>
      <c r="F14" s="114">
        <v>1284</v>
      </c>
      <c r="G14" s="114">
        <v>1371</v>
      </c>
      <c r="H14" s="140">
        <v>1817</v>
      </c>
      <c r="I14" s="115">
        <v>56</v>
      </c>
      <c r="J14" s="116">
        <v>3.0820033021463953</v>
      </c>
      <c r="K14" s="110"/>
      <c r="L14" s="110"/>
      <c r="M14" s="110"/>
      <c r="N14" s="110"/>
      <c r="O14" s="110"/>
    </row>
    <row r="15" spans="1:15" s="110" customFormat="1" ht="24.95" customHeight="1" x14ac:dyDescent="0.2">
      <c r="A15" s="193" t="s">
        <v>216</v>
      </c>
      <c r="B15" s="199" t="s">
        <v>217</v>
      </c>
      <c r="C15" s="113">
        <v>3.2180663373323926</v>
      </c>
      <c r="D15" s="115">
        <v>456</v>
      </c>
      <c r="E15" s="114">
        <v>424</v>
      </c>
      <c r="F15" s="114">
        <v>359</v>
      </c>
      <c r="G15" s="114">
        <v>353</v>
      </c>
      <c r="H15" s="140">
        <v>421</v>
      </c>
      <c r="I15" s="115">
        <v>35</v>
      </c>
      <c r="J15" s="116">
        <v>8.31353919239905</v>
      </c>
    </row>
    <row r="16" spans="1:15" s="287" customFormat="1" ht="24.95" customHeight="1" x14ac:dyDescent="0.2">
      <c r="A16" s="193" t="s">
        <v>218</v>
      </c>
      <c r="B16" s="199" t="s">
        <v>141</v>
      </c>
      <c r="C16" s="113">
        <v>7.0359915314043757</v>
      </c>
      <c r="D16" s="115">
        <v>997</v>
      </c>
      <c r="E16" s="114">
        <v>787</v>
      </c>
      <c r="F16" s="114">
        <v>717</v>
      </c>
      <c r="G16" s="114">
        <v>877</v>
      </c>
      <c r="H16" s="140">
        <v>1183</v>
      </c>
      <c r="I16" s="115">
        <v>-186</v>
      </c>
      <c r="J16" s="116">
        <v>-15.722738799661876</v>
      </c>
      <c r="K16" s="110"/>
      <c r="L16" s="110"/>
      <c r="M16" s="110"/>
      <c r="N16" s="110"/>
      <c r="O16" s="110"/>
    </row>
    <row r="17" spans="1:15" s="110" customFormat="1" ht="24.95" customHeight="1" x14ac:dyDescent="0.2">
      <c r="A17" s="193" t="s">
        <v>142</v>
      </c>
      <c r="B17" s="199" t="s">
        <v>220</v>
      </c>
      <c r="C17" s="113">
        <v>2.9640084685956247</v>
      </c>
      <c r="D17" s="115">
        <v>420</v>
      </c>
      <c r="E17" s="114">
        <v>240</v>
      </c>
      <c r="F17" s="114">
        <v>208</v>
      </c>
      <c r="G17" s="114">
        <v>141</v>
      </c>
      <c r="H17" s="140">
        <v>213</v>
      </c>
      <c r="I17" s="115">
        <v>207</v>
      </c>
      <c r="J17" s="116">
        <v>97.183098591549296</v>
      </c>
    </row>
    <row r="18" spans="1:15" s="287" customFormat="1" ht="24.95" customHeight="1" x14ac:dyDescent="0.2">
      <c r="A18" s="201" t="s">
        <v>144</v>
      </c>
      <c r="B18" s="202" t="s">
        <v>145</v>
      </c>
      <c r="C18" s="113">
        <v>8.5673959068454479</v>
      </c>
      <c r="D18" s="115">
        <v>1214</v>
      </c>
      <c r="E18" s="114">
        <v>1117</v>
      </c>
      <c r="F18" s="114">
        <v>1665</v>
      </c>
      <c r="G18" s="114">
        <v>1381</v>
      </c>
      <c r="H18" s="140">
        <v>1497</v>
      </c>
      <c r="I18" s="115">
        <v>-283</v>
      </c>
      <c r="J18" s="116">
        <v>-18.90447561790247</v>
      </c>
      <c r="K18" s="110"/>
      <c r="L18" s="110"/>
      <c r="M18" s="110"/>
      <c r="N18" s="110"/>
      <c r="O18" s="110"/>
    </row>
    <row r="19" spans="1:15" s="110" customFormat="1" ht="24.95" customHeight="1" x14ac:dyDescent="0.2">
      <c r="A19" s="193" t="s">
        <v>146</v>
      </c>
      <c r="B19" s="199" t="s">
        <v>147</v>
      </c>
      <c r="C19" s="113">
        <v>13.288637967537051</v>
      </c>
      <c r="D19" s="115">
        <v>1883</v>
      </c>
      <c r="E19" s="114">
        <v>1667</v>
      </c>
      <c r="F19" s="114">
        <v>1922</v>
      </c>
      <c r="G19" s="114">
        <v>1606</v>
      </c>
      <c r="H19" s="140">
        <v>2094</v>
      </c>
      <c r="I19" s="115">
        <v>-211</v>
      </c>
      <c r="J19" s="116">
        <v>-10.076408787010505</v>
      </c>
    </row>
    <row r="20" spans="1:15" s="287" customFormat="1" ht="24.95" customHeight="1" x14ac:dyDescent="0.2">
      <c r="A20" s="193" t="s">
        <v>148</v>
      </c>
      <c r="B20" s="199" t="s">
        <v>149</v>
      </c>
      <c r="C20" s="113">
        <v>9.2095977417078334</v>
      </c>
      <c r="D20" s="115">
        <v>1305</v>
      </c>
      <c r="E20" s="114">
        <v>1237</v>
      </c>
      <c r="F20" s="114">
        <v>1339</v>
      </c>
      <c r="G20" s="114">
        <v>1027</v>
      </c>
      <c r="H20" s="140">
        <v>1281</v>
      </c>
      <c r="I20" s="115">
        <v>24</v>
      </c>
      <c r="J20" s="116">
        <v>1.873536299765808</v>
      </c>
      <c r="K20" s="110"/>
      <c r="L20" s="110"/>
      <c r="M20" s="110"/>
      <c r="N20" s="110"/>
      <c r="O20" s="110"/>
    </row>
    <row r="21" spans="1:15" s="110" customFormat="1" ht="24.95" customHeight="1" x14ac:dyDescent="0.2">
      <c r="A21" s="201" t="s">
        <v>150</v>
      </c>
      <c r="B21" s="202" t="s">
        <v>151</v>
      </c>
      <c r="C21" s="113">
        <v>13.747353563867325</v>
      </c>
      <c r="D21" s="115">
        <v>1948</v>
      </c>
      <c r="E21" s="114">
        <v>3035</v>
      </c>
      <c r="F21" s="114">
        <v>1608</v>
      </c>
      <c r="G21" s="114">
        <v>1294</v>
      </c>
      <c r="H21" s="140">
        <v>1751</v>
      </c>
      <c r="I21" s="115">
        <v>197</v>
      </c>
      <c r="J21" s="116">
        <v>11.250713877784124</v>
      </c>
    </row>
    <row r="22" spans="1:15" s="110" customFormat="1" ht="24.95" customHeight="1" x14ac:dyDescent="0.2">
      <c r="A22" s="201" t="s">
        <v>152</v>
      </c>
      <c r="B22" s="199" t="s">
        <v>153</v>
      </c>
      <c r="C22" s="113">
        <v>0.55751587861679608</v>
      </c>
      <c r="D22" s="115">
        <v>79</v>
      </c>
      <c r="E22" s="114">
        <v>66</v>
      </c>
      <c r="F22" s="114">
        <v>130</v>
      </c>
      <c r="G22" s="114">
        <v>85</v>
      </c>
      <c r="H22" s="140">
        <v>109</v>
      </c>
      <c r="I22" s="115">
        <v>-30</v>
      </c>
      <c r="J22" s="116">
        <v>-27.522935779816514</v>
      </c>
    </row>
    <row r="23" spans="1:15" s="110" customFormat="1" ht="24.95" customHeight="1" x14ac:dyDescent="0.2">
      <c r="A23" s="193" t="s">
        <v>154</v>
      </c>
      <c r="B23" s="199" t="s">
        <v>155</v>
      </c>
      <c r="C23" s="113">
        <v>0.98800282286520824</v>
      </c>
      <c r="D23" s="115">
        <v>140</v>
      </c>
      <c r="E23" s="114">
        <v>103</v>
      </c>
      <c r="F23" s="114">
        <v>155</v>
      </c>
      <c r="G23" s="114">
        <v>104</v>
      </c>
      <c r="H23" s="140">
        <v>139</v>
      </c>
      <c r="I23" s="115">
        <v>1</v>
      </c>
      <c r="J23" s="116">
        <v>0.71942446043165464</v>
      </c>
    </row>
    <row r="24" spans="1:15" s="110" customFormat="1" ht="24.95" customHeight="1" x14ac:dyDescent="0.2">
      <c r="A24" s="193" t="s">
        <v>156</v>
      </c>
      <c r="B24" s="199" t="s">
        <v>221</v>
      </c>
      <c r="C24" s="113">
        <v>4.3048694424841214</v>
      </c>
      <c r="D24" s="115">
        <v>610</v>
      </c>
      <c r="E24" s="114">
        <v>438</v>
      </c>
      <c r="F24" s="114">
        <v>587</v>
      </c>
      <c r="G24" s="114">
        <v>543</v>
      </c>
      <c r="H24" s="140">
        <v>617</v>
      </c>
      <c r="I24" s="115">
        <v>-7</v>
      </c>
      <c r="J24" s="116">
        <v>-1.1345218800648298</v>
      </c>
    </row>
    <row r="25" spans="1:15" s="110" customFormat="1" ht="24.95" customHeight="1" x14ac:dyDescent="0.2">
      <c r="A25" s="193" t="s">
        <v>222</v>
      </c>
      <c r="B25" s="204" t="s">
        <v>159</v>
      </c>
      <c r="C25" s="113">
        <v>4.714184897671136</v>
      </c>
      <c r="D25" s="115">
        <v>668</v>
      </c>
      <c r="E25" s="114">
        <v>737</v>
      </c>
      <c r="F25" s="114">
        <v>707</v>
      </c>
      <c r="G25" s="114">
        <v>659</v>
      </c>
      <c r="H25" s="140">
        <v>667</v>
      </c>
      <c r="I25" s="115">
        <v>1</v>
      </c>
      <c r="J25" s="116">
        <v>0.14992503748125938</v>
      </c>
    </row>
    <row r="26" spans="1:15" s="110" customFormat="1" ht="24.95" customHeight="1" x14ac:dyDescent="0.2">
      <c r="A26" s="201">
        <v>782.78300000000002</v>
      </c>
      <c r="B26" s="203" t="s">
        <v>160</v>
      </c>
      <c r="C26" s="113">
        <v>8.9414255469301338</v>
      </c>
      <c r="D26" s="115">
        <v>1267</v>
      </c>
      <c r="E26" s="114">
        <v>1208</v>
      </c>
      <c r="F26" s="114">
        <v>1334</v>
      </c>
      <c r="G26" s="114">
        <v>1194</v>
      </c>
      <c r="H26" s="140">
        <v>1413</v>
      </c>
      <c r="I26" s="115">
        <v>-146</v>
      </c>
      <c r="J26" s="116">
        <v>-10.332625619249823</v>
      </c>
    </row>
    <row r="27" spans="1:15" s="110" customFormat="1" ht="24.95" customHeight="1" x14ac:dyDescent="0.2">
      <c r="A27" s="193" t="s">
        <v>161</v>
      </c>
      <c r="B27" s="199" t="s">
        <v>162</v>
      </c>
      <c r="C27" s="113">
        <v>3.570924488355681</v>
      </c>
      <c r="D27" s="115">
        <v>506</v>
      </c>
      <c r="E27" s="114">
        <v>470</v>
      </c>
      <c r="F27" s="114">
        <v>503</v>
      </c>
      <c r="G27" s="114">
        <v>404</v>
      </c>
      <c r="H27" s="140">
        <v>475</v>
      </c>
      <c r="I27" s="115">
        <v>31</v>
      </c>
      <c r="J27" s="116">
        <v>6.5263157894736841</v>
      </c>
    </row>
    <row r="28" spans="1:15" s="110" customFormat="1" ht="24.95" customHeight="1" x14ac:dyDescent="0.2">
      <c r="A28" s="193" t="s">
        <v>163</v>
      </c>
      <c r="B28" s="199" t="s">
        <v>164</v>
      </c>
      <c r="C28" s="113">
        <v>2.1242060691601976</v>
      </c>
      <c r="D28" s="115">
        <v>301</v>
      </c>
      <c r="E28" s="114">
        <v>204</v>
      </c>
      <c r="F28" s="114">
        <v>725</v>
      </c>
      <c r="G28" s="114">
        <v>241</v>
      </c>
      <c r="H28" s="140">
        <v>343</v>
      </c>
      <c r="I28" s="115">
        <v>-42</v>
      </c>
      <c r="J28" s="116">
        <v>-12.244897959183673</v>
      </c>
    </row>
    <row r="29" spans="1:15" s="110" customFormat="1" ht="24.95" customHeight="1" x14ac:dyDescent="0.2">
      <c r="A29" s="193">
        <v>86</v>
      </c>
      <c r="B29" s="199" t="s">
        <v>165</v>
      </c>
      <c r="C29" s="113">
        <v>4.283697953422724</v>
      </c>
      <c r="D29" s="115">
        <v>607</v>
      </c>
      <c r="E29" s="114">
        <v>593</v>
      </c>
      <c r="F29" s="114">
        <v>706</v>
      </c>
      <c r="G29" s="114">
        <v>616</v>
      </c>
      <c r="H29" s="140">
        <v>649</v>
      </c>
      <c r="I29" s="115">
        <v>-42</v>
      </c>
      <c r="J29" s="116">
        <v>-6.4714946070878279</v>
      </c>
    </row>
    <row r="30" spans="1:15" s="110" customFormat="1" ht="24.95" customHeight="1" x14ac:dyDescent="0.2">
      <c r="A30" s="193">
        <v>87.88</v>
      </c>
      <c r="B30" s="204" t="s">
        <v>166</v>
      </c>
      <c r="C30" s="113">
        <v>6.4079040225829216</v>
      </c>
      <c r="D30" s="115">
        <v>908</v>
      </c>
      <c r="E30" s="114">
        <v>935</v>
      </c>
      <c r="F30" s="114">
        <v>1254</v>
      </c>
      <c r="G30" s="114">
        <v>805</v>
      </c>
      <c r="H30" s="140">
        <v>896</v>
      </c>
      <c r="I30" s="115">
        <v>12</v>
      </c>
      <c r="J30" s="116">
        <v>1.3392857142857142</v>
      </c>
    </row>
    <row r="31" spans="1:15" s="110" customFormat="1" ht="24.95" customHeight="1" x14ac:dyDescent="0.2">
      <c r="A31" s="193" t="s">
        <v>167</v>
      </c>
      <c r="B31" s="199" t="s">
        <v>168</v>
      </c>
      <c r="C31" s="113">
        <v>2.73817925194072</v>
      </c>
      <c r="D31" s="115">
        <v>388</v>
      </c>
      <c r="E31" s="114">
        <v>663</v>
      </c>
      <c r="F31" s="114">
        <v>463</v>
      </c>
      <c r="G31" s="114">
        <v>415</v>
      </c>
      <c r="H31" s="140">
        <v>436</v>
      </c>
      <c r="I31" s="115">
        <v>-48</v>
      </c>
      <c r="J31" s="116">
        <v>-11.009174311926605</v>
      </c>
    </row>
    <row r="32" spans="1:15" s="110" customFormat="1" ht="24.95" customHeight="1" x14ac:dyDescent="0.2">
      <c r="A32" s="193"/>
      <c r="B32" s="204" t="s">
        <v>169</v>
      </c>
      <c r="C32" s="113" t="s">
        <v>514</v>
      </c>
      <c r="D32" s="115" t="s">
        <v>514</v>
      </c>
      <c r="E32" s="114" t="s">
        <v>514</v>
      </c>
      <c r="F32" s="114" t="s">
        <v>514</v>
      </c>
      <c r="G32" s="114">
        <v>0</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2.1312632321806633</v>
      </c>
      <c r="D34" s="115">
        <v>302</v>
      </c>
      <c r="E34" s="114">
        <v>507</v>
      </c>
      <c r="F34" s="114">
        <v>549</v>
      </c>
      <c r="G34" s="114">
        <v>367</v>
      </c>
      <c r="H34" s="140">
        <v>250</v>
      </c>
      <c r="I34" s="115">
        <v>52</v>
      </c>
      <c r="J34" s="116">
        <v>20.8</v>
      </c>
    </row>
    <row r="35" spans="1:10" s="110" customFormat="1" ht="24.95" customHeight="1" x14ac:dyDescent="0.2">
      <c r="A35" s="292" t="s">
        <v>171</v>
      </c>
      <c r="B35" s="293" t="s">
        <v>172</v>
      </c>
      <c r="C35" s="113">
        <v>22.985179957657021</v>
      </c>
      <c r="D35" s="115">
        <v>3257</v>
      </c>
      <c r="E35" s="114">
        <v>2647</v>
      </c>
      <c r="F35" s="114">
        <v>3073</v>
      </c>
      <c r="G35" s="114">
        <v>2899</v>
      </c>
      <c r="H35" s="140">
        <v>3433</v>
      </c>
      <c r="I35" s="115">
        <v>-176</v>
      </c>
      <c r="J35" s="116">
        <v>-5.1267113311972032</v>
      </c>
    </row>
    <row r="36" spans="1:10" s="110" customFormat="1" ht="24.95" customHeight="1" x14ac:dyDescent="0.2">
      <c r="A36" s="294" t="s">
        <v>173</v>
      </c>
      <c r="B36" s="295" t="s">
        <v>174</v>
      </c>
      <c r="C36" s="125">
        <v>74.876499647141856</v>
      </c>
      <c r="D36" s="143">
        <v>10610</v>
      </c>
      <c r="E36" s="144">
        <v>11356</v>
      </c>
      <c r="F36" s="144">
        <v>11433</v>
      </c>
      <c r="G36" s="144">
        <v>8993</v>
      </c>
      <c r="H36" s="145">
        <v>10870</v>
      </c>
      <c r="I36" s="143">
        <v>-260</v>
      </c>
      <c r="J36" s="146">
        <v>-2.3919043238270468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14170</v>
      </c>
      <c r="F11" s="264">
        <v>14510</v>
      </c>
      <c r="G11" s="264">
        <v>15056</v>
      </c>
      <c r="H11" s="264">
        <v>12259</v>
      </c>
      <c r="I11" s="265">
        <v>14554</v>
      </c>
      <c r="J11" s="263">
        <v>-384</v>
      </c>
      <c r="K11" s="266">
        <v>-2.638449910677477</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27.960479887085391</v>
      </c>
      <c r="E13" s="115">
        <v>3962</v>
      </c>
      <c r="F13" s="114">
        <v>4785</v>
      </c>
      <c r="G13" s="114">
        <v>4352</v>
      </c>
      <c r="H13" s="114">
        <v>3302</v>
      </c>
      <c r="I13" s="140">
        <v>3739</v>
      </c>
      <c r="J13" s="115">
        <v>223</v>
      </c>
      <c r="K13" s="116">
        <v>5.9641615405188553</v>
      </c>
    </row>
    <row r="14" spans="1:17" ht="15.95" customHeight="1" x14ac:dyDescent="0.2">
      <c r="A14" s="306" t="s">
        <v>230</v>
      </c>
      <c r="B14" s="307"/>
      <c r="C14" s="308"/>
      <c r="D14" s="113">
        <v>60.303458009880025</v>
      </c>
      <c r="E14" s="115">
        <v>8545</v>
      </c>
      <c r="F14" s="114">
        <v>8217</v>
      </c>
      <c r="G14" s="114">
        <v>8824</v>
      </c>
      <c r="H14" s="114">
        <v>7435</v>
      </c>
      <c r="I14" s="140">
        <v>9060</v>
      </c>
      <c r="J14" s="115">
        <v>-515</v>
      </c>
      <c r="K14" s="116">
        <v>-5.6843267108167774</v>
      </c>
    </row>
    <row r="15" spans="1:17" ht="15.95" customHeight="1" x14ac:dyDescent="0.2">
      <c r="A15" s="306" t="s">
        <v>231</v>
      </c>
      <c r="B15" s="307"/>
      <c r="C15" s="308"/>
      <c r="D15" s="113">
        <v>5.6316160903316863</v>
      </c>
      <c r="E15" s="115">
        <v>798</v>
      </c>
      <c r="F15" s="114">
        <v>823</v>
      </c>
      <c r="G15" s="114">
        <v>907</v>
      </c>
      <c r="H15" s="114">
        <v>839</v>
      </c>
      <c r="I15" s="140">
        <v>891</v>
      </c>
      <c r="J15" s="115">
        <v>-93</v>
      </c>
      <c r="K15" s="116">
        <v>-10.437710437710438</v>
      </c>
    </row>
    <row r="16" spans="1:17" ht="15.95" customHeight="1" x14ac:dyDescent="0.2">
      <c r="A16" s="306" t="s">
        <v>232</v>
      </c>
      <c r="B16" s="307"/>
      <c r="C16" s="308"/>
      <c r="D16" s="113">
        <v>5.8927311220889207</v>
      </c>
      <c r="E16" s="115">
        <v>835</v>
      </c>
      <c r="F16" s="114">
        <v>649</v>
      </c>
      <c r="G16" s="114">
        <v>936</v>
      </c>
      <c r="H16" s="114">
        <v>655</v>
      </c>
      <c r="I16" s="140">
        <v>848</v>
      </c>
      <c r="J16" s="115">
        <v>-13</v>
      </c>
      <c r="K16" s="116">
        <v>-1.5330188679245282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1.5525758645024701</v>
      </c>
      <c r="E18" s="115">
        <v>220</v>
      </c>
      <c r="F18" s="114">
        <v>320</v>
      </c>
      <c r="G18" s="114">
        <v>483</v>
      </c>
      <c r="H18" s="114">
        <v>269</v>
      </c>
      <c r="I18" s="140">
        <v>161</v>
      </c>
      <c r="J18" s="115">
        <v>59</v>
      </c>
      <c r="K18" s="116">
        <v>36.645962732919251</v>
      </c>
    </row>
    <row r="19" spans="1:11" ht="14.1" customHeight="1" x14ac:dyDescent="0.2">
      <c r="A19" s="306" t="s">
        <v>235</v>
      </c>
      <c r="B19" s="307" t="s">
        <v>236</v>
      </c>
      <c r="C19" s="308"/>
      <c r="D19" s="113">
        <v>1.1220889202540578</v>
      </c>
      <c r="E19" s="115">
        <v>159</v>
      </c>
      <c r="F19" s="114">
        <v>220</v>
      </c>
      <c r="G19" s="114">
        <v>371</v>
      </c>
      <c r="H19" s="114">
        <v>193</v>
      </c>
      <c r="I19" s="140">
        <v>117</v>
      </c>
      <c r="J19" s="115">
        <v>42</v>
      </c>
      <c r="K19" s="116">
        <v>35.897435897435898</v>
      </c>
    </row>
    <row r="20" spans="1:11" ht="14.1" customHeight="1" x14ac:dyDescent="0.2">
      <c r="A20" s="306">
        <v>12</v>
      </c>
      <c r="B20" s="307" t="s">
        <v>237</v>
      </c>
      <c r="C20" s="308"/>
      <c r="D20" s="113">
        <v>1.7713479181369089</v>
      </c>
      <c r="E20" s="115">
        <v>251</v>
      </c>
      <c r="F20" s="114">
        <v>449</v>
      </c>
      <c r="G20" s="114">
        <v>249</v>
      </c>
      <c r="H20" s="114">
        <v>230</v>
      </c>
      <c r="I20" s="140">
        <v>275</v>
      </c>
      <c r="J20" s="115">
        <v>-24</v>
      </c>
      <c r="K20" s="116">
        <v>-8.7272727272727266</v>
      </c>
    </row>
    <row r="21" spans="1:11" ht="14.1" customHeight="1" x14ac:dyDescent="0.2">
      <c r="A21" s="306">
        <v>21</v>
      </c>
      <c r="B21" s="307" t="s">
        <v>238</v>
      </c>
      <c r="C21" s="308"/>
      <c r="D21" s="113">
        <v>0.25405786873676783</v>
      </c>
      <c r="E21" s="115">
        <v>36</v>
      </c>
      <c r="F21" s="114">
        <v>48</v>
      </c>
      <c r="G21" s="114">
        <v>34</v>
      </c>
      <c r="H21" s="114">
        <v>41</v>
      </c>
      <c r="I21" s="140">
        <v>41</v>
      </c>
      <c r="J21" s="115">
        <v>-5</v>
      </c>
      <c r="K21" s="116">
        <v>-12.195121951219512</v>
      </c>
    </row>
    <row r="22" spans="1:11" ht="14.1" customHeight="1" x14ac:dyDescent="0.2">
      <c r="A22" s="306">
        <v>22</v>
      </c>
      <c r="B22" s="307" t="s">
        <v>239</v>
      </c>
      <c r="C22" s="308"/>
      <c r="D22" s="113">
        <v>4.6224417784050811</v>
      </c>
      <c r="E22" s="115">
        <v>655</v>
      </c>
      <c r="F22" s="114">
        <v>240</v>
      </c>
      <c r="G22" s="114">
        <v>348</v>
      </c>
      <c r="H22" s="114">
        <v>263</v>
      </c>
      <c r="I22" s="140">
        <v>365</v>
      </c>
      <c r="J22" s="115">
        <v>290</v>
      </c>
      <c r="K22" s="116">
        <v>79.452054794520549</v>
      </c>
    </row>
    <row r="23" spans="1:11" ht="14.1" customHeight="1" x14ac:dyDescent="0.2">
      <c r="A23" s="306">
        <v>23</v>
      </c>
      <c r="B23" s="307" t="s">
        <v>240</v>
      </c>
      <c r="C23" s="308"/>
      <c r="D23" s="113">
        <v>0.21877205363443897</v>
      </c>
      <c r="E23" s="115">
        <v>31</v>
      </c>
      <c r="F23" s="114">
        <v>32</v>
      </c>
      <c r="G23" s="114">
        <v>62</v>
      </c>
      <c r="H23" s="114">
        <v>53</v>
      </c>
      <c r="I23" s="140">
        <v>82</v>
      </c>
      <c r="J23" s="115">
        <v>-51</v>
      </c>
      <c r="K23" s="116">
        <v>-62.195121951219512</v>
      </c>
    </row>
    <row r="24" spans="1:11" ht="14.1" customHeight="1" x14ac:dyDescent="0.2">
      <c r="A24" s="306">
        <v>24</v>
      </c>
      <c r="B24" s="307" t="s">
        <v>241</v>
      </c>
      <c r="C24" s="308"/>
      <c r="D24" s="113">
        <v>4.4107268877911077</v>
      </c>
      <c r="E24" s="115">
        <v>625</v>
      </c>
      <c r="F24" s="114">
        <v>830</v>
      </c>
      <c r="G24" s="114">
        <v>657</v>
      </c>
      <c r="H24" s="114">
        <v>560</v>
      </c>
      <c r="I24" s="140">
        <v>826</v>
      </c>
      <c r="J24" s="115">
        <v>-201</v>
      </c>
      <c r="K24" s="116">
        <v>-24.334140435835351</v>
      </c>
    </row>
    <row r="25" spans="1:11" ht="14.1" customHeight="1" x14ac:dyDescent="0.2">
      <c r="A25" s="306">
        <v>25</v>
      </c>
      <c r="B25" s="307" t="s">
        <v>242</v>
      </c>
      <c r="C25" s="308"/>
      <c r="D25" s="113">
        <v>5.1587861679604803</v>
      </c>
      <c r="E25" s="115">
        <v>731</v>
      </c>
      <c r="F25" s="114">
        <v>601</v>
      </c>
      <c r="G25" s="114">
        <v>709</v>
      </c>
      <c r="H25" s="114">
        <v>697</v>
      </c>
      <c r="I25" s="140">
        <v>818</v>
      </c>
      <c r="J25" s="115">
        <v>-87</v>
      </c>
      <c r="K25" s="116">
        <v>-10.635696821515893</v>
      </c>
    </row>
    <row r="26" spans="1:11" ht="14.1" customHeight="1" x14ac:dyDescent="0.2">
      <c r="A26" s="306">
        <v>26</v>
      </c>
      <c r="B26" s="307" t="s">
        <v>243</v>
      </c>
      <c r="C26" s="308"/>
      <c r="D26" s="113">
        <v>4.3260409315455188</v>
      </c>
      <c r="E26" s="115">
        <v>613</v>
      </c>
      <c r="F26" s="114">
        <v>399</v>
      </c>
      <c r="G26" s="114">
        <v>392</v>
      </c>
      <c r="H26" s="114">
        <v>455</v>
      </c>
      <c r="I26" s="140">
        <v>626</v>
      </c>
      <c r="J26" s="115">
        <v>-13</v>
      </c>
      <c r="K26" s="116">
        <v>-2.0766773162939298</v>
      </c>
    </row>
    <row r="27" spans="1:11" ht="14.1" customHeight="1" x14ac:dyDescent="0.2">
      <c r="A27" s="306">
        <v>27</v>
      </c>
      <c r="B27" s="307" t="s">
        <v>244</v>
      </c>
      <c r="C27" s="308"/>
      <c r="D27" s="113">
        <v>1.6019760056457304</v>
      </c>
      <c r="E27" s="115">
        <v>227</v>
      </c>
      <c r="F27" s="114">
        <v>134</v>
      </c>
      <c r="G27" s="114">
        <v>201</v>
      </c>
      <c r="H27" s="114">
        <v>139</v>
      </c>
      <c r="I27" s="140">
        <v>205</v>
      </c>
      <c r="J27" s="115">
        <v>22</v>
      </c>
      <c r="K27" s="116">
        <v>10.731707317073171</v>
      </c>
    </row>
    <row r="28" spans="1:11" ht="14.1" customHeight="1" x14ac:dyDescent="0.2">
      <c r="A28" s="306">
        <v>28</v>
      </c>
      <c r="B28" s="307" t="s">
        <v>245</v>
      </c>
      <c r="C28" s="308"/>
      <c r="D28" s="113">
        <v>0.19054340155257588</v>
      </c>
      <c r="E28" s="115">
        <v>27</v>
      </c>
      <c r="F28" s="114">
        <v>26</v>
      </c>
      <c r="G28" s="114" t="s">
        <v>514</v>
      </c>
      <c r="H28" s="114">
        <v>20</v>
      </c>
      <c r="I28" s="140">
        <v>41</v>
      </c>
      <c r="J28" s="115">
        <v>-14</v>
      </c>
      <c r="K28" s="116">
        <v>-34.146341463414636</v>
      </c>
    </row>
    <row r="29" spans="1:11" ht="14.1" customHeight="1" x14ac:dyDescent="0.2">
      <c r="A29" s="306">
        <v>29</v>
      </c>
      <c r="B29" s="307" t="s">
        <v>246</v>
      </c>
      <c r="C29" s="308"/>
      <c r="D29" s="113">
        <v>5.8645024700070572</v>
      </c>
      <c r="E29" s="115">
        <v>831</v>
      </c>
      <c r="F29" s="114">
        <v>1037</v>
      </c>
      <c r="G29" s="114">
        <v>678</v>
      </c>
      <c r="H29" s="114">
        <v>591</v>
      </c>
      <c r="I29" s="140">
        <v>769</v>
      </c>
      <c r="J29" s="115">
        <v>62</v>
      </c>
      <c r="K29" s="116">
        <v>8.062418725617686</v>
      </c>
    </row>
    <row r="30" spans="1:11" ht="14.1" customHeight="1" x14ac:dyDescent="0.2">
      <c r="A30" s="306" t="s">
        <v>247</v>
      </c>
      <c r="B30" s="307" t="s">
        <v>248</v>
      </c>
      <c r="C30" s="308"/>
      <c r="D30" s="113" t="s">
        <v>514</v>
      </c>
      <c r="E30" s="115" t="s">
        <v>514</v>
      </c>
      <c r="F30" s="114" t="s">
        <v>514</v>
      </c>
      <c r="G30" s="114">
        <v>216</v>
      </c>
      <c r="H30" s="114">
        <v>170</v>
      </c>
      <c r="I30" s="140" t="s">
        <v>514</v>
      </c>
      <c r="J30" s="115" t="s">
        <v>514</v>
      </c>
      <c r="K30" s="116" t="s">
        <v>514</v>
      </c>
    </row>
    <row r="31" spans="1:11" ht="14.1" customHeight="1" x14ac:dyDescent="0.2">
      <c r="A31" s="306" t="s">
        <v>249</v>
      </c>
      <c r="B31" s="307" t="s">
        <v>250</v>
      </c>
      <c r="C31" s="308"/>
      <c r="D31" s="113">
        <v>4.3401552575864502</v>
      </c>
      <c r="E31" s="115">
        <v>615</v>
      </c>
      <c r="F31" s="114">
        <v>816</v>
      </c>
      <c r="G31" s="114">
        <v>459</v>
      </c>
      <c r="H31" s="114">
        <v>418</v>
      </c>
      <c r="I31" s="140">
        <v>565</v>
      </c>
      <c r="J31" s="115">
        <v>50</v>
      </c>
      <c r="K31" s="116">
        <v>8.8495575221238933</v>
      </c>
    </row>
    <row r="32" spans="1:11" ht="14.1" customHeight="1" x14ac:dyDescent="0.2">
      <c r="A32" s="306">
        <v>31</v>
      </c>
      <c r="B32" s="307" t="s">
        <v>251</v>
      </c>
      <c r="C32" s="308"/>
      <c r="D32" s="113">
        <v>0.43754410726887794</v>
      </c>
      <c r="E32" s="115">
        <v>62</v>
      </c>
      <c r="F32" s="114">
        <v>25</v>
      </c>
      <c r="G32" s="114">
        <v>74</v>
      </c>
      <c r="H32" s="114">
        <v>63</v>
      </c>
      <c r="I32" s="140">
        <v>65</v>
      </c>
      <c r="J32" s="115">
        <v>-3</v>
      </c>
      <c r="K32" s="116">
        <v>-4.615384615384615</v>
      </c>
    </row>
    <row r="33" spans="1:11" ht="14.1" customHeight="1" x14ac:dyDescent="0.2">
      <c r="A33" s="306">
        <v>32</v>
      </c>
      <c r="B33" s="307" t="s">
        <v>252</v>
      </c>
      <c r="C33" s="308"/>
      <c r="D33" s="113">
        <v>3.3309809456598449</v>
      </c>
      <c r="E33" s="115">
        <v>472</v>
      </c>
      <c r="F33" s="114">
        <v>500</v>
      </c>
      <c r="G33" s="114">
        <v>738</v>
      </c>
      <c r="H33" s="114">
        <v>575</v>
      </c>
      <c r="I33" s="140">
        <v>592</v>
      </c>
      <c r="J33" s="115">
        <v>-120</v>
      </c>
      <c r="K33" s="116">
        <v>-20.27027027027027</v>
      </c>
    </row>
    <row r="34" spans="1:11" ht="14.1" customHeight="1" x14ac:dyDescent="0.2">
      <c r="A34" s="306">
        <v>33</v>
      </c>
      <c r="B34" s="307" t="s">
        <v>253</v>
      </c>
      <c r="C34" s="308"/>
      <c r="D34" s="113">
        <v>1.7007762879322512</v>
      </c>
      <c r="E34" s="115">
        <v>241</v>
      </c>
      <c r="F34" s="114">
        <v>245</v>
      </c>
      <c r="G34" s="114">
        <v>239</v>
      </c>
      <c r="H34" s="114">
        <v>204</v>
      </c>
      <c r="I34" s="140">
        <v>214</v>
      </c>
      <c r="J34" s="115">
        <v>27</v>
      </c>
      <c r="K34" s="116">
        <v>12.616822429906541</v>
      </c>
    </row>
    <row r="35" spans="1:11" ht="14.1" customHeight="1" x14ac:dyDescent="0.2">
      <c r="A35" s="306">
        <v>34</v>
      </c>
      <c r="B35" s="307" t="s">
        <v>254</v>
      </c>
      <c r="C35" s="308"/>
      <c r="D35" s="113">
        <v>2.6252646436132676</v>
      </c>
      <c r="E35" s="115">
        <v>372</v>
      </c>
      <c r="F35" s="114">
        <v>265</v>
      </c>
      <c r="G35" s="114">
        <v>395</v>
      </c>
      <c r="H35" s="114">
        <v>309</v>
      </c>
      <c r="I35" s="140">
        <v>410</v>
      </c>
      <c r="J35" s="115">
        <v>-38</v>
      </c>
      <c r="K35" s="116">
        <v>-9.2682926829268286</v>
      </c>
    </row>
    <row r="36" spans="1:11" ht="14.1" customHeight="1" x14ac:dyDescent="0.2">
      <c r="A36" s="306">
        <v>41</v>
      </c>
      <c r="B36" s="307" t="s">
        <v>255</v>
      </c>
      <c r="C36" s="308"/>
      <c r="D36" s="113">
        <v>0.28228652081863093</v>
      </c>
      <c r="E36" s="115">
        <v>40</v>
      </c>
      <c r="F36" s="114">
        <v>31</v>
      </c>
      <c r="G36" s="114">
        <v>39</v>
      </c>
      <c r="H36" s="114">
        <v>39</v>
      </c>
      <c r="I36" s="140">
        <v>36</v>
      </c>
      <c r="J36" s="115">
        <v>4</v>
      </c>
      <c r="K36" s="116">
        <v>11.111111111111111</v>
      </c>
    </row>
    <row r="37" spans="1:11" ht="14.1" customHeight="1" x14ac:dyDescent="0.2">
      <c r="A37" s="306">
        <v>42</v>
      </c>
      <c r="B37" s="307" t="s">
        <v>256</v>
      </c>
      <c r="C37" s="308"/>
      <c r="D37" s="113">
        <v>9.1743119266055051E-2</v>
      </c>
      <c r="E37" s="115">
        <v>13</v>
      </c>
      <c r="F37" s="114">
        <v>10</v>
      </c>
      <c r="G37" s="114">
        <v>20</v>
      </c>
      <c r="H37" s="114">
        <v>14</v>
      </c>
      <c r="I37" s="140">
        <v>24</v>
      </c>
      <c r="J37" s="115">
        <v>-11</v>
      </c>
      <c r="K37" s="116">
        <v>-45.833333333333336</v>
      </c>
    </row>
    <row r="38" spans="1:11" ht="14.1" customHeight="1" x14ac:dyDescent="0.2">
      <c r="A38" s="306">
        <v>43</v>
      </c>
      <c r="B38" s="307" t="s">
        <v>257</v>
      </c>
      <c r="C38" s="308"/>
      <c r="D38" s="113">
        <v>0.38814396612561752</v>
      </c>
      <c r="E38" s="115">
        <v>55</v>
      </c>
      <c r="F38" s="114">
        <v>39</v>
      </c>
      <c r="G38" s="114">
        <v>115</v>
      </c>
      <c r="H38" s="114">
        <v>82</v>
      </c>
      <c r="I38" s="140">
        <v>77</v>
      </c>
      <c r="J38" s="115">
        <v>-22</v>
      </c>
      <c r="K38" s="116">
        <v>-28.571428571428573</v>
      </c>
    </row>
    <row r="39" spans="1:11" ht="14.1" customHeight="1" x14ac:dyDescent="0.2">
      <c r="A39" s="306">
        <v>51</v>
      </c>
      <c r="B39" s="307" t="s">
        <v>258</v>
      </c>
      <c r="C39" s="308"/>
      <c r="D39" s="113">
        <v>9.0190543401552574</v>
      </c>
      <c r="E39" s="115">
        <v>1278</v>
      </c>
      <c r="F39" s="114">
        <v>1301</v>
      </c>
      <c r="G39" s="114">
        <v>1351</v>
      </c>
      <c r="H39" s="114">
        <v>1208</v>
      </c>
      <c r="I39" s="140">
        <v>1322</v>
      </c>
      <c r="J39" s="115">
        <v>-44</v>
      </c>
      <c r="K39" s="116">
        <v>-3.3282904689863844</v>
      </c>
    </row>
    <row r="40" spans="1:11" ht="14.1" customHeight="1" x14ac:dyDescent="0.2">
      <c r="A40" s="306" t="s">
        <v>259</v>
      </c>
      <c r="B40" s="307" t="s">
        <v>260</v>
      </c>
      <c r="C40" s="308"/>
      <c r="D40" s="113">
        <v>7.854622441778405</v>
      </c>
      <c r="E40" s="115">
        <v>1113</v>
      </c>
      <c r="F40" s="114">
        <v>1126</v>
      </c>
      <c r="G40" s="114">
        <v>1173</v>
      </c>
      <c r="H40" s="114">
        <v>1021</v>
      </c>
      <c r="I40" s="140">
        <v>1153</v>
      </c>
      <c r="J40" s="115">
        <v>-40</v>
      </c>
      <c r="K40" s="116">
        <v>-3.4692107545533393</v>
      </c>
    </row>
    <row r="41" spans="1:11" ht="14.1" customHeight="1" x14ac:dyDescent="0.2">
      <c r="A41" s="306"/>
      <c r="B41" s="307" t="s">
        <v>261</v>
      </c>
      <c r="C41" s="308"/>
      <c r="D41" s="113">
        <v>6.4784756527875791</v>
      </c>
      <c r="E41" s="115">
        <v>918</v>
      </c>
      <c r="F41" s="114">
        <v>952</v>
      </c>
      <c r="G41" s="114">
        <v>1004</v>
      </c>
      <c r="H41" s="114">
        <v>821</v>
      </c>
      <c r="I41" s="140">
        <v>917</v>
      </c>
      <c r="J41" s="115">
        <v>1</v>
      </c>
      <c r="K41" s="116">
        <v>0.10905125408942203</v>
      </c>
    </row>
    <row r="42" spans="1:11" ht="14.1" customHeight="1" x14ac:dyDescent="0.2">
      <c r="A42" s="306">
        <v>52</v>
      </c>
      <c r="B42" s="307" t="s">
        <v>262</v>
      </c>
      <c r="C42" s="308"/>
      <c r="D42" s="113">
        <v>5.194071983062809</v>
      </c>
      <c r="E42" s="115">
        <v>736</v>
      </c>
      <c r="F42" s="114">
        <v>659</v>
      </c>
      <c r="G42" s="114">
        <v>811</v>
      </c>
      <c r="H42" s="114">
        <v>582</v>
      </c>
      <c r="I42" s="140">
        <v>760</v>
      </c>
      <c r="J42" s="115">
        <v>-24</v>
      </c>
      <c r="K42" s="116">
        <v>-3.1578947368421053</v>
      </c>
    </row>
    <row r="43" spans="1:11" ht="14.1" customHeight="1" x14ac:dyDescent="0.2">
      <c r="A43" s="306" t="s">
        <v>263</v>
      </c>
      <c r="B43" s="307" t="s">
        <v>264</v>
      </c>
      <c r="C43" s="308"/>
      <c r="D43" s="113">
        <v>3.9167254763585038</v>
      </c>
      <c r="E43" s="115">
        <v>555</v>
      </c>
      <c r="F43" s="114">
        <v>453</v>
      </c>
      <c r="G43" s="114">
        <v>500</v>
      </c>
      <c r="H43" s="114">
        <v>422</v>
      </c>
      <c r="I43" s="140">
        <v>591</v>
      </c>
      <c r="J43" s="115">
        <v>-36</v>
      </c>
      <c r="K43" s="116">
        <v>-6.0913705583756341</v>
      </c>
    </row>
    <row r="44" spans="1:11" ht="14.1" customHeight="1" x14ac:dyDescent="0.2">
      <c r="A44" s="306">
        <v>53</v>
      </c>
      <c r="B44" s="307" t="s">
        <v>265</v>
      </c>
      <c r="C44" s="308"/>
      <c r="D44" s="113">
        <v>0.70571630204657732</v>
      </c>
      <c r="E44" s="115">
        <v>100</v>
      </c>
      <c r="F44" s="114">
        <v>125</v>
      </c>
      <c r="G44" s="114">
        <v>108</v>
      </c>
      <c r="H44" s="114">
        <v>70</v>
      </c>
      <c r="I44" s="140">
        <v>123</v>
      </c>
      <c r="J44" s="115">
        <v>-23</v>
      </c>
      <c r="K44" s="116">
        <v>-18.699186991869919</v>
      </c>
    </row>
    <row r="45" spans="1:11" ht="14.1" customHeight="1" x14ac:dyDescent="0.2">
      <c r="A45" s="306" t="s">
        <v>266</v>
      </c>
      <c r="B45" s="307" t="s">
        <v>267</v>
      </c>
      <c r="C45" s="308"/>
      <c r="D45" s="113">
        <v>0.68454481298518</v>
      </c>
      <c r="E45" s="115">
        <v>97</v>
      </c>
      <c r="F45" s="114">
        <v>121</v>
      </c>
      <c r="G45" s="114">
        <v>98</v>
      </c>
      <c r="H45" s="114">
        <v>66</v>
      </c>
      <c r="I45" s="140">
        <v>115</v>
      </c>
      <c r="J45" s="115">
        <v>-18</v>
      </c>
      <c r="K45" s="116">
        <v>-15.652173913043478</v>
      </c>
    </row>
    <row r="46" spans="1:11" ht="14.1" customHeight="1" x14ac:dyDescent="0.2">
      <c r="A46" s="306">
        <v>54</v>
      </c>
      <c r="B46" s="307" t="s">
        <v>268</v>
      </c>
      <c r="C46" s="308"/>
      <c r="D46" s="113">
        <v>4.0578687367678192</v>
      </c>
      <c r="E46" s="115">
        <v>575</v>
      </c>
      <c r="F46" s="114">
        <v>801</v>
      </c>
      <c r="G46" s="114">
        <v>633</v>
      </c>
      <c r="H46" s="114">
        <v>513</v>
      </c>
      <c r="I46" s="140">
        <v>558</v>
      </c>
      <c r="J46" s="115">
        <v>17</v>
      </c>
      <c r="K46" s="116">
        <v>3.0465949820788532</v>
      </c>
    </row>
    <row r="47" spans="1:11" ht="14.1" customHeight="1" x14ac:dyDescent="0.2">
      <c r="A47" s="306">
        <v>61</v>
      </c>
      <c r="B47" s="307" t="s">
        <v>269</v>
      </c>
      <c r="C47" s="308"/>
      <c r="D47" s="113">
        <v>1.1432604093154553</v>
      </c>
      <c r="E47" s="115">
        <v>162</v>
      </c>
      <c r="F47" s="114">
        <v>140</v>
      </c>
      <c r="G47" s="114">
        <v>159</v>
      </c>
      <c r="H47" s="114">
        <v>172</v>
      </c>
      <c r="I47" s="140">
        <v>178</v>
      </c>
      <c r="J47" s="115">
        <v>-16</v>
      </c>
      <c r="K47" s="116">
        <v>-8.9887640449438209</v>
      </c>
    </row>
    <row r="48" spans="1:11" ht="14.1" customHeight="1" x14ac:dyDescent="0.2">
      <c r="A48" s="306">
        <v>62</v>
      </c>
      <c r="B48" s="307" t="s">
        <v>270</v>
      </c>
      <c r="C48" s="308"/>
      <c r="D48" s="113">
        <v>8.6167960479887089</v>
      </c>
      <c r="E48" s="115">
        <v>1221</v>
      </c>
      <c r="F48" s="114">
        <v>1376</v>
      </c>
      <c r="G48" s="114">
        <v>1351</v>
      </c>
      <c r="H48" s="114">
        <v>1024</v>
      </c>
      <c r="I48" s="140">
        <v>1365</v>
      </c>
      <c r="J48" s="115">
        <v>-144</v>
      </c>
      <c r="K48" s="116">
        <v>-10.549450549450549</v>
      </c>
    </row>
    <row r="49" spans="1:11" ht="14.1" customHeight="1" x14ac:dyDescent="0.2">
      <c r="A49" s="306">
        <v>63</v>
      </c>
      <c r="B49" s="307" t="s">
        <v>271</v>
      </c>
      <c r="C49" s="308"/>
      <c r="D49" s="113">
        <v>8.2286520818630908</v>
      </c>
      <c r="E49" s="115">
        <v>1166</v>
      </c>
      <c r="F49" s="114">
        <v>1794</v>
      </c>
      <c r="G49" s="114">
        <v>987</v>
      </c>
      <c r="H49" s="114">
        <v>845</v>
      </c>
      <c r="I49" s="140">
        <v>1062</v>
      </c>
      <c r="J49" s="115">
        <v>104</v>
      </c>
      <c r="K49" s="116">
        <v>9.7928436911487751</v>
      </c>
    </row>
    <row r="50" spans="1:11" ht="14.1" customHeight="1" x14ac:dyDescent="0.2">
      <c r="A50" s="306" t="s">
        <v>272</v>
      </c>
      <c r="B50" s="307" t="s">
        <v>273</v>
      </c>
      <c r="C50" s="308"/>
      <c r="D50" s="113">
        <v>1.7784050811573748</v>
      </c>
      <c r="E50" s="115">
        <v>252</v>
      </c>
      <c r="F50" s="114">
        <v>488</v>
      </c>
      <c r="G50" s="114">
        <v>215</v>
      </c>
      <c r="H50" s="114">
        <v>221</v>
      </c>
      <c r="I50" s="140">
        <v>244</v>
      </c>
      <c r="J50" s="115">
        <v>8</v>
      </c>
      <c r="K50" s="116">
        <v>3.278688524590164</v>
      </c>
    </row>
    <row r="51" spans="1:11" ht="14.1" customHeight="1" x14ac:dyDescent="0.2">
      <c r="A51" s="306" t="s">
        <v>274</v>
      </c>
      <c r="B51" s="307" t="s">
        <v>275</v>
      </c>
      <c r="C51" s="308"/>
      <c r="D51" s="113">
        <v>6.139731827805222</v>
      </c>
      <c r="E51" s="115">
        <v>870</v>
      </c>
      <c r="F51" s="114">
        <v>1244</v>
      </c>
      <c r="G51" s="114">
        <v>722</v>
      </c>
      <c r="H51" s="114">
        <v>578</v>
      </c>
      <c r="I51" s="140">
        <v>776</v>
      </c>
      <c r="J51" s="115">
        <v>94</v>
      </c>
      <c r="K51" s="116">
        <v>12.11340206185567</v>
      </c>
    </row>
    <row r="52" spans="1:11" ht="14.1" customHeight="1" x14ac:dyDescent="0.2">
      <c r="A52" s="306">
        <v>71</v>
      </c>
      <c r="B52" s="307" t="s">
        <v>276</v>
      </c>
      <c r="C52" s="308"/>
      <c r="D52" s="113">
        <v>6.5631616090331688</v>
      </c>
      <c r="E52" s="115">
        <v>930</v>
      </c>
      <c r="F52" s="114">
        <v>656</v>
      </c>
      <c r="G52" s="114">
        <v>919</v>
      </c>
      <c r="H52" s="114">
        <v>958</v>
      </c>
      <c r="I52" s="140">
        <v>956</v>
      </c>
      <c r="J52" s="115">
        <v>-26</v>
      </c>
      <c r="K52" s="116">
        <v>-2.7196652719665271</v>
      </c>
    </row>
    <row r="53" spans="1:11" ht="14.1" customHeight="1" x14ac:dyDescent="0.2">
      <c r="A53" s="306" t="s">
        <v>277</v>
      </c>
      <c r="B53" s="307" t="s">
        <v>278</v>
      </c>
      <c r="C53" s="308"/>
      <c r="D53" s="113">
        <v>2.0324629498941427</v>
      </c>
      <c r="E53" s="115">
        <v>288</v>
      </c>
      <c r="F53" s="114">
        <v>187</v>
      </c>
      <c r="G53" s="114">
        <v>284</v>
      </c>
      <c r="H53" s="114">
        <v>364</v>
      </c>
      <c r="I53" s="140">
        <v>339</v>
      </c>
      <c r="J53" s="115">
        <v>-51</v>
      </c>
      <c r="K53" s="116">
        <v>-15.044247787610619</v>
      </c>
    </row>
    <row r="54" spans="1:11" ht="14.1" customHeight="1" x14ac:dyDescent="0.2">
      <c r="A54" s="306" t="s">
        <v>279</v>
      </c>
      <c r="B54" s="307" t="s">
        <v>280</v>
      </c>
      <c r="C54" s="308"/>
      <c r="D54" s="113">
        <v>3.7120677487649965</v>
      </c>
      <c r="E54" s="115">
        <v>526</v>
      </c>
      <c r="F54" s="114">
        <v>401</v>
      </c>
      <c r="G54" s="114">
        <v>553</v>
      </c>
      <c r="H54" s="114">
        <v>520</v>
      </c>
      <c r="I54" s="140">
        <v>507</v>
      </c>
      <c r="J54" s="115">
        <v>19</v>
      </c>
      <c r="K54" s="116">
        <v>3.747534516765286</v>
      </c>
    </row>
    <row r="55" spans="1:11" ht="14.1" customHeight="1" x14ac:dyDescent="0.2">
      <c r="A55" s="306">
        <v>72</v>
      </c>
      <c r="B55" s="307" t="s">
        <v>281</v>
      </c>
      <c r="C55" s="308"/>
      <c r="D55" s="113">
        <v>1.679604798870854</v>
      </c>
      <c r="E55" s="115">
        <v>238</v>
      </c>
      <c r="F55" s="114">
        <v>175</v>
      </c>
      <c r="G55" s="114">
        <v>263</v>
      </c>
      <c r="H55" s="114">
        <v>232</v>
      </c>
      <c r="I55" s="140">
        <v>287</v>
      </c>
      <c r="J55" s="115">
        <v>-49</v>
      </c>
      <c r="K55" s="116">
        <v>-17.073170731707318</v>
      </c>
    </row>
    <row r="56" spans="1:11" ht="14.1" customHeight="1" x14ac:dyDescent="0.2">
      <c r="A56" s="306" t="s">
        <v>282</v>
      </c>
      <c r="B56" s="307" t="s">
        <v>283</v>
      </c>
      <c r="C56" s="308"/>
      <c r="D56" s="113">
        <v>0.74100211714890618</v>
      </c>
      <c r="E56" s="115">
        <v>105</v>
      </c>
      <c r="F56" s="114">
        <v>79</v>
      </c>
      <c r="G56" s="114">
        <v>126</v>
      </c>
      <c r="H56" s="114">
        <v>89</v>
      </c>
      <c r="I56" s="140">
        <v>118</v>
      </c>
      <c r="J56" s="115">
        <v>-13</v>
      </c>
      <c r="K56" s="116">
        <v>-11.016949152542374</v>
      </c>
    </row>
    <row r="57" spans="1:11" ht="14.1" customHeight="1" x14ac:dyDescent="0.2">
      <c r="A57" s="306" t="s">
        <v>284</v>
      </c>
      <c r="B57" s="307" t="s">
        <v>285</v>
      </c>
      <c r="C57" s="308"/>
      <c r="D57" s="113">
        <v>0.50811573747353567</v>
      </c>
      <c r="E57" s="115">
        <v>72</v>
      </c>
      <c r="F57" s="114">
        <v>46</v>
      </c>
      <c r="G57" s="114">
        <v>67</v>
      </c>
      <c r="H57" s="114">
        <v>50</v>
      </c>
      <c r="I57" s="140">
        <v>84</v>
      </c>
      <c r="J57" s="115">
        <v>-12</v>
      </c>
      <c r="K57" s="116">
        <v>-14.285714285714286</v>
      </c>
    </row>
    <row r="58" spans="1:11" ht="14.1" customHeight="1" x14ac:dyDescent="0.2">
      <c r="A58" s="306">
        <v>73</v>
      </c>
      <c r="B58" s="307" t="s">
        <v>286</v>
      </c>
      <c r="C58" s="308"/>
      <c r="D58" s="113">
        <v>1.3196894848270995</v>
      </c>
      <c r="E58" s="115">
        <v>187</v>
      </c>
      <c r="F58" s="114">
        <v>137</v>
      </c>
      <c r="G58" s="114">
        <v>204</v>
      </c>
      <c r="H58" s="114">
        <v>207</v>
      </c>
      <c r="I58" s="140">
        <v>194</v>
      </c>
      <c r="J58" s="115">
        <v>-7</v>
      </c>
      <c r="K58" s="116">
        <v>-3.6082474226804124</v>
      </c>
    </row>
    <row r="59" spans="1:11" ht="14.1" customHeight="1" x14ac:dyDescent="0.2">
      <c r="A59" s="306" t="s">
        <v>287</v>
      </c>
      <c r="B59" s="307" t="s">
        <v>288</v>
      </c>
      <c r="C59" s="308"/>
      <c r="D59" s="113">
        <v>0.93860268172194783</v>
      </c>
      <c r="E59" s="115">
        <v>133</v>
      </c>
      <c r="F59" s="114">
        <v>103</v>
      </c>
      <c r="G59" s="114">
        <v>154</v>
      </c>
      <c r="H59" s="114">
        <v>150</v>
      </c>
      <c r="I59" s="140">
        <v>141</v>
      </c>
      <c r="J59" s="115">
        <v>-8</v>
      </c>
      <c r="K59" s="116">
        <v>-5.6737588652482271</v>
      </c>
    </row>
    <row r="60" spans="1:11" ht="14.1" customHeight="1" x14ac:dyDescent="0.2">
      <c r="A60" s="306">
        <v>81</v>
      </c>
      <c r="B60" s="307" t="s">
        <v>289</v>
      </c>
      <c r="C60" s="308"/>
      <c r="D60" s="113">
        <v>5.3775582215949189</v>
      </c>
      <c r="E60" s="115">
        <v>762</v>
      </c>
      <c r="F60" s="114">
        <v>708</v>
      </c>
      <c r="G60" s="114">
        <v>814</v>
      </c>
      <c r="H60" s="114">
        <v>733</v>
      </c>
      <c r="I60" s="140">
        <v>775</v>
      </c>
      <c r="J60" s="115">
        <v>-13</v>
      </c>
      <c r="K60" s="116">
        <v>-1.6774193548387097</v>
      </c>
    </row>
    <row r="61" spans="1:11" ht="14.1" customHeight="1" x14ac:dyDescent="0.2">
      <c r="A61" s="306" t="s">
        <v>290</v>
      </c>
      <c r="B61" s="307" t="s">
        <v>291</v>
      </c>
      <c r="C61" s="308"/>
      <c r="D61" s="113">
        <v>1.7925194071983064</v>
      </c>
      <c r="E61" s="115">
        <v>254</v>
      </c>
      <c r="F61" s="114">
        <v>161</v>
      </c>
      <c r="G61" s="114">
        <v>268</v>
      </c>
      <c r="H61" s="114">
        <v>266</v>
      </c>
      <c r="I61" s="140">
        <v>256</v>
      </c>
      <c r="J61" s="115">
        <v>-2</v>
      </c>
      <c r="K61" s="116">
        <v>-0.78125</v>
      </c>
    </row>
    <row r="62" spans="1:11" ht="14.1" customHeight="1" x14ac:dyDescent="0.2">
      <c r="A62" s="306" t="s">
        <v>292</v>
      </c>
      <c r="B62" s="307" t="s">
        <v>293</v>
      </c>
      <c r="C62" s="308"/>
      <c r="D62" s="113">
        <v>1.8207480592801695</v>
      </c>
      <c r="E62" s="115">
        <v>258</v>
      </c>
      <c r="F62" s="114">
        <v>337</v>
      </c>
      <c r="G62" s="114">
        <v>331</v>
      </c>
      <c r="H62" s="114">
        <v>255</v>
      </c>
      <c r="I62" s="140">
        <v>248</v>
      </c>
      <c r="J62" s="115">
        <v>10</v>
      </c>
      <c r="K62" s="116">
        <v>4.032258064516129</v>
      </c>
    </row>
    <row r="63" spans="1:11" ht="14.1" customHeight="1" x14ac:dyDescent="0.2">
      <c r="A63" s="306"/>
      <c r="B63" s="307" t="s">
        <v>294</v>
      </c>
      <c r="C63" s="308"/>
      <c r="D63" s="113">
        <v>1.4608327452364149</v>
      </c>
      <c r="E63" s="115">
        <v>207</v>
      </c>
      <c r="F63" s="114">
        <v>282</v>
      </c>
      <c r="G63" s="114">
        <v>251</v>
      </c>
      <c r="H63" s="114">
        <v>212</v>
      </c>
      <c r="I63" s="140">
        <v>215</v>
      </c>
      <c r="J63" s="115">
        <v>-8</v>
      </c>
      <c r="K63" s="116">
        <v>-3.7209302325581395</v>
      </c>
    </row>
    <row r="64" spans="1:11" ht="14.1" customHeight="1" x14ac:dyDescent="0.2">
      <c r="A64" s="306" t="s">
        <v>295</v>
      </c>
      <c r="B64" s="307" t="s">
        <v>296</v>
      </c>
      <c r="C64" s="308"/>
      <c r="D64" s="113">
        <v>0.50811573747353567</v>
      </c>
      <c r="E64" s="115">
        <v>72</v>
      </c>
      <c r="F64" s="114">
        <v>66</v>
      </c>
      <c r="G64" s="114">
        <v>71</v>
      </c>
      <c r="H64" s="114">
        <v>68</v>
      </c>
      <c r="I64" s="140">
        <v>71</v>
      </c>
      <c r="J64" s="115">
        <v>1</v>
      </c>
      <c r="K64" s="116">
        <v>1.408450704225352</v>
      </c>
    </row>
    <row r="65" spans="1:11" ht="14.1" customHeight="1" x14ac:dyDescent="0.2">
      <c r="A65" s="306" t="s">
        <v>297</v>
      </c>
      <c r="B65" s="307" t="s">
        <v>298</v>
      </c>
      <c r="C65" s="308"/>
      <c r="D65" s="113">
        <v>0.59280169371912494</v>
      </c>
      <c r="E65" s="115">
        <v>84</v>
      </c>
      <c r="F65" s="114">
        <v>80</v>
      </c>
      <c r="G65" s="114">
        <v>75</v>
      </c>
      <c r="H65" s="114">
        <v>80</v>
      </c>
      <c r="I65" s="140">
        <v>91</v>
      </c>
      <c r="J65" s="115">
        <v>-7</v>
      </c>
      <c r="K65" s="116">
        <v>-7.6923076923076925</v>
      </c>
    </row>
    <row r="66" spans="1:11" ht="14.1" customHeight="1" x14ac:dyDescent="0.2">
      <c r="A66" s="306">
        <v>82</v>
      </c>
      <c r="B66" s="307" t="s">
        <v>299</v>
      </c>
      <c r="C66" s="308"/>
      <c r="D66" s="113">
        <v>3.2462949894142556</v>
      </c>
      <c r="E66" s="115">
        <v>460</v>
      </c>
      <c r="F66" s="114">
        <v>405</v>
      </c>
      <c r="G66" s="114">
        <v>531</v>
      </c>
      <c r="H66" s="114">
        <v>376</v>
      </c>
      <c r="I66" s="140">
        <v>457</v>
      </c>
      <c r="J66" s="115">
        <v>3</v>
      </c>
      <c r="K66" s="116">
        <v>0.65645514223194745</v>
      </c>
    </row>
    <row r="67" spans="1:11" ht="14.1" customHeight="1" x14ac:dyDescent="0.2">
      <c r="A67" s="306" t="s">
        <v>300</v>
      </c>
      <c r="B67" s="307" t="s">
        <v>301</v>
      </c>
      <c r="C67" s="308"/>
      <c r="D67" s="113">
        <v>2.1030345800988002</v>
      </c>
      <c r="E67" s="115">
        <v>298</v>
      </c>
      <c r="F67" s="114">
        <v>288</v>
      </c>
      <c r="G67" s="114">
        <v>329</v>
      </c>
      <c r="H67" s="114">
        <v>277</v>
      </c>
      <c r="I67" s="140">
        <v>315</v>
      </c>
      <c r="J67" s="115">
        <v>-17</v>
      </c>
      <c r="K67" s="116">
        <v>-5.3968253968253972</v>
      </c>
    </row>
    <row r="68" spans="1:11" ht="14.1" customHeight="1" x14ac:dyDescent="0.2">
      <c r="A68" s="306" t="s">
        <v>302</v>
      </c>
      <c r="B68" s="307" t="s">
        <v>303</v>
      </c>
      <c r="C68" s="308"/>
      <c r="D68" s="113">
        <v>0.84685956245589278</v>
      </c>
      <c r="E68" s="115">
        <v>120</v>
      </c>
      <c r="F68" s="114">
        <v>77</v>
      </c>
      <c r="G68" s="114">
        <v>133</v>
      </c>
      <c r="H68" s="114">
        <v>64</v>
      </c>
      <c r="I68" s="140">
        <v>85</v>
      </c>
      <c r="J68" s="115">
        <v>35</v>
      </c>
      <c r="K68" s="116">
        <v>41.176470588235297</v>
      </c>
    </row>
    <row r="69" spans="1:11" ht="14.1" customHeight="1" x14ac:dyDescent="0.2">
      <c r="A69" s="306">
        <v>83</v>
      </c>
      <c r="B69" s="307" t="s">
        <v>304</v>
      </c>
      <c r="C69" s="308"/>
      <c r="D69" s="113">
        <v>3.8390966831333806</v>
      </c>
      <c r="E69" s="115">
        <v>544</v>
      </c>
      <c r="F69" s="114">
        <v>556</v>
      </c>
      <c r="G69" s="114">
        <v>971</v>
      </c>
      <c r="H69" s="114">
        <v>432</v>
      </c>
      <c r="I69" s="140">
        <v>553</v>
      </c>
      <c r="J69" s="115">
        <v>-9</v>
      </c>
      <c r="K69" s="116">
        <v>-1.6274864376130198</v>
      </c>
    </row>
    <row r="70" spans="1:11" ht="14.1" customHeight="1" x14ac:dyDescent="0.2">
      <c r="A70" s="306" t="s">
        <v>305</v>
      </c>
      <c r="B70" s="307" t="s">
        <v>306</v>
      </c>
      <c r="C70" s="308"/>
      <c r="D70" s="113">
        <v>2.8087508821453775</v>
      </c>
      <c r="E70" s="115">
        <v>398</v>
      </c>
      <c r="F70" s="114">
        <v>376</v>
      </c>
      <c r="G70" s="114">
        <v>808</v>
      </c>
      <c r="H70" s="114">
        <v>284</v>
      </c>
      <c r="I70" s="140">
        <v>406</v>
      </c>
      <c r="J70" s="115">
        <v>-8</v>
      </c>
      <c r="K70" s="116">
        <v>-1.9704433497536946</v>
      </c>
    </row>
    <row r="71" spans="1:11" ht="14.1" customHeight="1" x14ac:dyDescent="0.2">
      <c r="A71" s="306"/>
      <c r="B71" s="307" t="s">
        <v>307</v>
      </c>
      <c r="C71" s="308"/>
      <c r="D71" s="113">
        <v>1.3126323218066338</v>
      </c>
      <c r="E71" s="115">
        <v>186</v>
      </c>
      <c r="F71" s="114">
        <v>170</v>
      </c>
      <c r="G71" s="114">
        <v>394</v>
      </c>
      <c r="H71" s="114">
        <v>138</v>
      </c>
      <c r="I71" s="140">
        <v>217</v>
      </c>
      <c r="J71" s="115">
        <v>-31</v>
      </c>
      <c r="K71" s="116">
        <v>-14.285714285714286</v>
      </c>
    </row>
    <row r="72" spans="1:11" ht="14.1" customHeight="1" x14ac:dyDescent="0.2">
      <c r="A72" s="306">
        <v>84</v>
      </c>
      <c r="B72" s="307" t="s">
        <v>308</v>
      </c>
      <c r="C72" s="308"/>
      <c r="D72" s="113">
        <v>0.93860268172194783</v>
      </c>
      <c r="E72" s="115">
        <v>133</v>
      </c>
      <c r="F72" s="114">
        <v>118</v>
      </c>
      <c r="G72" s="114">
        <v>288</v>
      </c>
      <c r="H72" s="114">
        <v>97</v>
      </c>
      <c r="I72" s="140">
        <v>151</v>
      </c>
      <c r="J72" s="115">
        <v>-18</v>
      </c>
      <c r="K72" s="116">
        <v>-11.920529801324504</v>
      </c>
    </row>
    <row r="73" spans="1:11" ht="14.1" customHeight="1" x14ac:dyDescent="0.2">
      <c r="A73" s="306" t="s">
        <v>309</v>
      </c>
      <c r="B73" s="307" t="s">
        <v>310</v>
      </c>
      <c r="C73" s="308"/>
      <c r="D73" s="113">
        <v>0.47988708539167257</v>
      </c>
      <c r="E73" s="115">
        <v>68</v>
      </c>
      <c r="F73" s="114">
        <v>43</v>
      </c>
      <c r="G73" s="114">
        <v>137</v>
      </c>
      <c r="H73" s="114">
        <v>16</v>
      </c>
      <c r="I73" s="140">
        <v>75</v>
      </c>
      <c r="J73" s="115">
        <v>-7</v>
      </c>
      <c r="K73" s="116">
        <v>-9.3333333333333339</v>
      </c>
    </row>
    <row r="74" spans="1:11" ht="14.1" customHeight="1" x14ac:dyDescent="0.2">
      <c r="A74" s="306" t="s">
        <v>311</v>
      </c>
      <c r="B74" s="307" t="s">
        <v>312</v>
      </c>
      <c r="C74" s="308"/>
      <c r="D74" s="113">
        <v>0.1058574453069866</v>
      </c>
      <c r="E74" s="115">
        <v>15</v>
      </c>
      <c r="F74" s="114">
        <v>12</v>
      </c>
      <c r="G74" s="114">
        <v>64</v>
      </c>
      <c r="H74" s="114">
        <v>19</v>
      </c>
      <c r="I74" s="140">
        <v>21</v>
      </c>
      <c r="J74" s="115">
        <v>-6</v>
      </c>
      <c r="K74" s="116">
        <v>-28.571428571428573</v>
      </c>
    </row>
    <row r="75" spans="1:11" ht="14.1" customHeight="1" x14ac:dyDescent="0.2">
      <c r="A75" s="306" t="s">
        <v>313</v>
      </c>
      <c r="B75" s="307" t="s">
        <v>314</v>
      </c>
      <c r="C75" s="308"/>
      <c r="D75" s="113">
        <v>7.7628793225123505E-2</v>
      </c>
      <c r="E75" s="115">
        <v>11</v>
      </c>
      <c r="F75" s="114">
        <v>6</v>
      </c>
      <c r="G75" s="114">
        <v>15</v>
      </c>
      <c r="H75" s="114">
        <v>9</v>
      </c>
      <c r="I75" s="140">
        <v>14</v>
      </c>
      <c r="J75" s="115">
        <v>-3</v>
      </c>
      <c r="K75" s="116">
        <v>-21.428571428571427</v>
      </c>
    </row>
    <row r="76" spans="1:11" ht="14.1" customHeight="1" x14ac:dyDescent="0.2">
      <c r="A76" s="306">
        <v>91</v>
      </c>
      <c r="B76" s="307" t="s">
        <v>315</v>
      </c>
      <c r="C76" s="308"/>
      <c r="D76" s="113">
        <v>0.3669724770642202</v>
      </c>
      <c r="E76" s="115">
        <v>52</v>
      </c>
      <c r="F76" s="114">
        <v>46</v>
      </c>
      <c r="G76" s="114">
        <v>77</v>
      </c>
      <c r="H76" s="114">
        <v>42</v>
      </c>
      <c r="I76" s="140">
        <v>44</v>
      </c>
      <c r="J76" s="115">
        <v>8</v>
      </c>
      <c r="K76" s="116">
        <v>18.181818181818183</v>
      </c>
    </row>
    <row r="77" spans="1:11" ht="14.1" customHeight="1" x14ac:dyDescent="0.2">
      <c r="A77" s="306">
        <v>92</v>
      </c>
      <c r="B77" s="307" t="s">
        <v>316</v>
      </c>
      <c r="C77" s="308"/>
      <c r="D77" s="113">
        <v>0.35285815102328866</v>
      </c>
      <c r="E77" s="115">
        <v>50</v>
      </c>
      <c r="F77" s="114">
        <v>36</v>
      </c>
      <c r="G77" s="114">
        <v>49</v>
      </c>
      <c r="H77" s="114">
        <v>46</v>
      </c>
      <c r="I77" s="140">
        <v>84</v>
      </c>
      <c r="J77" s="115">
        <v>-34</v>
      </c>
      <c r="K77" s="116">
        <v>-40.476190476190474</v>
      </c>
    </row>
    <row r="78" spans="1:11" ht="14.1" customHeight="1" x14ac:dyDescent="0.2">
      <c r="A78" s="306">
        <v>93</v>
      </c>
      <c r="B78" s="307" t="s">
        <v>317</v>
      </c>
      <c r="C78" s="308"/>
      <c r="D78" s="113">
        <v>0.12702893436838392</v>
      </c>
      <c r="E78" s="115">
        <v>18</v>
      </c>
      <c r="F78" s="114">
        <v>20</v>
      </c>
      <c r="G78" s="114">
        <v>28</v>
      </c>
      <c r="H78" s="114">
        <v>16</v>
      </c>
      <c r="I78" s="140">
        <v>13</v>
      </c>
      <c r="J78" s="115">
        <v>5</v>
      </c>
      <c r="K78" s="116">
        <v>38.46153846153846</v>
      </c>
    </row>
    <row r="79" spans="1:11" ht="14.1" customHeight="1" x14ac:dyDescent="0.2">
      <c r="A79" s="306">
        <v>94</v>
      </c>
      <c r="B79" s="307" t="s">
        <v>318</v>
      </c>
      <c r="C79" s="308"/>
      <c r="D79" s="113">
        <v>0.14820042342978124</v>
      </c>
      <c r="E79" s="115">
        <v>21</v>
      </c>
      <c r="F79" s="114">
        <v>186</v>
      </c>
      <c r="G79" s="114">
        <v>24</v>
      </c>
      <c r="H79" s="114">
        <v>71</v>
      </c>
      <c r="I79" s="140">
        <v>24</v>
      </c>
      <c r="J79" s="115">
        <v>-3</v>
      </c>
      <c r="K79" s="116">
        <v>-12.5</v>
      </c>
    </row>
    <row r="80" spans="1:11" ht="14.1" customHeight="1" x14ac:dyDescent="0.2">
      <c r="A80" s="306" t="s">
        <v>319</v>
      </c>
      <c r="B80" s="307" t="s">
        <v>320</v>
      </c>
      <c r="C80" s="308"/>
      <c r="D80" s="113">
        <v>3.5285815102328866E-2</v>
      </c>
      <c r="E80" s="115">
        <v>5</v>
      </c>
      <c r="F80" s="114">
        <v>4</v>
      </c>
      <c r="G80" s="114" t="s">
        <v>514</v>
      </c>
      <c r="H80" s="114">
        <v>3</v>
      </c>
      <c r="I80" s="140">
        <v>5</v>
      </c>
      <c r="J80" s="115">
        <v>0</v>
      </c>
      <c r="K80" s="116">
        <v>0</v>
      </c>
    </row>
    <row r="81" spans="1:11" ht="14.1" customHeight="1" x14ac:dyDescent="0.2">
      <c r="A81" s="310" t="s">
        <v>321</v>
      </c>
      <c r="B81" s="311" t="s">
        <v>334</v>
      </c>
      <c r="C81" s="312"/>
      <c r="D81" s="125">
        <v>0.21171489061397319</v>
      </c>
      <c r="E81" s="143">
        <v>30</v>
      </c>
      <c r="F81" s="144">
        <v>36</v>
      </c>
      <c r="G81" s="144">
        <v>37</v>
      </c>
      <c r="H81" s="144">
        <v>28</v>
      </c>
      <c r="I81" s="145">
        <v>16</v>
      </c>
      <c r="J81" s="143">
        <v>14</v>
      </c>
      <c r="K81" s="146">
        <v>87.5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126064</v>
      </c>
      <c r="C10" s="114">
        <v>73064</v>
      </c>
      <c r="D10" s="114">
        <v>53000</v>
      </c>
      <c r="E10" s="114">
        <v>100332</v>
      </c>
      <c r="F10" s="114">
        <v>23676</v>
      </c>
      <c r="G10" s="114">
        <v>19391</v>
      </c>
      <c r="H10" s="114">
        <v>29504</v>
      </c>
      <c r="I10" s="115">
        <v>43521</v>
      </c>
      <c r="J10" s="114">
        <v>35539</v>
      </c>
      <c r="K10" s="114">
        <v>7982</v>
      </c>
      <c r="L10" s="423">
        <v>14204</v>
      </c>
      <c r="M10" s="424">
        <v>12523</v>
      </c>
    </row>
    <row r="11" spans="1:13" ht="11.1" customHeight="1" x14ac:dyDescent="0.2">
      <c r="A11" s="422" t="s">
        <v>388</v>
      </c>
      <c r="B11" s="115">
        <v>129271</v>
      </c>
      <c r="C11" s="114">
        <v>75416</v>
      </c>
      <c r="D11" s="114">
        <v>53855</v>
      </c>
      <c r="E11" s="114">
        <v>103196</v>
      </c>
      <c r="F11" s="114">
        <v>24020</v>
      </c>
      <c r="G11" s="114">
        <v>19247</v>
      </c>
      <c r="H11" s="114">
        <v>30681</v>
      </c>
      <c r="I11" s="115">
        <v>44770</v>
      </c>
      <c r="J11" s="114">
        <v>36282</v>
      </c>
      <c r="K11" s="114">
        <v>8488</v>
      </c>
      <c r="L11" s="423">
        <v>14119</v>
      </c>
      <c r="M11" s="424">
        <v>11087</v>
      </c>
    </row>
    <row r="12" spans="1:13" ht="11.1" customHeight="1" x14ac:dyDescent="0.2">
      <c r="A12" s="422" t="s">
        <v>389</v>
      </c>
      <c r="B12" s="115">
        <v>132402</v>
      </c>
      <c r="C12" s="114">
        <v>76999</v>
      </c>
      <c r="D12" s="114">
        <v>55403</v>
      </c>
      <c r="E12" s="114">
        <v>105842</v>
      </c>
      <c r="F12" s="114">
        <v>24437</v>
      </c>
      <c r="G12" s="114">
        <v>21678</v>
      </c>
      <c r="H12" s="114">
        <v>31093</v>
      </c>
      <c r="I12" s="115">
        <v>44743</v>
      </c>
      <c r="J12" s="114">
        <v>35812</v>
      </c>
      <c r="K12" s="114">
        <v>8931</v>
      </c>
      <c r="L12" s="423">
        <v>16357</v>
      </c>
      <c r="M12" s="424">
        <v>13824</v>
      </c>
    </row>
    <row r="13" spans="1:13" s="110" customFormat="1" ht="11.1" customHeight="1" x14ac:dyDescent="0.2">
      <c r="A13" s="422" t="s">
        <v>390</v>
      </c>
      <c r="B13" s="115">
        <v>127469</v>
      </c>
      <c r="C13" s="114">
        <v>73862</v>
      </c>
      <c r="D13" s="114">
        <v>53607</v>
      </c>
      <c r="E13" s="114">
        <v>101138</v>
      </c>
      <c r="F13" s="114">
        <v>24195</v>
      </c>
      <c r="G13" s="114">
        <v>20432</v>
      </c>
      <c r="H13" s="114">
        <v>30512</v>
      </c>
      <c r="I13" s="115">
        <v>44450</v>
      </c>
      <c r="J13" s="114">
        <v>36015</v>
      </c>
      <c r="K13" s="114">
        <v>8435</v>
      </c>
      <c r="L13" s="423">
        <v>9184</v>
      </c>
      <c r="M13" s="424">
        <v>14309</v>
      </c>
    </row>
    <row r="14" spans="1:13" ht="15" customHeight="1" x14ac:dyDescent="0.2">
      <c r="A14" s="422" t="s">
        <v>391</v>
      </c>
      <c r="B14" s="115">
        <v>129311</v>
      </c>
      <c r="C14" s="114">
        <v>75173</v>
      </c>
      <c r="D14" s="114">
        <v>54138</v>
      </c>
      <c r="E14" s="114">
        <v>98779</v>
      </c>
      <c r="F14" s="114">
        <v>28585</v>
      </c>
      <c r="G14" s="114">
        <v>20101</v>
      </c>
      <c r="H14" s="114">
        <v>31210</v>
      </c>
      <c r="I14" s="115">
        <v>44857</v>
      </c>
      <c r="J14" s="114">
        <v>36292</v>
      </c>
      <c r="K14" s="114">
        <v>8565</v>
      </c>
      <c r="L14" s="423">
        <v>14262</v>
      </c>
      <c r="M14" s="424">
        <v>12532</v>
      </c>
    </row>
    <row r="15" spans="1:13" ht="11.1" customHeight="1" x14ac:dyDescent="0.2">
      <c r="A15" s="422" t="s">
        <v>388</v>
      </c>
      <c r="B15" s="115">
        <v>133783</v>
      </c>
      <c r="C15" s="114">
        <v>77815</v>
      </c>
      <c r="D15" s="114">
        <v>55968</v>
      </c>
      <c r="E15" s="114">
        <v>101250</v>
      </c>
      <c r="F15" s="114">
        <v>30608</v>
      </c>
      <c r="G15" s="114">
        <v>20252</v>
      </c>
      <c r="H15" s="114">
        <v>32595</v>
      </c>
      <c r="I15" s="115">
        <v>46192</v>
      </c>
      <c r="J15" s="114">
        <v>37002</v>
      </c>
      <c r="K15" s="114">
        <v>9190</v>
      </c>
      <c r="L15" s="423">
        <v>14850</v>
      </c>
      <c r="M15" s="424">
        <v>10251</v>
      </c>
    </row>
    <row r="16" spans="1:13" ht="11.1" customHeight="1" x14ac:dyDescent="0.2">
      <c r="A16" s="422" t="s">
        <v>389</v>
      </c>
      <c r="B16" s="115">
        <v>138123</v>
      </c>
      <c r="C16" s="114">
        <v>80254</v>
      </c>
      <c r="D16" s="114">
        <v>57869</v>
      </c>
      <c r="E16" s="114">
        <v>105798</v>
      </c>
      <c r="F16" s="114">
        <v>31176</v>
      </c>
      <c r="G16" s="114">
        <v>22941</v>
      </c>
      <c r="H16" s="114">
        <v>33227</v>
      </c>
      <c r="I16" s="115">
        <v>45985</v>
      </c>
      <c r="J16" s="114">
        <v>36235</v>
      </c>
      <c r="K16" s="114">
        <v>9750</v>
      </c>
      <c r="L16" s="423">
        <v>17736</v>
      </c>
      <c r="M16" s="424">
        <v>13867</v>
      </c>
    </row>
    <row r="17" spans="1:13" s="110" customFormat="1" ht="11.1" customHeight="1" x14ac:dyDescent="0.2">
      <c r="A17" s="422" t="s">
        <v>390</v>
      </c>
      <c r="B17" s="115">
        <v>133399</v>
      </c>
      <c r="C17" s="114">
        <v>77485</v>
      </c>
      <c r="D17" s="114">
        <v>55914</v>
      </c>
      <c r="E17" s="114">
        <v>103375</v>
      </c>
      <c r="F17" s="114">
        <v>29893</v>
      </c>
      <c r="G17" s="114">
        <v>21516</v>
      </c>
      <c r="H17" s="114">
        <v>32695</v>
      </c>
      <c r="I17" s="115">
        <v>45343</v>
      </c>
      <c r="J17" s="114">
        <v>36153</v>
      </c>
      <c r="K17" s="114">
        <v>9190</v>
      </c>
      <c r="L17" s="423">
        <v>9501</v>
      </c>
      <c r="M17" s="424">
        <v>14452</v>
      </c>
    </row>
    <row r="18" spans="1:13" ht="15" customHeight="1" x14ac:dyDescent="0.2">
      <c r="A18" s="422" t="s">
        <v>392</v>
      </c>
      <c r="B18" s="115">
        <v>135933</v>
      </c>
      <c r="C18" s="114">
        <v>78979</v>
      </c>
      <c r="D18" s="114">
        <v>56954</v>
      </c>
      <c r="E18" s="114">
        <v>104657</v>
      </c>
      <c r="F18" s="114">
        <v>31036</v>
      </c>
      <c r="G18" s="114">
        <v>21123</v>
      </c>
      <c r="H18" s="114">
        <v>33743</v>
      </c>
      <c r="I18" s="115">
        <v>44596</v>
      </c>
      <c r="J18" s="114">
        <v>35383</v>
      </c>
      <c r="K18" s="114">
        <v>9213</v>
      </c>
      <c r="L18" s="423">
        <v>15412</v>
      </c>
      <c r="M18" s="424">
        <v>13004</v>
      </c>
    </row>
    <row r="19" spans="1:13" ht="11.1" customHeight="1" x14ac:dyDescent="0.2">
      <c r="A19" s="422" t="s">
        <v>388</v>
      </c>
      <c r="B19" s="115">
        <v>139135</v>
      </c>
      <c r="C19" s="114">
        <v>80700</v>
      </c>
      <c r="D19" s="114">
        <v>58435</v>
      </c>
      <c r="E19" s="114">
        <v>106212</v>
      </c>
      <c r="F19" s="114">
        <v>32660</v>
      </c>
      <c r="G19" s="114">
        <v>20778</v>
      </c>
      <c r="H19" s="114">
        <v>35152</v>
      </c>
      <c r="I19" s="115">
        <v>45927</v>
      </c>
      <c r="J19" s="114">
        <v>36005</v>
      </c>
      <c r="K19" s="114">
        <v>9922</v>
      </c>
      <c r="L19" s="423">
        <v>12979</v>
      </c>
      <c r="M19" s="424">
        <v>9756</v>
      </c>
    </row>
    <row r="20" spans="1:13" ht="11.1" customHeight="1" x14ac:dyDescent="0.2">
      <c r="A20" s="422" t="s">
        <v>389</v>
      </c>
      <c r="B20" s="115">
        <v>142312</v>
      </c>
      <c r="C20" s="114">
        <v>82536</v>
      </c>
      <c r="D20" s="114">
        <v>59776</v>
      </c>
      <c r="E20" s="114">
        <v>108867</v>
      </c>
      <c r="F20" s="114">
        <v>33156</v>
      </c>
      <c r="G20" s="114">
        <v>22996</v>
      </c>
      <c r="H20" s="114">
        <v>35701</v>
      </c>
      <c r="I20" s="115">
        <v>45626</v>
      </c>
      <c r="J20" s="114">
        <v>35295</v>
      </c>
      <c r="K20" s="114">
        <v>10331</v>
      </c>
      <c r="L20" s="423">
        <v>16705</v>
      </c>
      <c r="M20" s="424">
        <v>13937</v>
      </c>
    </row>
    <row r="21" spans="1:13" s="110" customFormat="1" ht="11.1" customHeight="1" x14ac:dyDescent="0.2">
      <c r="A21" s="422" t="s">
        <v>390</v>
      </c>
      <c r="B21" s="115">
        <v>137613</v>
      </c>
      <c r="C21" s="114">
        <v>79572</v>
      </c>
      <c r="D21" s="114">
        <v>58041</v>
      </c>
      <c r="E21" s="114">
        <v>105775</v>
      </c>
      <c r="F21" s="114">
        <v>31767</v>
      </c>
      <c r="G21" s="114">
        <v>21610</v>
      </c>
      <c r="H21" s="114">
        <v>35127</v>
      </c>
      <c r="I21" s="115">
        <v>45310</v>
      </c>
      <c r="J21" s="114">
        <v>35432</v>
      </c>
      <c r="K21" s="114">
        <v>9878</v>
      </c>
      <c r="L21" s="423">
        <v>9015</v>
      </c>
      <c r="M21" s="424">
        <v>14123</v>
      </c>
    </row>
    <row r="22" spans="1:13" ht="15" customHeight="1" x14ac:dyDescent="0.2">
      <c r="A22" s="422" t="s">
        <v>393</v>
      </c>
      <c r="B22" s="115">
        <v>138727</v>
      </c>
      <c r="C22" s="114">
        <v>79726</v>
      </c>
      <c r="D22" s="114">
        <v>59001</v>
      </c>
      <c r="E22" s="114">
        <v>106378</v>
      </c>
      <c r="F22" s="114">
        <v>32015</v>
      </c>
      <c r="G22" s="114">
        <v>20976</v>
      </c>
      <c r="H22" s="114">
        <v>36149</v>
      </c>
      <c r="I22" s="115">
        <v>45038</v>
      </c>
      <c r="J22" s="114">
        <v>35167</v>
      </c>
      <c r="K22" s="114">
        <v>9871</v>
      </c>
      <c r="L22" s="423">
        <v>16403</v>
      </c>
      <c r="M22" s="424">
        <v>14932</v>
      </c>
    </row>
    <row r="23" spans="1:13" ht="11.1" customHeight="1" x14ac:dyDescent="0.2">
      <c r="A23" s="422" t="s">
        <v>388</v>
      </c>
      <c r="B23" s="115">
        <v>141015</v>
      </c>
      <c r="C23" s="114">
        <v>81193</v>
      </c>
      <c r="D23" s="114">
        <v>59822</v>
      </c>
      <c r="E23" s="114">
        <v>107760</v>
      </c>
      <c r="F23" s="114">
        <v>32838</v>
      </c>
      <c r="G23" s="114">
        <v>20292</v>
      </c>
      <c r="H23" s="114">
        <v>37481</v>
      </c>
      <c r="I23" s="115">
        <v>46567</v>
      </c>
      <c r="J23" s="114">
        <v>36102</v>
      </c>
      <c r="K23" s="114">
        <v>10465</v>
      </c>
      <c r="L23" s="423">
        <v>12592</v>
      </c>
      <c r="M23" s="424">
        <v>10509</v>
      </c>
    </row>
    <row r="24" spans="1:13" ht="11.1" customHeight="1" x14ac:dyDescent="0.2">
      <c r="A24" s="422" t="s">
        <v>389</v>
      </c>
      <c r="B24" s="115">
        <v>144541</v>
      </c>
      <c r="C24" s="114">
        <v>82956</v>
      </c>
      <c r="D24" s="114">
        <v>61585</v>
      </c>
      <c r="E24" s="114">
        <v>109232</v>
      </c>
      <c r="F24" s="114">
        <v>33311</v>
      </c>
      <c r="G24" s="114">
        <v>22681</v>
      </c>
      <c r="H24" s="114">
        <v>38188</v>
      </c>
      <c r="I24" s="115">
        <v>46943</v>
      </c>
      <c r="J24" s="114">
        <v>36009</v>
      </c>
      <c r="K24" s="114">
        <v>10934</v>
      </c>
      <c r="L24" s="423">
        <v>16133</v>
      </c>
      <c r="M24" s="424">
        <v>13164</v>
      </c>
    </row>
    <row r="25" spans="1:13" s="110" customFormat="1" ht="11.1" customHeight="1" x14ac:dyDescent="0.2">
      <c r="A25" s="422" t="s">
        <v>390</v>
      </c>
      <c r="B25" s="115">
        <v>139182</v>
      </c>
      <c r="C25" s="114">
        <v>79689</v>
      </c>
      <c r="D25" s="114">
        <v>59493</v>
      </c>
      <c r="E25" s="114">
        <v>104237</v>
      </c>
      <c r="F25" s="114">
        <v>32637</v>
      </c>
      <c r="G25" s="114">
        <v>21202</v>
      </c>
      <c r="H25" s="114">
        <v>37390</v>
      </c>
      <c r="I25" s="115">
        <v>46587</v>
      </c>
      <c r="J25" s="114">
        <v>36172</v>
      </c>
      <c r="K25" s="114">
        <v>10415</v>
      </c>
      <c r="L25" s="423">
        <v>8780</v>
      </c>
      <c r="M25" s="424">
        <v>14209</v>
      </c>
    </row>
    <row r="26" spans="1:13" ht="15" customHeight="1" x14ac:dyDescent="0.2">
      <c r="A26" s="422" t="s">
        <v>394</v>
      </c>
      <c r="B26" s="115">
        <v>141977</v>
      </c>
      <c r="C26" s="114">
        <v>81472</v>
      </c>
      <c r="D26" s="114">
        <v>60505</v>
      </c>
      <c r="E26" s="114">
        <v>106456</v>
      </c>
      <c r="F26" s="114">
        <v>33211</v>
      </c>
      <c r="G26" s="114">
        <v>20968</v>
      </c>
      <c r="H26" s="114">
        <v>38488</v>
      </c>
      <c r="I26" s="115">
        <v>46721</v>
      </c>
      <c r="J26" s="114">
        <v>35991</v>
      </c>
      <c r="K26" s="114">
        <v>10730</v>
      </c>
      <c r="L26" s="423">
        <v>16466</v>
      </c>
      <c r="M26" s="424">
        <v>13989</v>
      </c>
    </row>
    <row r="27" spans="1:13" ht="11.1" customHeight="1" x14ac:dyDescent="0.2">
      <c r="A27" s="422" t="s">
        <v>388</v>
      </c>
      <c r="B27" s="115">
        <v>145605</v>
      </c>
      <c r="C27" s="114">
        <v>83497</v>
      </c>
      <c r="D27" s="114">
        <v>62108</v>
      </c>
      <c r="E27" s="114">
        <v>109136</v>
      </c>
      <c r="F27" s="114">
        <v>34174</v>
      </c>
      <c r="G27" s="114">
        <v>20841</v>
      </c>
      <c r="H27" s="114">
        <v>40033</v>
      </c>
      <c r="I27" s="115">
        <v>48158</v>
      </c>
      <c r="J27" s="114">
        <v>36819</v>
      </c>
      <c r="K27" s="114">
        <v>11339</v>
      </c>
      <c r="L27" s="423">
        <v>13670</v>
      </c>
      <c r="M27" s="424">
        <v>10191</v>
      </c>
    </row>
    <row r="28" spans="1:13" ht="11.1" customHeight="1" x14ac:dyDescent="0.2">
      <c r="A28" s="422" t="s">
        <v>389</v>
      </c>
      <c r="B28" s="115">
        <v>148866</v>
      </c>
      <c r="C28" s="114">
        <v>85118</v>
      </c>
      <c r="D28" s="114">
        <v>63748</v>
      </c>
      <c r="E28" s="114">
        <v>113596</v>
      </c>
      <c r="F28" s="114">
        <v>35024</v>
      </c>
      <c r="G28" s="114">
        <v>22865</v>
      </c>
      <c r="H28" s="114">
        <v>40622</v>
      </c>
      <c r="I28" s="115">
        <v>48250</v>
      </c>
      <c r="J28" s="114">
        <v>36411</v>
      </c>
      <c r="K28" s="114">
        <v>11839</v>
      </c>
      <c r="L28" s="423">
        <v>17333</v>
      </c>
      <c r="M28" s="424">
        <v>14576</v>
      </c>
    </row>
    <row r="29" spans="1:13" s="110" customFormat="1" ht="11.1" customHeight="1" x14ac:dyDescent="0.2">
      <c r="A29" s="422" t="s">
        <v>390</v>
      </c>
      <c r="B29" s="115">
        <v>144283</v>
      </c>
      <c r="C29" s="114">
        <v>82219</v>
      </c>
      <c r="D29" s="114">
        <v>62064</v>
      </c>
      <c r="E29" s="114">
        <v>109695</v>
      </c>
      <c r="F29" s="114">
        <v>34472</v>
      </c>
      <c r="G29" s="114">
        <v>21661</v>
      </c>
      <c r="H29" s="114">
        <v>39770</v>
      </c>
      <c r="I29" s="115">
        <v>47378</v>
      </c>
      <c r="J29" s="114">
        <v>36191</v>
      </c>
      <c r="K29" s="114">
        <v>11187</v>
      </c>
      <c r="L29" s="423">
        <v>10055</v>
      </c>
      <c r="M29" s="424">
        <v>14712</v>
      </c>
    </row>
    <row r="30" spans="1:13" ht="15" customHeight="1" x14ac:dyDescent="0.2">
      <c r="A30" s="422" t="s">
        <v>395</v>
      </c>
      <c r="B30" s="115">
        <v>147660</v>
      </c>
      <c r="C30" s="114">
        <v>83686</v>
      </c>
      <c r="D30" s="114">
        <v>63974</v>
      </c>
      <c r="E30" s="114">
        <v>111784</v>
      </c>
      <c r="F30" s="114">
        <v>35797</v>
      </c>
      <c r="G30" s="114">
        <v>21350</v>
      </c>
      <c r="H30" s="114">
        <v>41124</v>
      </c>
      <c r="I30" s="115">
        <v>45941</v>
      </c>
      <c r="J30" s="114">
        <v>34656</v>
      </c>
      <c r="K30" s="114">
        <v>11285</v>
      </c>
      <c r="L30" s="423">
        <v>16632</v>
      </c>
      <c r="M30" s="424">
        <v>13332</v>
      </c>
    </row>
    <row r="31" spans="1:13" ht="11.1" customHeight="1" x14ac:dyDescent="0.2">
      <c r="A31" s="422" t="s">
        <v>388</v>
      </c>
      <c r="B31" s="115">
        <v>151062</v>
      </c>
      <c r="C31" s="114">
        <v>85702</v>
      </c>
      <c r="D31" s="114">
        <v>65360</v>
      </c>
      <c r="E31" s="114">
        <v>114018</v>
      </c>
      <c r="F31" s="114">
        <v>36984</v>
      </c>
      <c r="G31" s="114">
        <v>21131</v>
      </c>
      <c r="H31" s="114">
        <v>42609</v>
      </c>
      <c r="I31" s="115">
        <v>47004</v>
      </c>
      <c r="J31" s="114">
        <v>35121</v>
      </c>
      <c r="K31" s="114">
        <v>11883</v>
      </c>
      <c r="L31" s="423">
        <v>13623</v>
      </c>
      <c r="M31" s="424">
        <v>10324</v>
      </c>
    </row>
    <row r="32" spans="1:13" ht="11.1" customHeight="1" x14ac:dyDescent="0.2">
      <c r="A32" s="422" t="s">
        <v>389</v>
      </c>
      <c r="B32" s="115">
        <v>154334</v>
      </c>
      <c r="C32" s="114">
        <v>87290</v>
      </c>
      <c r="D32" s="114">
        <v>67044</v>
      </c>
      <c r="E32" s="114">
        <v>116627</v>
      </c>
      <c r="F32" s="114">
        <v>37670</v>
      </c>
      <c r="G32" s="114">
        <v>23185</v>
      </c>
      <c r="H32" s="114">
        <v>43388</v>
      </c>
      <c r="I32" s="115">
        <v>47219</v>
      </c>
      <c r="J32" s="114">
        <v>34804</v>
      </c>
      <c r="K32" s="114">
        <v>12415</v>
      </c>
      <c r="L32" s="423">
        <v>17912</v>
      </c>
      <c r="M32" s="424">
        <v>14967</v>
      </c>
    </row>
    <row r="33" spans="1:13" s="110" customFormat="1" ht="11.1" customHeight="1" x14ac:dyDescent="0.2">
      <c r="A33" s="422" t="s">
        <v>390</v>
      </c>
      <c r="B33" s="115">
        <v>149226</v>
      </c>
      <c r="C33" s="114">
        <v>84008</v>
      </c>
      <c r="D33" s="114">
        <v>65218</v>
      </c>
      <c r="E33" s="114">
        <v>111915</v>
      </c>
      <c r="F33" s="114">
        <v>37281</v>
      </c>
      <c r="G33" s="114">
        <v>21746</v>
      </c>
      <c r="H33" s="114">
        <v>42608</v>
      </c>
      <c r="I33" s="115">
        <v>46624</v>
      </c>
      <c r="J33" s="114">
        <v>34886</v>
      </c>
      <c r="K33" s="114">
        <v>11738</v>
      </c>
      <c r="L33" s="423">
        <v>9507</v>
      </c>
      <c r="M33" s="424">
        <v>14784</v>
      </c>
    </row>
    <row r="34" spans="1:13" ht="15" customHeight="1" x14ac:dyDescent="0.2">
      <c r="A34" s="422" t="s">
        <v>396</v>
      </c>
      <c r="B34" s="115">
        <v>151527</v>
      </c>
      <c r="C34" s="114">
        <v>84807</v>
      </c>
      <c r="D34" s="114">
        <v>66720</v>
      </c>
      <c r="E34" s="114">
        <v>113294</v>
      </c>
      <c r="F34" s="114">
        <v>38218</v>
      </c>
      <c r="G34" s="114">
        <v>21267</v>
      </c>
      <c r="H34" s="114">
        <v>43835</v>
      </c>
      <c r="I34" s="115">
        <v>46441</v>
      </c>
      <c r="J34" s="114">
        <v>34610</v>
      </c>
      <c r="K34" s="114">
        <v>11831</v>
      </c>
      <c r="L34" s="423">
        <v>15514</v>
      </c>
      <c r="M34" s="424">
        <v>13199</v>
      </c>
    </row>
    <row r="35" spans="1:13" ht="11.1" customHeight="1" x14ac:dyDescent="0.2">
      <c r="A35" s="422" t="s">
        <v>388</v>
      </c>
      <c r="B35" s="115">
        <v>153024</v>
      </c>
      <c r="C35" s="114">
        <v>85718</v>
      </c>
      <c r="D35" s="114">
        <v>67306</v>
      </c>
      <c r="E35" s="114">
        <v>113923</v>
      </c>
      <c r="F35" s="114">
        <v>39089</v>
      </c>
      <c r="G35" s="114">
        <v>20471</v>
      </c>
      <c r="H35" s="114">
        <v>45003</v>
      </c>
      <c r="I35" s="115">
        <v>47212</v>
      </c>
      <c r="J35" s="114">
        <v>34944</v>
      </c>
      <c r="K35" s="114">
        <v>12268</v>
      </c>
      <c r="L35" s="423">
        <v>12639</v>
      </c>
      <c r="M35" s="424">
        <v>11359</v>
      </c>
    </row>
    <row r="36" spans="1:13" ht="11.1" customHeight="1" x14ac:dyDescent="0.2">
      <c r="A36" s="422" t="s">
        <v>389</v>
      </c>
      <c r="B36" s="115">
        <v>156682</v>
      </c>
      <c r="C36" s="114">
        <v>87625</v>
      </c>
      <c r="D36" s="114">
        <v>69057</v>
      </c>
      <c r="E36" s="114">
        <v>115731</v>
      </c>
      <c r="F36" s="114">
        <v>40939</v>
      </c>
      <c r="G36" s="114">
        <v>22820</v>
      </c>
      <c r="H36" s="114">
        <v>45677</v>
      </c>
      <c r="I36" s="115">
        <v>47198</v>
      </c>
      <c r="J36" s="114">
        <v>34197</v>
      </c>
      <c r="K36" s="114">
        <v>13001</v>
      </c>
      <c r="L36" s="423">
        <v>16803</v>
      </c>
      <c r="M36" s="424">
        <v>13529</v>
      </c>
    </row>
    <row r="37" spans="1:13" s="110" customFormat="1" ht="11.1" customHeight="1" x14ac:dyDescent="0.2">
      <c r="A37" s="422" t="s">
        <v>390</v>
      </c>
      <c r="B37" s="115">
        <v>151928</v>
      </c>
      <c r="C37" s="114">
        <v>84827</v>
      </c>
      <c r="D37" s="114">
        <v>67101</v>
      </c>
      <c r="E37" s="114">
        <v>111601</v>
      </c>
      <c r="F37" s="114">
        <v>40316</v>
      </c>
      <c r="G37" s="114">
        <v>21555</v>
      </c>
      <c r="H37" s="114">
        <v>44908</v>
      </c>
      <c r="I37" s="115">
        <v>46485</v>
      </c>
      <c r="J37" s="114">
        <v>34232</v>
      </c>
      <c r="K37" s="114">
        <v>12253</v>
      </c>
      <c r="L37" s="423">
        <v>9085</v>
      </c>
      <c r="M37" s="424">
        <v>13979</v>
      </c>
    </row>
    <row r="38" spans="1:13" ht="15" customHeight="1" x14ac:dyDescent="0.2">
      <c r="A38" s="425" t="s">
        <v>397</v>
      </c>
      <c r="B38" s="115">
        <v>154006</v>
      </c>
      <c r="C38" s="114">
        <v>85760</v>
      </c>
      <c r="D38" s="114">
        <v>68246</v>
      </c>
      <c r="E38" s="114">
        <v>113332</v>
      </c>
      <c r="F38" s="114">
        <v>40669</v>
      </c>
      <c r="G38" s="114">
        <v>20978</v>
      </c>
      <c r="H38" s="114">
        <v>46256</v>
      </c>
      <c r="I38" s="115">
        <v>46048</v>
      </c>
      <c r="J38" s="114">
        <v>33774</v>
      </c>
      <c r="K38" s="114">
        <v>12274</v>
      </c>
      <c r="L38" s="423">
        <v>15049</v>
      </c>
      <c r="M38" s="424">
        <v>13445</v>
      </c>
    </row>
    <row r="39" spans="1:13" ht="11.1" customHeight="1" x14ac:dyDescent="0.2">
      <c r="A39" s="422" t="s">
        <v>388</v>
      </c>
      <c r="B39" s="115">
        <v>156362</v>
      </c>
      <c r="C39" s="114">
        <v>87235</v>
      </c>
      <c r="D39" s="114">
        <v>69127</v>
      </c>
      <c r="E39" s="114">
        <v>114626</v>
      </c>
      <c r="F39" s="114">
        <v>41731</v>
      </c>
      <c r="G39" s="114">
        <v>20368</v>
      </c>
      <c r="H39" s="114">
        <v>47877</v>
      </c>
      <c r="I39" s="115">
        <v>47538</v>
      </c>
      <c r="J39" s="114">
        <v>34442</v>
      </c>
      <c r="K39" s="114">
        <v>13096</v>
      </c>
      <c r="L39" s="423">
        <v>14496</v>
      </c>
      <c r="M39" s="424">
        <v>12192</v>
      </c>
    </row>
    <row r="40" spans="1:13" ht="11.1" customHeight="1" x14ac:dyDescent="0.2">
      <c r="A40" s="425" t="s">
        <v>389</v>
      </c>
      <c r="B40" s="115">
        <v>159773</v>
      </c>
      <c r="C40" s="114">
        <v>89070</v>
      </c>
      <c r="D40" s="114">
        <v>70703</v>
      </c>
      <c r="E40" s="114">
        <v>117789</v>
      </c>
      <c r="F40" s="114">
        <v>41984</v>
      </c>
      <c r="G40" s="114">
        <v>22610</v>
      </c>
      <c r="H40" s="114">
        <v>48597</v>
      </c>
      <c r="I40" s="115">
        <v>47842</v>
      </c>
      <c r="J40" s="114">
        <v>34106</v>
      </c>
      <c r="K40" s="114">
        <v>13736</v>
      </c>
      <c r="L40" s="423">
        <v>17506</v>
      </c>
      <c r="M40" s="424">
        <v>14462</v>
      </c>
    </row>
    <row r="41" spans="1:13" s="110" customFormat="1" ht="11.1" customHeight="1" x14ac:dyDescent="0.2">
      <c r="A41" s="422" t="s">
        <v>390</v>
      </c>
      <c r="B41" s="115">
        <v>155066</v>
      </c>
      <c r="C41" s="114">
        <v>86320</v>
      </c>
      <c r="D41" s="114">
        <v>68746</v>
      </c>
      <c r="E41" s="114">
        <v>113769</v>
      </c>
      <c r="F41" s="114">
        <v>41297</v>
      </c>
      <c r="G41" s="114">
        <v>21235</v>
      </c>
      <c r="H41" s="114">
        <v>47987</v>
      </c>
      <c r="I41" s="115">
        <v>47191</v>
      </c>
      <c r="J41" s="114">
        <v>34194</v>
      </c>
      <c r="K41" s="114">
        <v>12997</v>
      </c>
      <c r="L41" s="423">
        <v>9623</v>
      </c>
      <c r="M41" s="424">
        <v>14520</v>
      </c>
    </row>
    <row r="42" spans="1:13" ht="15" customHeight="1" x14ac:dyDescent="0.2">
      <c r="A42" s="422" t="s">
        <v>398</v>
      </c>
      <c r="B42" s="115">
        <v>157036</v>
      </c>
      <c r="C42" s="114">
        <v>87333</v>
      </c>
      <c r="D42" s="114">
        <v>69703</v>
      </c>
      <c r="E42" s="114">
        <v>115166</v>
      </c>
      <c r="F42" s="114">
        <v>41870</v>
      </c>
      <c r="G42" s="114">
        <v>20646</v>
      </c>
      <c r="H42" s="114">
        <v>49182</v>
      </c>
      <c r="I42" s="115">
        <v>46945</v>
      </c>
      <c r="J42" s="114">
        <v>33810</v>
      </c>
      <c r="K42" s="114">
        <v>13135</v>
      </c>
      <c r="L42" s="423">
        <v>15636</v>
      </c>
      <c r="M42" s="424">
        <v>13801</v>
      </c>
    </row>
    <row r="43" spans="1:13" ht="11.1" customHeight="1" x14ac:dyDescent="0.2">
      <c r="A43" s="422" t="s">
        <v>388</v>
      </c>
      <c r="B43" s="115">
        <v>158555</v>
      </c>
      <c r="C43" s="114">
        <v>88224</v>
      </c>
      <c r="D43" s="114">
        <v>70331</v>
      </c>
      <c r="E43" s="114">
        <v>115800</v>
      </c>
      <c r="F43" s="114">
        <v>42755</v>
      </c>
      <c r="G43" s="114">
        <v>20132</v>
      </c>
      <c r="H43" s="114">
        <v>50300</v>
      </c>
      <c r="I43" s="115">
        <v>47900</v>
      </c>
      <c r="J43" s="114">
        <v>34028</v>
      </c>
      <c r="K43" s="114">
        <v>13872</v>
      </c>
      <c r="L43" s="423">
        <v>14588</v>
      </c>
      <c r="M43" s="424">
        <v>13243</v>
      </c>
    </row>
    <row r="44" spans="1:13" ht="11.1" customHeight="1" x14ac:dyDescent="0.2">
      <c r="A44" s="422" t="s">
        <v>389</v>
      </c>
      <c r="B44" s="115">
        <v>161305</v>
      </c>
      <c r="C44" s="114">
        <v>89351</v>
      </c>
      <c r="D44" s="114">
        <v>71954</v>
      </c>
      <c r="E44" s="114">
        <v>117628</v>
      </c>
      <c r="F44" s="114">
        <v>43677</v>
      </c>
      <c r="G44" s="114">
        <v>21983</v>
      </c>
      <c r="H44" s="114">
        <v>51031</v>
      </c>
      <c r="I44" s="115">
        <v>47576</v>
      </c>
      <c r="J44" s="114">
        <v>33093</v>
      </c>
      <c r="K44" s="114">
        <v>14483</v>
      </c>
      <c r="L44" s="423">
        <v>17469</v>
      </c>
      <c r="M44" s="424">
        <v>15429</v>
      </c>
    </row>
    <row r="45" spans="1:13" s="110" customFormat="1" ht="11.1" customHeight="1" x14ac:dyDescent="0.2">
      <c r="A45" s="422" t="s">
        <v>390</v>
      </c>
      <c r="B45" s="115">
        <v>156744</v>
      </c>
      <c r="C45" s="114">
        <v>86636</v>
      </c>
      <c r="D45" s="114">
        <v>70108</v>
      </c>
      <c r="E45" s="114">
        <v>113630</v>
      </c>
      <c r="F45" s="114">
        <v>43114</v>
      </c>
      <c r="G45" s="114">
        <v>20851</v>
      </c>
      <c r="H45" s="114">
        <v>50315</v>
      </c>
      <c r="I45" s="115">
        <v>46471</v>
      </c>
      <c r="J45" s="114">
        <v>32826</v>
      </c>
      <c r="K45" s="114">
        <v>13645</v>
      </c>
      <c r="L45" s="423">
        <v>9983</v>
      </c>
      <c r="M45" s="424">
        <v>15006</v>
      </c>
    </row>
    <row r="46" spans="1:13" ht="15" customHeight="1" x14ac:dyDescent="0.2">
      <c r="A46" s="422" t="s">
        <v>399</v>
      </c>
      <c r="B46" s="115">
        <v>157500</v>
      </c>
      <c r="C46" s="114">
        <v>86930</v>
      </c>
      <c r="D46" s="114">
        <v>70570</v>
      </c>
      <c r="E46" s="114">
        <v>113969</v>
      </c>
      <c r="F46" s="114">
        <v>43531</v>
      </c>
      <c r="G46" s="114">
        <v>20280</v>
      </c>
      <c r="H46" s="114">
        <v>51124</v>
      </c>
      <c r="I46" s="115">
        <v>45670</v>
      </c>
      <c r="J46" s="114">
        <v>32050</v>
      </c>
      <c r="K46" s="114">
        <v>13620</v>
      </c>
      <c r="L46" s="423">
        <v>15417</v>
      </c>
      <c r="M46" s="424">
        <v>14554</v>
      </c>
    </row>
    <row r="47" spans="1:13" ht="11.1" customHeight="1" x14ac:dyDescent="0.2">
      <c r="A47" s="422" t="s">
        <v>388</v>
      </c>
      <c r="B47" s="115">
        <v>159030</v>
      </c>
      <c r="C47" s="114">
        <v>87443</v>
      </c>
      <c r="D47" s="114">
        <v>71587</v>
      </c>
      <c r="E47" s="114">
        <v>114315</v>
      </c>
      <c r="F47" s="114">
        <v>44715</v>
      </c>
      <c r="G47" s="114">
        <v>19608</v>
      </c>
      <c r="H47" s="114">
        <v>52443</v>
      </c>
      <c r="I47" s="115">
        <v>46927</v>
      </c>
      <c r="J47" s="114">
        <v>32576</v>
      </c>
      <c r="K47" s="114">
        <v>14351</v>
      </c>
      <c r="L47" s="423">
        <v>13763</v>
      </c>
      <c r="M47" s="424">
        <v>12259</v>
      </c>
    </row>
    <row r="48" spans="1:13" ht="11.1" customHeight="1" x14ac:dyDescent="0.2">
      <c r="A48" s="422" t="s">
        <v>389</v>
      </c>
      <c r="B48" s="115">
        <v>162766</v>
      </c>
      <c r="C48" s="114">
        <v>89190</v>
      </c>
      <c r="D48" s="114">
        <v>73576</v>
      </c>
      <c r="E48" s="114">
        <v>116938</v>
      </c>
      <c r="F48" s="114">
        <v>45828</v>
      </c>
      <c r="G48" s="114">
        <v>21971</v>
      </c>
      <c r="H48" s="114">
        <v>53157</v>
      </c>
      <c r="I48" s="115">
        <v>47070</v>
      </c>
      <c r="J48" s="114">
        <v>32079</v>
      </c>
      <c r="K48" s="114">
        <v>14991</v>
      </c>
      <c r="L48" s="423">
        <v>18083</v>
      </c>
      <c r="M48" s="424">
        <v>15056</v>
      </c>
    </row>
    <row r="49" spans="1:17" s="110" customFormat="1" ht="11.1" customHeight="1" x14ac:dyDescent="0.2">
      <c r="A49" s="422" t="s">
        <v>390</v>
      </c>
      <c r="B49" s="115">
        <v>157662</v>
      </c>
      <c r="C49" s="114">
        <v>86098</v>
      </c>
      <c r="D49" s="114">
        <v>71564</v>
      </c>
      <c r="E49" s="114">
        <v>112592</v>
      </c>
      <c r="F49" s="114">
        <v>45070</v>
      </c>
      <c r="G49" s="114">
        <v>20746</v>
      </c>
      <c r="H49" s="114">
        <v>52123</v>
      </c>
      <c r="I49" s="115">
        <v>45812</v>
      </c>
      <c r="J49" s="114">
        <v>31755</v>
      </c>
      <c r="K49" s="114">
        <v>14057</v>
      </c>
      <c r="L49" s="423">
        <v>9592</v>
      </c>
      <c r="M49" s="424">
        <v>14510</v>
      </c>
    </row>
    <row r="50" spans="1:17" ht="15" customHeight="1" x14ac:dyDescent="0.2">
      <c r="A50" s="422" t="s">
        <v>400</v>
      </c>
      <c r="B50" s="143">
        <v>157487</v>
      </c>
      <c r="C50" s="144">
        <v>85605</v>
      </c>
      <c r="D50" s="144">
        <v>71882</v>
      </c>
      <c r="E50" s="144">
        <v>112211</v>
      </c>
      <c r="F50" s="144">
        <v>45276</v>
      </c>
      <c r="G50" s="144">
        <v>20037</v>
      </c>
      <c r="H50" s="144">
        <v>52593</v>
      </c>
      <c r="I50" s="143">
        <v>43490</v>
      </c>
      <c r="J50" s="144">
        <v>30136</v>
      </c>
      <c r="K50" s="144">
        <v>13354</v>
      </c>
      <c r="L50" s="426">
        <v>13936</v>
      </c>
      <c r="M50" s="427">
        <v>14170</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-8.2539682539682548E-3</v>
      </c>
      <c r="C6" s="480">
        <f>'Tabelle 3.3'!J11</f>
        <v>-4.773374206262317</v>
      </c>
      <c r="D6" s="481">
        <f t="shared" ref="D6:E9" si="0">IF(OR(AND(B6&gt;=-50,B6&lt;=50),ISNUMBER(B6)=FALSE),B6,"")</f>
        <v>-8.2539682539682548E-3</v>
      </c>
      <c r="E6" s="481">
        <f t="shared" si="0"/>
        <v>-4.773374206262317</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1.3425600596480083</v>
      </c>
      <c r="C7" s="480">
        <f>'Tabelle 3.1'!J23</f>
        <v>-2.8956682259603461</v>
      </c>
      <c r="D7" s="481">
        <f t="shared" si="0"/>
        <v>1.3425600596480083</v>
      </c>
      <c r="E7" s="481">
        <f>IF(OR(AND(C7&gt;=-50,C7&lt;=50),ISNUMBER(C7)=FALSE),C7,"")</f>
        <v>-2.8956682259603461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-8.2539682539682548E-3</v>
      </c>
      <c r="C14" s="480">
        <f>'Tabelle 3.3'!J11</f>
        <v>-4.773374206262317</v>
      </c>
      <c r="D14" s="481">
        <f>IF(OR(AND(B14&gt;=-50,B14&lt;=50),ISNUMBER(B14)=FALSE),B14,"")</f>
        <v>-8.2539682539682548E-3</v>
      </c>
      <c r="E14" s="481">
        <f>IF(OR(AND(C14&gt;=-50,C14&lt;=50),ISNUMBER(C14)=FALSE),C14,"")</f>
        <v>-4.773374206262317</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-0.20341741253051263</v>
      </c>
      <c r="C15" s="480">
        <f>'Tabelle 3.3'!J12</f>
        <v>2.5039123630672928</v>
      </c>
      <c r="D15" s="481">
        <f t="shared" ref="D15:E45" si="3">IF(OR(AND(B15&gt;=-50,B15&lt;=50),ISNUMBER(B15)=FALSE),B15,"")</f>
        <v>-0.20341741253051263</v>
      </c>
      <c r="E15" s="481">
        <f t="shared" si="3"/>
        <v>2.5039123630672928</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0.76898429990387696</v>
      </c>
      <c r="C16" s="480">
        <f>'Tabelle 3.3'!J13</f>
        <v>-6.7873303167420813</v>
      </c>
      <c r="D16" s="481">
        <f t="shared" si="3"/>
        <v>0.76898429990387696</v>
      </c>
      <c r="E16" s="481">
        <f t="shared" si="3"/>
        <v>-6.7873303167420813</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-2.5959449674149169</v>
      </c>
      <c r="C17" s="480">
        <f>'Tabelle 3.3'!J14</f>
        <v>-0.28723840787853921</v>
      </c>
      <c r="D17" s="481">
        <f t="shared" si="3"/>
        <v>-2.5959449674149169</v>
      </c>
      <c r="E17" s="481">
        <f t="shared" si="3"/>
        <v>-0.28723840787853921</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1.915151515151515</v>
      </c>
      <c r="C18" s="480">
        <f>'Tabelle 3.3'!J15</f>
        <v>1.7107309486780715</v>
      </c>
      <c r="D18" s="481">
        <f t="shared" si="3"/>
        <v>1.915151515151515</v>
      </c>
      <c r="E18" s="481">
        <f t="shared" si="3"/>
        <v>1.7107309486780715</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-2.9722053154798131</v>
      </c>
      <c r="C19" s="480">
        <f>'Tabelle 3.3'!J16</f>
        <v>-1.4354066985645932</v>
      </c>
      <c r="D19" s="481">
        <f t="shared" si="3"/>
        <v>-2.9722053154798131</v>
      </c>
      <c r="E19" s="481">
        <f t="shared" si="3"/>
        <v>-1.4354066985645932</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-5.5570256681661814</v>
      </c>
      <c r="C20" s="480">
        <f>'Tabelle 3.3'!J17</f>
        <v>-5.3968253968253972</v>
      </c>
      <c r="D20" s="481">
        <f t="shared" si="3"/>
        <v>-5.5570256681661814</v>
      </c>
      <c r="E20" s="481">
        <f t="shared" si="3"/>
        <v>-5.3968253968253972</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-0.82143405496698907</v>
      </c>
      <c r="C21" s="480">
        <f>'Tabelle 3.3'!J18</f>
        <v>0</v>
      </c>
      <c r="D21" s="481">
        <f t="shared" si="3"/>
        <v>-0.82143405496698907</v>
      </c>
      <c r="E21" s="481">
        <f t="shared" si="3"/>
        <v>0</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2.1832662028560965</v>
      </c>
      <c r="C22" s="480">
        <f>'Tabelle 3.3'!J19</f>
        <v>-2.6812552603102082</v>
      </c>
      <c r="D22" s="481">
        <f t="shared" si="3"/>
        <v>2.1832662028560965</v>
      </c>
      <c r="E22" s="481">
        <f t="shared" si="3"/>
        <v>-2.6812552603102082</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-4.8797250859106533</v>
      </c>
      <c r="C23" s="480">
        <f>'Tabelle 3.3'!J20</f>
        <v>-5.5978260869565215</v>
      </c>
      <c r="D23" s="481">
        <f t="shared" si="3"/>
        <v>-4.8797250859106533</v>
      </c>
      <c r="E23" s="481">
        <f t="shared" si="3"/>
        <v>-5.5978260869565215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-2.5299775991566742</v>
      </c>
      <c r="C24" s="480">
        <f>'Tabelle 3.3'!J21</f>
        <v>-10.204081632653061</v>
      </c>
      <c r="D24" s="481">
        <f t="shared" si="3"/>
        <v>-2.5299775991566742</v>
      </c>
      <c r="E24" s="481">
        <f t="shared" si="3"/>
        <v>-10.204081632653061</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7.5403949730700184</v>
      </c>
      <c r="C25" s="480">
        <f>'Tabelle 3.3'!J22</f>
        <v>4.7713717693836974</v>
      </c>
      <c r="D25" s="481">
        <f t="shared" si="3"/>
        <v>7.5403949730700184</v>
      </c>
      <c r="E25" s="481">
        <f t="shared" si="3"/>
        <v>4.7713717693836974</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0.20331106593087422</v>
      </c>
      <c r="C26" s="480">
        <f>'Tabelle 3.3'!J23</f>
        <v>-4.0685224839400425</v>
      </c>
      <c r="D26" s="481">
        <f t="shared" si="3"/>
        <v>0.20331106593087422</v>
      </c>
      <c r="E26" s="481">
        <f t="shared" si="3"/>
        <v>-4.0685224839400425</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0.75154234436343237</v>
      </c>
      <c r="C27" s="480">
        <f>'Tabelle 3.3'!J24</f>
        <v>0.40160642570281124</v>
      </c>
      <c r="D27" s="481">
        <f t="shared" si="3"/>
        <v>0.75154234436343237</v>
      </c>
      <c r="E27" s="481">
        <f t="shared" si="3"/>
        <v>0.40160642570281124</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2.3380093520374081</v>
      </c>
      <c r="C28" s="480">
        <f>'Tabelle 3.3'!J25</f>
        <v>-16.235021260146887</v>
      </c>
      <c r="D28" s="481">
        <f t="shared" si="3"/>
        <v>2.3380093520374081</v>
      </c>
      <c r="E28" s="481">
        <f t="shared" si="3"/>
        <v>-16.235021260146887</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-14.795008912655971</v>
      </c>
      <c r="C29" s="480">
        <f>'Tabelle 3.3'!J26</f>
        <v>-10.0418410041841</v>
      </c>
      <c r="D29" s="481">
        <f t="shared" si="3"/>
        <v>-14.795008912655971</v>
      </c>
      <c r="E29" s="481">
        <f t="shared" si="3"/>
        <v>-10.0418410041841</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2.5166793345156657</v>
      </c>
      <c r="C30" s="480">
        <f>'Tabelle 3.3'!J27</f>
        <v>-11.538461538461538</v>
      </c>
      <c r="D30" s="481">
        <f t="shared" si="3"/>
        <v>2.5166793345156657</v>
      </c>
      <c r="E30" s="481">
        <f t="shared" si="3"/>
        <v>-11.538461538461538</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0.56615642692388346</v>
      </c>
      <c r="C31" s="480">
        <f>'Tabelle 3.3'!J28</f>
        <v>-2.7027027027027026</v>
      </c>
      <c r="D31" s="481">
        <f t="shared" si="3"/>
        <v>0.56615642692388346</v>
      </c>
      <c r="E31" s="481">
        <f t="shared" si="3"/>
        <v>-2.7027027027027026</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2.9940119760479043</v>
      </c>
      <c r="C32" s="480">
        <f>'Tabelle 3.3'!J29</f>
        <v>-0.68770226537216828</v>
      </c>
      <c r="D32" s="481">
        <f t="shared" si="3"/>
        <v>2.9940119760479043</v>
      </c>
      <c r="E32" s="481">
        <f t="shared" si="3"/>
        <v>-0.68770226537216828</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4.3897291593387271</v>
      </c>
      <c r="C33" s="480">
        <f>'Tabelle 3.3'!J30</f>
        <v>2.772887323943662</v>
      </c>
      <c r="D33" s="481">
        <f t="shared" si="3"/>
        <v>4.3897291593387271</v>
      </c>
      <c r="E33" s="481">
        <f t="shared" si="3"/>
        <v>2.772887323943662</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0.77885296200141607</v>
      </c>
      <c r="C34" s="480">
        <f>'Tabelle 3.3'!J31</f>
        <v>-3.5909281814363712</v>
      </c>
      <c r="D34" s="481">
        <f t="shared" si="3"/>
        <v>0.77885296200141607</v>
      </c>
      <c r="E34" s="481">
        <f t="shared" si="3"/>
        <v>-3.5909281814363712</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-0.20341741253051263</v>
      </c>
      <c r="C37" s="480">
        <f>'Tabelle 3.3'!J34</f>
        <v>2.5039123630672928</v>
      </c>
      <c r="D37" s="481">
        <f t="shared" si="3"/>
        <v>-0.20341741253051263</v>
      </c>
      <c r="E37" s="481">
        <f t="shared" si="3"/>
        <v>2.5039123630672928</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-1.8278611739438391</v>
      </c>
      <c r="C38" s="480">
        <f>'Tabelle 3.3'!J35</f>
        <v>-0.48780487804878048</v>
      </c>
      <c r="D38" s="481">
        <f t="shared" si="3"/>
        <v>-1.8278611739438391</v>
      </c>
      <c r="E38" s="481">
        <f t="shared" si="3"/>
        <v>-0.48780487804878048</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0.71266805665396504</v>
      </c>
      <c r="C39" s="480">
        <f>'Tabelle 3.3'!J36</f>
        <v>-5.4845019560637978</v>
      </c>
      <c r="D39" s="481">
        <f t="shared" si="3"/>
        <v>0.71266805665396504</v>
      </c>
      <c r="E39" s="481">
        <f t="shared" si="3"/>
        <v>-5.4845019560637978</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0.71266805665396504</v>
      </c>
      <c r="C45" s="480">
        <f>'Tabelle 3.3'!J36</f>
        <v>-5.4845019560637978</v>
      </c>
      <c r="D45" s="481">
        <f t="shared" si="3"/>
        <v>0.71266805665396504</v>
      </c>
      <c r="E45" s="481">
        <f t="shared" si="3"/>
        <v>-5.4845019560637978</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141977</v>
      </c>
      <c r="C51" s="487">
        <v>35991</v>
      </c>
      <c r="D51" s="487">
        <v>10730</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145605</v>
      </c>
      <c r="C52" s="487">
        <v>36819</v>
      </c>
      <c r="D52" s="487">
        <v>11339</v>
      </c>
      <c r="E52" s="488">
        <f t="shared" ref="E52:G70" si="11">IF($A$51=37802,IF(COUNTBLANK(B$51:B$70)&gt;0,#N/A,B52/B$51*100),IF(COUNTBLANK(B$51:B$75)&gt;0,#N/A,B52/B$51*100))</f>
        <v>102.55534347112561</v>
      </c>
      <c r="F52" s="488">
        <f t="shared" si="11"/>
        <v>102.30057514378595</v>
      </c>
      <c r="G52" s="488">
        <f t="shared" si="11"/>
        <v>105.67567567567568</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148866</v>
      </c>
      <c r="C53" s="487">
        <v>36411</v>
      </c>
      <c r="D53" s="487">
        <v>11839</v>
      </c>
      <c r="E53" s="488">
        <f t="shared" si="11"/>
        <v>104.85219436951057</v>
      </c>
      <c r="F53" s="488">
        <f t="shared" si="11"/>
        <v>101.16695840626824</v>
      </c>
      <c r="G53" s="488">
        <f t="shared" si="11"/>
        <v>110.33550792171482</v>
      </c>
      <c r="H53" s="489">
        <f>IF(ISERROR(L53)=TRUE,IF(MONTH(A53)=MONTH(MAX(A$51:A$75)),A53,""),"")</f>
        <v>41883</v>
      </c>
      <c r="I53" s="488">
        <f t="shared" si="12"/>
        <v>104.85219436951057</v>
      </c>
      <c r="J53" s="488">
        <f t="shared" si="10"/>
        <v>101.16695840626824</v>
      </c>
      <c r="K53" s="488">
        <f t="shared" si="10"/>
        <v>110.33550792171482</v>
      </c>
      <c r="L53" s="488" t="e">
        <f t="shared" si="13"/>
        <v>#N/A</v>
      </c>
    </row>
    <row r="54" spans="1:14" ht="15" customHeight="1" x14ac:dyDescent="0.2">
      <c r="A54" s="490" t="s">
        <v>463</v>
      </c>
      <c r="B54" s="487">
        <v>144283</v>
      </c>
      <c r="C54" s="487">
        <v>36191</v>
      </c>
      <c r="D54" s="487">
        <v>11187</v>
      </c>
      <c r="E54" s="488">
        <f t="shared" si="11"/>
        <v>101.62420673771105</v>
      </c>
      <c r="F54" s="488">
        <f t="shared" si="11"/>
        <v>100.55569447917534</v>
      </c>
      <c r="G54" s="488">
        <f t="shared" si="11"/>
        <v>104.25908667287977</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147660</v>
      </c>
      <c r="C55" s="487">
        <v>34656</v>
      </c>
      <c r="D55" s="487">
        <v>11285</v>
      </c>
      <c r="E55" s="488">
        <f t="shared" si="11"/>
        <v>104.00276101058623</v>
      </c>
      <c r="F55" s="488">
        <f t="shared" si="11"/>
        <v>96.290739351504541</v>
      </c>
      <c r="G55" s="488">
        <f t="shared" si="11"/>
        <v>105.17241379310344</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151062</v>
      </c>
      <c r="C56" s="487">
        <v>35121</v>
      </c>
      <c r="D56" s="487">
        <v>11883</v>
      </c>
      <c r="E56" s="488">
        <f t="shared" si="11"/>
        <v>106.39892376934293</v>
      </c>
      <c r="F56" s="488">
        <f t="shared" si="11"/>
        <v>97.582729015587233</v>
      </c>
      <c r="G56" s="488">
        <f t="shared" si="11"/>
        <v>110.74557315936626</v>
      </c>
      <c r="H56" s="489" t="str">
        <f t="shared" si="14"/>
        <v/>
      </c>
      <c r="I56" s="488" t="str">
        <f t="shared" si="12"/>
        <v/>
      </c>
      <c r="J56" s="488" t="str">
        <f t="shared" si="10"/>
        <v/>
      </c>
      <c r="K56" s="488" t="str">
        <f t="shared" si="10"/>
        <v/>
      </c>
      <c r="L56" s="488" t="e">
        <f t="shared" si="13"/>
        <v>#N/A</v>
      </c>
    </row>
    <row r="57" spans="1:14" ht="15" customHeight="1" x14ac:dyDescent="0.2">
      <c r="A57" s="490">
        <v>42248</v>
      </c>
      <c r="B57" s="487">
        <v>154334</v>
      </c>
      <c r="C57" s="487">
        <v>34804</v>
      </c>
      <c r="D57" s="487">
        <v>12415</v>
      </c>
      <c r="E57" s="488">
        <f t="shared" si="11"/>
        <v>108.70352240151573</v>
      </c>
      <c r="F57" s="488">
        <f t="shared" si="11"/>
        <v>96.701953266094293</v>
      </c>
      <c r="G57" s="488">
        <f t="shared" si="11"/>
        <v>115.7036346691519</v>
      </c>
      <c r="H57" s="489">
        <f t="shared" si="14"/>
        <v>42248</v>
      </c>
      <c r="I57" s="488">
        <f t="shared" si="12"/>
        <v>108.70352240151573</v>
      </c>
      <c r="J57" s="488">
        <f t="shared" si="10"/>
        <v>96.701953266094293</v>
      </c>
      <c r="K57" s="488">
        <f t="shared" si="10"/>
        <v>115.7036346691519</v>
      </c>
      <c r="L57" s="488" t="e">
        <f t="shared" si="13"/>
        <v>#N/A</v>
      </c>
    </row>
    <row r="58" spans="1:14" ht="15" customHeight="1" x14ac:dyDescent="0.2">
      <c r="A58" s="490" t="s">
        <v>466</v>
      </c>
      <c r="B58" s="487">
        <v>149226</v>
      </c>
      <c r="C58" s="487">
        <v>34886</v>
      </c>
      <c r="D58" s="487">
        <v>11738</v>
      </c>
      <c r="E58" s="488">
        <f t="shared" si="11"/>
        <v>105.10575656620438</v>
      </c>
      <c r="F58" s="488">
        <f t="shared" si="11"/>
        <v>96.929788002556194</v>
      </c>
      <c r="G58" s="488">
        <f t="shared" si="11"/>
        <v>109.3942218080149</v>
      </c>
      <c r="H58" s="489" t="str">
        <f t="shared" si="14"/>
        <v/>
      </c>
      <c r="I58" s="488" t="str">
        <f t="shared" si="12"/>
        <v/>
      </c>
      <c r="J58" s="488" t="str">
        <f t="shared" si="10"/>
        <v/>
      </c>
      <c r="K58" s="488" t="str">
        <f t="shared" si="10"/>
        <v/>
      </c>
      <c r="L58" s="488" t="e">
        <f t="shared" si="13"/>
        <v>#N/A</v>
      </c>
    </row>
    <row r="59" spans="1:14" ht="15" customHeight="1" x14ac:dyDescent="0.2">
      <c r="A59" s="490" t="s">
        <v>467</v>
      </c>
      <c r="B59" s="487">
        <v>151527</v>
      </c>
      <c r="C59" s="487">
        <v>34610</v>
      </c>
      <c r="D59" s="487">
        <v>11831</v>
      </c>
      <c r="E59" s="488">
        <f t="shared" si="11"/>
        <v>106.72644160673912</v>
      </c>
      <c r="F59" s="488">
        <f t="shared" si="11"/>
        <v>96.162929621294211</v>
      </c>
      <c r="G59" s="488">
        <f t="shared" si="11"/>
        <v>110.26095060577819</v>
      </c>
      <c r="H59" s="489" t="str">
        <f t="shared" si="14"/>
        <v/>
      </c>
      <c r="I59" s="488" t="str">
        <f t="shared" si="12"/>
        <v/>
      </c>
      <c r="J59" s="488" t="str">
        <f t="shared" si="10"/>
        <v/>
      </c>
      <c r="K59" s="488" t="str">
        <f t="shared" si="10"/>
        <v/>
      </c>
      <c r="L59" s="488" t="e">
        <f t="shared" si="13"/>
        <v>#N/A</v>
      </c>
    </row>
    <row r="60" spans="1:14" ht="15" customHeight="1" x14ac:dyDescent="0.2">
      <c r="A60" s="490" t="s">
        <v>468</v>
      </c>
      <c r="B60" s="487">
        <v>153024</v>
      </c>
      <c r="C60" s="487">
        <v>34944</v>
      </c>
      <c r="D60" s="487">
        <v>12268</v>
      </c>
      <c r="E60" s="488">
        <f t="shared" si="11"/>
        <v>107.78083774132429</v>
      </c>
      <c r="F60" s="488">
        <f t="shared" si="11"/>
        <v>97.090939401517048</v>
      </c>
      <c r="G60" s="488">
        <f t="shared" si="11"/>
        <v>114.33364398881641</v>
      </c>
      <c r="H60" s="489" t="str">
        <f t="shared" si="14"/>
        <v/>
      </c>
      <c r="I60" s="488" t="str">
        <f t="shared" si="12"/>
        <v/>
      </c>
      <c r="J60" s="488" t="str">
        <f t="shared" si="10"/>
        <v/>
      </c>
      <c r="K60" s="488" t="str">
        <f t="shared" si="10"/>
        <v/>
      </c>
      <c r="L60" s="488" t="e">
        <f t="shared" si="13"/>
        <v>#N/A</v>
      </c>
    </row>
    <row r="61" spans="1:14" ht="15" customHeight="1" x14ac:dyDescent="0.2">
      <c r="A61" s="490">
        <v>42614</v>
      </c>
      <c r="B61" s="487">
        <v>156682</v>
      </c>
      <c r="C61" s="487">
        <v>34197</v>
      </c>
      <c r="D61" s="487">
        <v>13001</v>
      </c>
      <c r="E61" s="488">
        <f t="shared" si="11"/>
        <v>110.35731139550774</v>
      </c>
      <c r="F61" s="488">
        <f t="shared" si="11"/>
        <v>95.015420521797111</v>
      </c>
      <c r="G61" s="488">
        <f t="shared" si="11"/>
        <v>121.16495806150978</v>
      </c>
      <c r="H61" s="489">
        <f t="shared" si="14"/>
        <v>42614</v>
      </c>
      <c r="I61" s="488">
        <f t="shared" si="12"/>
        <v>110.35731139550774</v>
      </c>
      <c r="J61" s="488">
        <f t="shared" si="10"/>
        <v>95.015420521797111</v>
      </c>
      <c r="K61" s="488">
        <f t="shared" si="10"/>
        <v>121.16495806150978</v>
      </c>
      <c r="L61" s="488" t="e">
        <f t="shared" si="13"/>
        <v>#N/A</v>
      </c>
    </row>
    <row r="62" spans="1:14" ht="15" customHeight="1" x14ac:dyDescent="0.2">
      <c r="A62" s="490" t="s">
        <v>469</v>
      </c>
      <c r="B62" s="487">
        <v>151928</v>
      </c>
      <c r="C62" s="487">
        <v>34232</v>
      </c>
      <c r="D62" s="487">
        <v>12253</v>
      </c>
      <c r="E62" s="488">
        <f t="shared" si="11"/>
        <v>107.00888172027862</v>
      </c>
      <c r="F62" s="488">
        <f t="shared" si="11"/>
        <v>95.112667055652793</v>
      </c>
      <c r="G62" s="488">
        <f t="shared" si="11"/>
        <v>114.19384902143523</v>
      </c>
      <c r="H62" s="489" t="str">
        <f t="shared" si="14"/>
        <v/>
      </c>
      <c r="I62" s="488" t="str">
        <f t="shared" si="12"/>
        <v/>
      </c>
      <c r="J62" s="488" t="str">
        <f t="shared" si="10"/>
        <v/>
      </c>
      <c r="K62" s="488" t="str">
        <f t="shared" si="10"/>
        <v/>
      </c>
      <c r="L62" s="488" t="e">
        <f t="shared" si="13"/>
        <v>#N/A</v>
      </c>
    </row>
    <row r="63" spans="1:14" ht="15" customHeight="1" x14ac:dyDescent="0.2">
      <c r="A63" s="490" t="s">
        <v>470</v>
      </c>
      <c r="B63" s="487">
        <v>154006</v>
      </c>
      <c r="C63" s="487">
        <v>33774</v>
      </c>
      <c r="D63" s="487">
        <v>12274</v>
      </c>
      <c r="E63" s="488">
        <f t="shared" si="11"/>
        <v>108.47249906675025</v>
      </c>
      <c r="F63" s="488">
        <f t="shared" si="11"/>
        <v>93.840126698341251</v>
      </c>
      <c r="G63" s="488">
        <f t="shared" si="11"/>
        <v>114.38956197576888</v>
      </c>
      <c r="H63" s="489" t="str">
        <f t="shared" si="14"/>
        <v/>
      </c>
      <c r="I63" s="488" t="str">
        <f t="shared" si="12"/>
        <v/>
      </c>
      <c r="J63" s="488" t="str">
        <f t="shared" si="10"/>
        <v/>
      </c>
      <c r="K63" s="488" t="str">
        <f t="shared" si="10"/>
        <v/>
      </c>
      <c r="L63" s="488" t="e">
        <f t="shared" si="13"/>
        <v>#N/A</v>
      </c>
    </row>
    <row r="64" spans="1:14" ht="15" customHeight="1" x14ac:dyDescent="0.2">
      <c r="A64" s="490" t="s">
        <v>471</v>
      </c>
      <c r="B64" s="487">
        <v>156362</v>
      </c>
      <c r="C64" s="487">
        <v>34442</v>
      </c>
      <c r="D64" s="487">
        <v>13096</v>
      </c>
      <c r="E64" s="488">
        <f t="shared" si="11"/>
        <v>110.13192277622433</v>
      </c>
      <c r="F64" s="488">
        <f t="shared" si="11"/>
        <v>95.696146258786925</v>
      </c>
      <c r="G64" s="488">
        <f t="shared" si="11"/>
        <v>122.05032618825722</v>
      </c>
      <c r="H64" s="489" t="str">
        <f t="shared" si="14"/>
        <v/>
      </c>
      <c r="I64" s="488" t="str">
        <f t="shared" si="12"/>
        <v/>
      </c>
      <c r="J64" s="488" t="str">
        <f t="shared" si="10"/>
        <v/>
      </c>
      <c r="K64" s="488" t="str">
        <f t="shared" si="10"/>
        <v/>
      </c>
      <c r="L64" s="488" t="e">
        <f t="shared" si="13"/>
        <v>#N/A</v>
      </c>
    </row>
    <row r="65" spans="1:12" ht="15" customHeight="1" x14ac:dyDescent="0.2">
      <c r="A65" s="490">
        <v>42979</v>
      </c>
      <c r="B65" s="487">
        <v>159773</v>
      </c>
      <c r="C65" s="487">
        <v>34106</v>
      </c>
      <c r="D65" s="487">
        <v>13736</v>
      </c>
      <c r="E65" s="488">
        <f t="shared" si="11"/>
        <v>112.53442458989838</v>
      </c>
      <c r="F65" s="488">
        <f t="shared" si="11"/>
        <v>94.762579533772325</v>
      </c>
      <c r="G65" s="488">
        <f t="shared" si="11"/>
        <v>128.01491146318733</v>
      </c>
      <c r="H65" s="489">
        <f t="shared" si="14"/>
        <v>42979</v>
      </c>
      <c r="I65" s="488">
        <f t="shared" si="12"/>
        <v>112.53442458989838</v>
      </c>
      <c r="J65" s="488">
        <f t="shared" si="10"/>
        <v>94.762579533772325</v>
      </c>
      <c r="K65" s="488">
        <f t="shared" si="10"/>
        <v>128.01491146318733</v>
      </c>
      <c r="L65" s="488" t="e">
        <f t="shared" si="13"/>
        <v>#N/A</v>
      </c>
    </row>
    <row r="66" spans="1:12" ht="15" customHeight="1" x14ac:dyDescent="0.2">
      <c r="A66" s="490" t="s">
        <v>472</v>
      </c>
      <c r="B66" s="487">
        <v>155066</v>
      </c>
      <c r="C66" s="487">
        <v>34194</v>
      </c>
      <c r="D66" s="487">
        <v>12997</v>
      </c>
      <c r="E66" s="488">
        <f t="shared" si="11"/>
        <v>109.21909886812654</v>
      </c>
      <c r="F66" s="488">
        <f t="shared" si="11"/>
        <v>95.007085104609487</v>
      </c>
      <c r="G66" s="488">
        <f t="shared" si="11"/>
        <v>121.12767940354148</v>
      </c>
      <c r="H66" s="489" t="str">
        <f t="shared" si="14"/>
        <v/>
      </c>
      <c r="I66" s="488" t="str">
        <f t="shared" si="12"/>
        <v/>
      </c>
      <c r="J66" s="488" t="str">
        <f t="shared" si="10"/>
        <v/>
      </c>
      <c r="K66" s="488" t="str">
        <f t="shared" si="10"/>
        <v/>
      </c>
      <c r="L66" s="488" t="e">
        <f t="shared" si="13"/>
        <v>#N/A</v>
      </c>
    </row>
    <row r="67" spans="1:12" ht="15" customHeight="1" x14ac:dyDescent="0.2">
      <c r="A67" s="490" t="s">
        <v>473</v>
      </c>
      <c r="B67" s="487">
        <v>157036</v>
      </c>
      <c r="C67" s="487">
        <v>33810</v>
      </c>
      <c r="D67" s="487">
        <v>13135</v>
      </c>
      <c r="E67" s="488">
        <f t="shared" si="11"/>
        <v>110.60664755559</v>
      </c>
      <c r="F67" s="488">
        <f t="shared" si="11"/>
        <v>93.940151704592807</v>
      </c>
      <c r="G67" s="488">
        <f t="shared" si="11"/>
        <v>122.41379310344827</v>
      </c>
      <c r="H67" s="489" t="str">
        <f t="shared" si="14"/>
        <v/>
      </c>
      <c r="I67" s="488" t="str">
        <f t="shared" si="12"/>
        <v/>
      </c>
      <c r="J67" s="488" t="str">
        <f t="shared" si="12"/>
        <v/>
      </c>
      <c r="K67" s="488" t="str">
        <f t="shared" si="12"/>
        <v/>
      </c>
      <c r="L67" s="488" t="e">
        <f t="shared" si="13"/>
        <v>#N/A</v>
      </c>
    </row>
    <row r="68" spans="1:12" ht="15" customHeight="1" x14ac:dyDescent="0.2">
      <c r="A68" s="490" t="s">
        <v>474</v>
      </c>
      <c r="B68" s="487">
        <v>158555</v>
      </c>
      <c r="C68" s="487">
        <v>34028</v>
      </c>
      <c r="D68" s="487">
        <v>13872</v>
      </c>
      <c r="E68" s="488">
        <f t="shared" si="11"/>
        <v>111.67653915775091</v>
      </c>
      <c r="F68" s="488">
        <f t="shared" si="11"/>
        <v>94.545858686893951</v>
      </c>
      <c r="G68" s="488">
        <f t="shared" si="11"/>
        <v>129.28238583410999</v>
      </c>
      <c r="H68" s="489" t="str">
        <f t="shared" si="14"/>
        <v/>
      </c>
      <c r="I68" s="488" t="str">
        <f t="shared" si="12"/>
        <v/>
      </c>
      <c r="J68" s="488" t="str">
        <f t="shared" si="12"/>
        <v/>
      </c>
      <c r="K68" s="488" t="str">
        <f t="shared" si="12"/>
        <v/>
      </c>
      <c r="L68" s="488" t="e">
        <f t="shared" si="13"/>
        <v>#N/A</v>
      </c>
    </row>
    <row r="69" spans="1:12" ht="15" customHeight="1" x14ac:dyDescent="0.2">
      <c r="A69" s="490">
        <v>43344</v>
      </c>
      <c r="B69" s="487">
        <v>161305</v>
      </c>
      <c r="C69" s="487">
        <v>33093</v>
      </c>
      <c r="D69" s="487">
        <v>14483</v>
      </c>
      <c r="E69" s="488">
        <f t="shared" si="11"/>
        <v>113.61347260471766</v>
      </c>
      <c r="F69" s="488">
        <f t="shared" si="11"/>
        <v>91.947986996749194</v>
      </c>
      <c r="G69" s="488">
        <f t="shared" si="11"/>
        <v>134.9767008387698</v>
      </c>
      <c r="H69" s="489">
        <f t="shared" si="14"/>
        <v>43344</v>
      </c>
      <c r="I69" s="488">
        <f t="shared" si="12"/>
        <v>113.61347260471766</v>
      </c>
      <c r="J69" s="488">
        <f t="shared" si="12"/>
        <v>91.947986996749194</v>
      </c>
      <c r="K69" s="488">
        <f t="shared" si="12"/>
        <v>134.9767008387698</v>
      </c>
      <c r="L69" s="488" t="e">
        <f t="shared" si="13"/>
        <v>#N/A</v>
      </c>
    </row>
    <row r="70" spans="1:12" ht="15" customHeight="1" x14ac:dyDescent="0.2">
      <c r="A70" s="490" t="s">
        <v>475</v>
      </c>
      <c r="B70" s="487">
        <v>156744</v>
      </c>
      <c r="C70" s="487">
        <v>32826</v>
      </c>
      <c r="D70" s="487">
        <v>13645</v>
      </c>
      <c r="E70" s="488">
        <f t="shared" si="11"/>
        <v>110.4009804404939</v>
      </c>
      <c r="F70" s="488">
        <f t="shared" si="11"/>
        <v>91.206134867050096</v>
      </c>
      <c r="G70" s="488">
        <f t="shared" si="11"/>
        <v>127.16682199440821</v>
      </c>
      <c r="H70" s="489" t="str">
        <f t="shared" si="14"/>
        <v/>
      </c>
      <c r="I70" s="488" t="str">
        <f t="shared" si="12"/>
        <v/>
      </c>
      <c r="J70" s="488" t="str">
        <f t="shared" si="12"/>
        <v/>
      </c>
      <c r="K70" s="488" t="str">
        <f t="shared" si="12"/>
        <v/>
      </c>
      <c r="L70" s="488" t="e">
        <f t="shared" si="13"/>
        <v>#N/A</v>
      </c>
    </row>
    <row r="71" spans="1:12" ht="15" customHeight="1" x14ac:dyDescent="0.2">
      <c r="A71" s="490" t="s">
        <v>476</v>
      </c>
      <c r="B71" s="487">
        <v>157500</v>
      </c>
      <c r="C71" s="487">
        <v>32050</v>
      </c>
      <c r="D71" s="487">
        <v>13620</v>
      </c>
      <c r="E71" s="491">
        <f t="shared" ref="E71:G75" si="15">IF($A$51=37802,IF(COUNTBLANK(B$51:B$70)&gt;0,#N/A,IF(ISBLANK(B71)=FALSE,B71/B$51*100,#N/A)),IF(COUNTBLANK(B$51:B$75)&gt;0,#N/A,B71/B$51*100))</f>
        <v>110.93346105355093</v>
      </c>
      <c r="F71" s="491">
        <f t="shared" si="15"/>
        <v>89.05004028784974</v>
      </c>
      <c r="G71" s="491">
        <f t="shared" si="15"/>
        <v>126.93383038210624</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159030</v>
      </c>
      <c r="C72" s="487">
        <v>32576</v>
      </c>
      <c r="D72" s="487">
        <v>14351</v>
      </c>
      <c r="E72" s="491">
        <f t="shared" si="15"/>
        <v>112.0111003894997</v>
      </c>
      <c r="F72" s="491">
        <f t="shared" si="15"/>
        <v>90.511516768080909</v>
      </c>
      <c r="G72" s="491">
        <f t="shared" si="15"/>
        <v>133.74650512581547</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162766</v>
      </c>
      <c r="C73" s="487">
        <v>32079</v>
      </c>
      <c r="D73" s="487">
        <v>14991</v>
      </c>
      <c r="E73" s="491">
        <f t="shared" si="15"/>
        <v>114.64251251963347</v>
      </c>
      <c r="F73" s="491">
        <f t="shared" si="15"/>
        <v>89.13061598733016</v>
      </c>
      <c r="G73" s="491">
        <f t="shared" si="15"/>
        <v>139.71109040074558</v>
      </c>
      <c r="H73" s="492">
        <f>IF(A$51=37802,IF(ISERROR(L73)=TRUE,IF(ISBLANK(A73)=FALSE,IF(MONTH(A73)=MONTH(MAX(A$51:A$75)),A73,""),""),""),IF(ISERROR(L73)=TRUE,IF(MONTH(A73)=MONTH(MAX(A$51:A$75)),A73,""),""))</f>
        <v>43709</v>
      </c>
      <c r="I73" s="488">
        <f t="shared" si="12"/>
        <v>114.64251251963347</v>
      </c>
      <c r="J73" s="488">
        <f t="shared" si="12"/>
        <v>89.13061598733016</v>
      </c>
      <c r="K73" s="488">
        <f t="shared" si="12"/>
        <v>139.71109040074558</v>
      </c>
      <c r="L73" s="488" t="e">
        <f t="shared" si="13"/>
        <v>#N/A</v>
      </c>
    </row>
    <row r="74" spans="1:12" ht="15" customHeight="1" x14ac:dyDescent="0.2">
      <c r="A74" s="490" t="s">
        <v>478</v>
      </c>
      <c r="B74" s="487">
        <v>157662</v>
      </c>
      <c r="C74" s="487">
        <v>31755</v>
      </c>
      <c r="D74" s="487">
        <v>14057</v>
      </c>
      <c r="E74" s="491">
        <f t="shared" si="15"/>
        <v>111.04756404206316</v>
      </c>
      <c r="F74" s="491">
        <f t="shared" si="15"/>
        <v>88.230390931066111</v>
      </c>
      <c r="G74" s="491">
        <f t="shared" si="15"/>
        <v>131.00652376514446</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157487</v>
      </c>
      <c r="C75" s="493">
        <v>30136</v>
      </c>
      <c r="D75" s="493">
        <v>13354</v>
      </c>
      <c r="E75" s="491">
        <f t="shared" si="15"/>
        <v>110.92430464089253</v>
      </c>
      <c r="F75" s="491">
        <f t="shared" si="15"/>
        <v>83.732044122141644</v>
      </c>
      <c r="G75" s="491">
        <f t="shared" si="15"/>
        <v>124.45479962721342</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114.64251251963347</v>
      </c>
      <c r="J77" s="488">
        <f>IF(J75&lt;&gt;"",J75,IF(J74&lt;&gt;"",J74,IF(J73&lt;&gt;"",J73,IF(J72&lt;&gt;"",J72,IF(J71&lt;&gt;"",J71,IF(J70&lt;&gt;"",J70,""))))))</f>
        <v>89.13061598733016</v>
      </c>
      <c r="K77" s="488">
        <f>IF(K75&lt;&gt;"",K75,IF(K74&lt;&gt;"",K74,IF(K73&lt;&gt;"",K73,IF(K72&lt;&gt;"",K72,IF(K71&lt;&gt;"",K71,IF(K70&lt;&gt;"",K70,""))))))</f>
        <v>139.71109040074558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+14,6%</v>
      </c>
      <c r="J79" s="488" t="str">
        <f>"GeB - ausschließlich: "&amp;IF(J77&gt;100,"+","")&amp;TEXT(J77-100,"0,0")&amp;"%"</f>
        <v>GeB - ausschließlich: -10,9%</v>
      </c>
      <c r="K79" s="488" t="str">
        <f>"GeB - im Nebenjob: "&amp;IF(K77&gt;100,"+","")&amp;TEXT(K77-100,"0,0")&amp;"%"</f>
        <v>GeB - im Nebenjob: +39,7%</v>
      </c>
    </row>
    <row r="81" spans="9:9" ht="15" customHeight="1" x14ac:dyDescent="0.2">
      <c r="I81" s="488" t="str">
        <f>IF(ISERROR(HLOOKUP(1,I$78:K$79,2,FALSE)),"",HLOOKUP(1,I$78:K$79,2,FALSE))</f>
        <v>GeB - im Nebenjob: +39,7%</v>
      </c>
    </row>
    <row r="82" spans="9:9" ht="15" customHeight="1" x14ac:dyDescent="0.2">
      <c r="I82" s="488" t="str">
        <f>IF(ISERROR(HLOOKUP(2,I$78:K$79,2,FALSE)),"",HLOOKUP(2,I$78:K$79,2,FALSE))</f>
        <v>SvB: +14,6%</v>
      </c>
    </row>
    <row r="83" spans="9:9" ht="15" customHeight="1" x14ac:dyDescent="0.2">
      <c r="I83" s="488" t="str">
        <f>IF(ISERROR(HLOOKUP(3,I$78:K$79,2,FALSE)),"",HLOOKUP(3,I$78:K$79,2,FALSE))</f>
        <v>GeB - ausschließlich: -10,9%</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157487</v>
      </c>
      <c r="E12" s="114">
        <v>157662</v>
      </c>
      <c r="F12" s="114">
        <v>162766</v>
      </c>
      <c r="G12" s="114">
        <v>159030</v>
      </c>
      <c r="H12" s="114">
        <v>157500</v>
      </c>
      <c r="I12" s="115">
        <v>-13</v>
      </c>
      <c r="J12" s="116">
        <v>-8.2539682539682548E-3</v>
      </c>
      <c r="N12" s="117"/>
    </row>
    <row r="13" spans="1:15" s="110" customFormat="1" ht="13.5" customHeight="1" x14ac:dyDescent="0.2">
      <c r="A13" s="118" t="s">
        <v>105</v>
      </c>
      <c r="B13" s="119" t="s">
        <v>106</v>
      </c>
      <c r="C13" s="113">
        <v>54.35686755097246</v>
      </c>
      <c r="D13" s="114">
        <v>85605</v>
      </c>
      <c r="E13" s="114">
        <v>86098</v>
      </c>
      <c r="F13" s="114">
        <v>89190</v>
      </c>
      <c r="G13" s="114">
        <v>87443</v>
      </c>
      <c r="H13" s="114">
        <v>86930</v>
      </c>
      <c r="I13" s="115">
        <v>-1325</v>
      </c>
      <c r="J13" s="116">
        <v>-1.5242148855400897</v>
      </c>
    </row>
    <row r="14" spans="1:15" s="110" customFormat="1" ht="13.5" customHeight="1" x14ac:dyDescent="0.2">
      <c r="A14" s="120"/>
      <c r="B14" s="119" t="s">
        <v>107</v>
      </c>
      <c r="C14" s="113">
        <v>45.64313244902754</v>
      </c>
      <c r="D14" s="114">
        <v>71882</v>
      </c>
      <c r="E14" s="114">
        <v>71564</v>
      </c>
      <c r="F14" s="114">
        <v>73576</v>
      </c>
      <c r="G14" s="114">
        <v>71587</v>
      </c>
      <c r="H14" s="114">
        <v>70570</v>
      </c>
      <c r="I14" s="115">
        <v>1312</v>
      </c>
      <c r="J14" s="116">
        <v>1.8591469462944594</v>
      </c>
    </row>
    <row r="15" spans="1:15" s="110" customFormat="1" ht="13.5" customHeight="1" x14ac:dyDescent="0.2">
      <c r="A15" s="118" t="s">
        <v>105</v>
      </c>
      <c r="B15" s="121" t="s">
        <v>108</v>
      </c>
      <c r="C15" s="113">
        <v>12.722954910564047</v>
      </c>
      <c r="D15" s="114">
        <v>20037</v>
      </c>
      <c r="E15" s="114">
        <v>20746</v>
      </c>
      <c r="F15" s="114">
        <v>21971</v>
      </c>
      <c r="G15" s="114">
        <v>19608</v>
      </c>
      <c r="H15" s="114">
        <v>20280</v>
      </c>
      <c r="I15" s="115">
        <v>-243</v>
      </c>
      <c r="J15" s="116">
        <v>-1.1982248520710059</v>
      </c>
    </row>
    <row r="16" spans="1:15" s="110" customFormat="1" ht="13.5" customHeight="1" x14ac:dyDescent="0.2">
      <c r="A16" s="118"/>
      <c r="B16" s="121" t="s">
        <v>109</v>
      </c>
      <c r="C16" s="113">
        <v>66.909649685370852</v>
      </c>
      <c r="D16" s="114">
        <v>105374</v>
      </c>
      <c r="E16" s="114">
        <v>105214</v>
      </c>
      <c r="F16" s="114">
        <v>108591</v>
      </c>
      <c r="G16" s="114">
        <v>107878</v>
      </c>
      <c r="H16" s="114">
        <v>106743</v>
      </c>
      <c r="I16" s="115">
        <v>-1369</v>
      </c>
      <c r="J16" s="116">
        <v>-1.2825196968419474</v>
      </c>
    </row>
    <row r="17" spans="1:10" s="110" customFormat="1" ht="13.5" customHeight="1" x14ac:dyDescent="0.2">
      <c r="A17" s="118"/>
      <c r="B17" s="121" t="s">
        <v>110</v>
      </c>
      <c r="C17" s="113">
        <v>19.249207871125872</v>
      </c>
      <c r="D17" s="114">
        <v>30315</v>
      </c>
      <c r="E17" s="114">
        <v>29951</v>
      </c>
      <c r="F17" s="114">
        <v>30407</v>
      </c>
      <c r="G17" s="114">
        <v>29831</v>
      </c>
      <c r="H17" s="114">
        <v>28901</v>
      </c>
      <c r="I17" s="115">
        <v>1414</v>
      </c>
      <c r="J17" s="116">
        <v>4.8925642711324864</v>
      </c>
    </row>
    <row r="18" spans="1:10" s="110" customFormat="1" ht="13.5" customHeight="1" x14ac:dyDescent="0.2">
      <c r="A18" s="120"/>
      <c r="B18" s="121" t="s">
        <v>111</v>
      </c>
      <c r="C18" s="113">
        <v>1.1181875329392268</v>
      </c>
      <c r="D18" s="114">
        <v>1761</v>
      </c>
      <c r="E18" s="114">
        <v>1751</v>
      </c>
      <c r="F18" s="114">
        <v>1797</v>
      </c>
      <c r="G18" s="114">
        <v>1713</v>
      </c>
      <c r="H18" s="114">
        <v>1576</v>
      </c>
      <c r="I18" s="115">
        <v>185</v>
      </c>
      <c r="J18" s="116">
        <v>11.738578680203046</v>
      </c>
    </row>
    <row r="19" spans="1:10" s="110" customFormat="1" ht="13.5" customHeight="1" x14ac:dyDescent="0.2">
      <c r="A19" s="120"/>
      <c r="B19" s="121" t="s">
        <v>112</v>
      </c>
      <c r="C19" s="113">
        <v>0.30542203483462127</v>
      </c>
      <c r="D19" s="114">
        <v>481</v>
      </c>
      <c r="E19" s="114">
        <v>470</v>
      </c>
      <c r="F19" s="114">
        <v>502</v>
      </c>
      <c r="G19" s="114">
        <v>413</v>
      </c>
      <c r="H19" s="114">
        <v>371</v>
      </c>
      <c r="I19" s="115">
        <v>110</v>
      </c>
      <c r="J19" s="116">
        <v>29.649595687331537</v>
      </c>
    </row>
    <row r="20" spans="1:10" s="110" customFormat="1" ht="13.5" customHeight="1" x14ac:dyDescent="0.2">
      <c r="A20" s="118" t="s">
        <v>113</v>
      </c>
      <c r="B20" s="122" t="s">
        <v>114</v>
      </c>
      <c r="C20" s="113">
        <v>71.250960396731159</v>
      </c>
      <c r="D20" s="114">
        <v>112211</v>
      </c>
      <c r="E20" s="114">
        <v>112592</v>
      </c>
      <c r="F20" s="114">
        <v>116938</v>
      </c>
      <c r="G20" s="114">
        <v>114315</v>
      </c>
      <c r="H20" s="114">
        <v>113969</v>
      </c>
      <c r="I20" s="115">
        <v>-1758</v>
      </c>
      <c r="J20" s="116">
        <v>-1.5425247216348306</v>
      </c>
    </row>
    <row r="21" spans="1:10" s="110" customFormat="1" ht="13.5" customHeight="1" x14ac:dyDescent="0.2">
      <c r="A21" s="120"/>
      <c r="B21" s="122" t="s">
        <v>115</v>
      </c>
      <c r="C21" s="113">
        <v>28.749039603268841</v>
      </c>
      <c r="D21" s="114">
        <v>45276</v>
      </c>
      <c r="E21" s="114">
        <v>45070</v>
      </c>
      <c r="F21" s="114">
        <v>45828</v>
      </c>
      <c r="G21" s="114">
        <v>44715</v>
      </c>
      <c r="H21" s="114">
        <v>43531</v>
      </c>
      <c r="I21" s="115">
        <v>1745</v>
      </c>
      <c r="J21" s="116">
        <v>4.0086375226849835</v>
      </c>
    </row>
    <row r="22" spans="1:10" s="110" customFormat="1" ht="13.5" customHeight="1" x14ac:dyDescent="0.2">
      <c r="A22" s="118" t="s">
        <v>113</v>
      </c>
      <c r="B22" s="122" t="s">
        <v>116</v>
      </c>
      <c r="C22" s="113">
        <v>93.398185247036267</v>
      </c>
      <c r="D22" s="114">
        <v>147090</v>
      </c>
      <c r="E22" s="114">
        <v>147569</v>
      </c>
      <c r="F22" s="114">
        <v>151246</v>
      </c>
      <c r="G22" s="114">
        <v>147986</v>
      </c>
      <c r="H22" s="114">
        <v>147329</v>
      </c>
      <c r="I22" s="115">
        <v>-239</v>
      </c>
      <c r="J22" s="116">
        <v>-0.16222196580442411</v>
      </c>
    </row>
    <row r="23" spans="1:10" s="110" customFormat="1" ht="13.5" customHeight="1" x14ac:dyDescent="0.2">
      <c r="A23" s="123"/>
      <c r="B23" s="124" t="s">
        <v>117</v>
      </c>
      <c r="C23" s="125">
        <v>6.5853054537834872</v>
      </c>
      <c r="D23" s="114">
        <v>10371</v>
      </c>
      <c r="E23" s="114">
        <v>10061</v>
      </c>
      <c r="F23" s="114">
        <v>11477</v>
      </c>
      <c r="G23" s="114">
        <v>11012</v>
      </c>
      <c r="H23" s="114">
        <v>10141</v>
      </c>
      <c r="I23" s="115">
        <v>230</v>
      </c>
      <c r="J23" s="116">
        <v>2.2680209052361699</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43490</v>
      </c>
      <c r="E26" s="114">
        <v>45812</v>
      </c>
      <c r="F26" s="114">
        <v>47070</v>
      </c>
      <c r="G26" s="114">
        <v>46927</v>
      </c>
      <c r="H26" s="140">
        <v>45670</v>
      </c>
      <c r="I26" s="115">
        <v>-2180</v>
      </c>
      <c r="J26" s="116">
        <v>-4.773374206262317</v>
      </c>
    </row>
    <row r="27" spans="1:10" s="110" customFormat="1" ht="13.5" customHeight="1" x14ac:dyDescent="0.2">
      <c r="A27" s="118" t="s">
        <v>105</v>
      </c>
      <c r="B27" s="119" t="s">
        <v>106</v>
      </c>
      <c r="C27" s="113">
        <v>35.555300068981374</v>
      </c>
      <c r="D27" s="115">
        <v>15463</v>
      </c>
      <c r="E27" s="114">
        <v>16344</v>
      </c>
      <c r="F27" s="114">
        <v>16773</v>
      </c>
      <c r="G27" s="114">
        <v>16693</v>
      </c>
      <c r="H27" s="140">
        <v>16159</v>
      </c>
      <c r="I27" s="115">
        <v>-696</v>
      </c>
      <c r="J27" s="116">
        <v>-4.3071972275512103</v>
      </c>
    </row>
    <row r="28" spans="1:10" s="110" customFormat="1" ht="13.5" customHeight="1" x14ac:dyDescent="0.2">
      <c r="A28" s="120"/>
      <c r="B28" s="119" t="s">
        <v>107</v>
      </c>
      <c r="C28" s="113">
        <v>64.444699931018619</v>
      </c>
      <c r="D28" s="115">
        <v>28027</v>
      </c>
      <c r="E28" s="114">
        <v>29468</v>
      </c>
      <c r="F28" s="114">
        <v>30297</v>
      </c>
      <c r="G28" s="114">
        <v>30234</v>
      </c>
      <c r="H28" s="140">
        <v>29511</v>
      </c>
      <c r="I28" s="115">
        <v>-1484</v>
      </c>
      <c r="J28" s="116">
        <v>-5.028633390938972</v>
      </c>
    </row>
    <row r="29" spans="1:10" s="110" customFormat="1" ht="13.5" customHeight="1" x14ac:dyDescent="0.2">
      <c r="A29" s="118" t="s">
        <v>105</v>
      </c>
      <c r="B29" s="121" t="s">
        <v>108</v>
      </c>
      <c r="C29" s="113">
        <v>15.380547252241895</v>
      </c>
      <c r="D29" s="115">
        <v>6689</v>
      </c>
      <c r="E29" s="114">
        <v>7212</v>
      </c>
      <c r="F29" s="114">
        <v>7719</v>
      </c>
      <c r="G29" s="114">
        <v>7798</v>
      </c>
      <c r="H29" s="140">
        <v>7026</v>
      </c>
      <c r="I29" s="115">
        <v>-337</v>
      </c>
      <c r="J29" s="116">
        <v>-4.7964702533447197</v>
      </c>
    </row>
    <row r="30" spans="1:10" s="110" customFormat="1" ht="13.5" customHeight="1" x14ac:dyDescent="0.2">
      <c r="A30" s="118"/>
      <c r="B30" s="121" t="s">
        <v>109</v>
      </c>
      <c r="C30" s="113">
        <v>48.765233386985514</v>
      </c>
      <c r="D30" s="115">
        <v>21208</v>
      </c>
      <c r="E30" s="114">
        <v>22498</v>
      </c>
      <c r="F30" s="114">
        <v>23006</v>
      </c>
      <c r="G30" s="114">
        <v>22954</v>
      </c>
      <c r="H30" s="140">
        <v>22866</v>
      </c>
      <c r="I30" s="115">
        <v>-1658</v>
      </c>
      <c r="J30" s="116">
        <v>-7.2509402606489983</v>
      </c>
    </row>
    <row r="31" spans="1:10" s="110" customFormat="1" ht="13.5" customHeight="1" x14ac:dyDescent="0.2">
      <c r="A31" s="118"/>
      <c r="B31" s="121" t="s">
        <v>110</v>
      </c>
      <c r="C31" s="113">
        <v>21.248562888020235</v>
      </c>
      <c r="D31" s="115">
        <v>9241</v>
      </c>
      <c r="E31" s="114">
        <v>9542</v>
      </c>
      <c r="F31" s="114">
        <v>9672</v>
      </c>
      <c r="G31" s="114">
        <v>9611</v>
      </c>
      <c r="H31" s="140">
        <v>9446</v>
      </c>
      <c r="I31" s="115">
        <v>-205</v>
      </c>
      <c r="J31" s="116">
        <v>-2.1702307855176795</v>
      </c>
    </row>
    <row r="32" spans="1:10" s="110" customFormat="1" ht="13.5" customHeight="1" x14ac:dyDescent="0.2">
      <c r="A32" s="120"/>
      <c r="B32" s="121" t="s">
        <v>111</v>
      </c>
      <c r="C32" s="113">
        <v>14.605656472752356</v>
      </c>
      <c r="D32" s="115">
        <v>6352</v>
      </c>
      <c r="E32" s="114">
        <v>6560</v>
      </c>
      <c r="F32" s="114">
        <v>6673</v>
      </c>
      <c r="G32" s="114">
        <v>6564</v>
      </c>
      <c r="H32" s="140">
        <v>6332</v>
      </c>
      <c r="I32" s="115">
        <v>20</v>
      </c>
      <c r="J32" s="116">
        <v>0.31585596967782692</v>
      </c>
    </row>
    <row r="33" spans="1:10" s="110" customFormat="1" ht="13.5" customHeight="1" x14ac:dyDescent="0.2">
      <c r="A33" s="120"/>
      <c r="B33" s="121" t="s">
        <v>112</v>
      </c>
      <c r="C33" s="113">
        <v>1.5014945964589561</v>
      </c>
      <c r="D33" s="115">
        <v>653</v>
      </c>
      <c r="E33" s="114">
        <v>652</v>
      </c>
      <c r="F33" s="114">
        <v>679</v>
      </c>
      <c r="G33" s="114">
        <v>586</v>
      </c>
      <c r="H33" s="140">
        <v>557</v>
      </c>
      <c r="I33" s="115">
        <v>96</v>
      </c>
      <c r="J33" s="116">
        <v>17.235188509874327</v>
      </c>
    </row>
    <row r="34" spans="1:10" s="110" customFormat="1" ht="13.5" customHeight="1" x14ac:dyDescent="0.2">
      <c r="A34" s="118" t="s">
        <v>113</v>
      </c>
      <c r="B34" s="122" t="s">
        <v>116</v>
      </c>
      <c r="C34" s="113">
        <v>94.596458956081861</v>
      </c>
      <c r="D34" s="115">
        <v>41140</v>
      </c>
      <c r="E34" s="114">
        <v>43214</v>
      </c>
      <c r="F34" s="114">
        <v>44350</v>
      </c>
      <c r="G34" s="114">
        <v>44267</v>
      </c>
      <c r="H34" s="140">
        <v>43229</v>
      </c>
      <c r="I34" s="115">
        <v>-2089</v>
      </c>
      <c r="J34" s="116">
        <v>-4.8324041731245231</v>
      </c>
    </row>
    <row r="35" spans="1:10" s="110" customFormat="1" ht="13.5" customHeight="1" x14ac:dyDescent="0.2">
      <c r="A35" s="118"/>
      <c r="B35" s="119" t="s">
        <v>117</v>
      </c>
      <c r="C35" s="113">
        <v>5.2931708438721543</v>
      </c>
      <c r="D35" s="115">
        <v>2302</v>
      </c>
      <c r="E35" s="114">
        <v>2550</v>
      </c>
      <c r="F35" s="114">
        <v>2670</v>
      </c>
      <c r="G35" s="114">
        <v>2596</v>
      </c>
      <c r="H35" s="140">
        <v>2375</v>
      </c>
      <c r="I35" s="115">
        <v>-73</v>
      </c>
      <c r="J35" s="116">
        <v>-3.0736842105263156</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30136</v>
      </c>
      <c r="E37" s="114">
        <v>31755</v>
      </c>
      <c r="F37" s="114">
        <v>32079</v>
      </c>
      <c r="G37" s="114">
        <v>32576</v>
      </c>
      <c r="H37" s="140">
        <v>32050</v>
      </c>
      <c r="I37" s="115">
        <v>-1914</v>
      </c>
      <c r="J37" s="116">
        <v>-5.9719188767550699</v>
      </c>
    </row>
    <row r="38" spans="1:10" s="110" customFormat="1" ht="13.5" customHeight="1" x14ac:dyDescent="0.2">
      <c r="A38" s="118" t="s">
        <v>105</v>
      </c>
      <c r="B38" s="119" t="s">
        <v>106</v>
      </c>
      <c r="C38" s="113">
        <v>31.951818423148396</v>
      </c>
      <c r="D38" s="115">
        <v>9629</v>
      </c>
      <c r="E38" s="114">
        <v>10142</v>
      </c>
      <c r="F38" s="114">
        <v>10185</v>
      </c>
      <c r="G38" s="114">
        <v>10399</v>
      </c>
      <c r="H38" s="140">
        <v>10149</v>
      </c>
      <c r="I38" s="115">
        <v>-520</v>
      </c>
      <c r="J38" s="116">
        <v>-5.1236575032022857</v>
      </c>
    </row>
    <row r="39" spans="1:10" s="110" customFormat="1" ht="13.5" customHeight="1" x14ac:dyDescent="0.2">
      <c r="A39" s="120"/>
      <c r="B39" s="119" t="s">
        <v>107</v>
      </c>
      <c r="C39" s="113">
        <v>68.048181576851604</v>
      </c>
      <c r="D39" s="115">
        <v>20507</v>
      </c>
      <c r="E39" s="114">
        <v>21613</v>
      </c>
      <c r="F39" s="114">
        <v>21894</v>
      </c>
      <c r="G39" s="114">
        <v>22177</v>
      </c>
      <c r="H39" s="140">
        <v>21901</v>
      </c>
      <c r="I39" s="115">
        <v>-1394</v>
      </c>
      <c r="J39" s="116">
        <v>-6.3650061641020956</v>
      </c>
    </row>
    <row r="40" spans="1:10" s="110" customFormat="1" ht="13.5" customHeight="1" x14ac:dyDescent="0.2">
      <c r="A40" s="118" t="s">
        <v>105</v>
      </c>
      <c r="B40" s="121" t="s">
        <v>108</v>
      </c>
      <c r="C40" s="113">
        <v>16.150119458455006</v>
      </c>
      <c r="D40" s="115">
        <v>4867</v>
      </c>
      <c r="E40" s="114">
        <v>5158</v>
      </c>
      <c r="F40" s="114">
        <v>5481</v>
      </c>
      <c r="G40" s="114">
        <v>5877</v>
      </c>
      <c r="H40" s="140">
        <v>5164</v>
      </c>
      <c r="I40" s="115">
        <v>-297</v>
      </c>
      <c r="J40" s="116">
        <v>-5.75135553834237</v>
      </c>
    </row>
    <row r="41" spans="1:10" s="110" customFormat="1" ht="13.5" customHeight="1" x14ac:dyDescent="0.2">
      <c r="A41" s="118"/>
      <c r="B41" s="121" t="s">
        <v>109</v>
      </c>
      <c r="C41" s="113">
        <v>40.317228563843905</v>
      </c>
      <c r="D41" s="115">
        <v>12150</v>
      </c>
      <c r="E41" s="114">
        <v>13031</v>
      </c>
      <c r="F41" s="114">
        <v>12894</v>
      </c>
      <c r="G41" s="114">
        <v>13102</v>
      </c>
      <c r="H41" s="140">
        <v>13536</v>
      </c>
      <c r="I41" s="115">
        <v>-1386</v>
      </c>
      <c r="J41" s="116">
        <v>-10.23936170212766</v>
      </c>
    </row>
    <row r="42" spans="1:10" s="110" customFormat="1" ht="13.5" customHeight="1" x14ac:dyDescent="0.2">
      <c r="A42" s="118"/>
      <c r="B42" s="121" t="s">
        <v>110</v>
      </c>
      <c r="C42" s="113">
        <v>22.929386779930979</v>
      </c>
      <c r="D42" s="115">
        <v>6910</v>
      </c>
      <c r="E42" s="114">
        <v>7160</v>
      </c>
      <c r="F42" s="114">
        <v>7195</v>
      </c>
      <c r="G42" s="114">
        <v>7183</v>
      </c>
      <c r="H42" s="140">
        <v>7147</v>
      </c>
      <c r="I42" s="115">
        <v>-237</v>
      </c>
      <c r="J42" s="116">
        <v>-3.3160766755281936</v>
      </c>
    </row>
    <row r="43" spans="1:10" s="110" customFormat="1" ht="13.5" customHeight="1" x14ac:dyDescent="0.2">
      <c r="A43" s="120"/>
      <c r="B43" s="121" t="s">
        <v>111</v>
      </c>
      <c r="C43" s="113">
        <v>20.60326519777011</v>
      </c>
      <c r="D43" s="115">
        <v>6209</v>
      </c>
      <c r="E43" s="114">
        <v>6406</v>
      </c>
      <c r="F43" s="114">
        <v>6509</v>
      </c>
      <c r="G43" s="114">
        <v>6414</v>
      </c>
      <c r="H43" s="140">
        <v>6203</v>
      </c>
      <c r="I43" s="115">
        <v>6</v>
      </c>
      <c r="J43" s="116">
        <v>9.6727389972593905E-2</v>
      </c>
    </row>
    <row r="44" spans="1:10" s="110" customFormat="1" ht="13.5" customHeight="1" x14ac:dyDescent="0.2">
      <c r="A44" s="120"/>
      <c r="B44" s="121" t="s">
        <v>112</v>
      </c>
      <c r="C44" s="113">
        <v>2.0739315104857976</v>
      </c>
      <c r="D44" s="115">
        <v>625</v>
      </c>
      <c r="E44" s="114">
        <v>611</v>
      </c>
      <c r="F44" s="114">
        <v>637</v>
      </c>
      <c r="G44" s="114">
        <v>552</v>
      </c>
      <c r="H44" s="140">
        <v>524</v>
      </c>
      <c r="I44" s="115">
        <v>101</v>
      </c>
      <c r="J44" s="116">
        <v>19.274809160305342</v>
      </c>
    </row>
    <row r="45" spans="1:10" s="110" customFormat="1" ht="13.5" customHeight="1" x14ac:dyDescent="0.2">
      <c r="A45" s="118" t="s">
        <v>113</v>
      </c>
      <c r="B45" s="122" t="s">
        <v>116</v>
      </c>
      <c r="C45" s="113">
        <v>94.601141491903377</v>
      </c>
      <c r="D45" s="115">
        <v>28509</v>
      </c>
      <c r="E45" s="114">
        <v>29947</v>
      </c>
      <c r="F45" s="114">
        <v>30333</v>
      </c>
      <c r="G45" s="114">
        <v>30817</v>
      </c>
      <c r="H45" s="140">
        <v>30364</v>
      </c>
      <c r="I45" s="115">
        <v>-1855</v>
      </c>
      <c r="J45" s="116">
        <v>-6.1092082729548149</v>
      </c>
    </row>
    <row r="46" spans="1:10" s="110" customFormat="1" ht="13.5" customHeight="1" x14ac:dyDescent="0.2">
      <c r="A46" s="118"/>
      <c r="B46" s="119" t="s">
        <v>117</v>
      </c>
      <c r="C46" s="113">
        <v>5.239580568091319</v>
      </c>
      <c r="D46" s="115">
        <v>1579</v>
      </c>
      <c r="E46" s="114">
        <v>1760</v>
      </c>
      <c r="F46" s="114">
        <v>1696</v>
      </c>
      <c r="G46" s="114">
        <v>1696</v>
      </c>
      <c r="H46" s="140">
        <v>1621</v>
      </c>
      <c r="I46" s="115">
        <v>-42</v>
      </c>
      <c r="J46" s="116">
        <v>-2.5909932140653917</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13354</v>
      </c>
      <c r="E48" s="114">
        <v>14057</v>
      </c>
      <c r="F48" s="114">
        <v>14991</v>
      </c>
      <c r="G48" s="114">
        <v>14351</v>
      </c>
      <c r="H48" s="140">
        <v>13620</v>
      </c>
      <c r="I48" s="115">
        <v>-266</v>
      </c>
      <c r="J48" s="116">
        <v>-1.9530102790014685</v>
      </c>
    </row>
    <row r="49" spans="1:12" s="110" customFormat="1" ht="13.5" customHeight="1" x14ac:dyDescent="0.2">
      <c r="A49" s="118" t="s">
        <v>105</v>
      </c>
      <c r="B49" s="119" t="s">
        <v>106</v>
      </c>
      <c r="C49" s="113">
        <v>43.687284708701512</v>
      </c>
      <c r="D49" s="115">
        <v>5834</v>
      </c>
      <c r="E49" s="114">
        <v>6202</v>
      </c>
      <c r="F49" s="114">
        <v>6588</v>
      </c>
      <c r="G49" s="114">
        <v>6294</v>
      </c>
      <c r="H49" s="140">
        <v>6010</v>
      </c>
      <c r="I49" s="115">
        <v>-176</v>
      </c>
      <c r="J49" s="116">
        <v>-2.9284525790349418</v>
      </c>
    </row>
    <row r="50" spans="1:12" s="110" customFormat="1" ht="13.5" customHeight="1" x14ac:dyDescent="0.2">
      <c r="A50" s="120"/>
      <c r="B50" s="119" t="s">
        <v>107</v>
      </c>
      <c r="C50" s="113">
        <v>56.312715291298488</v>
      </c>
      <c r="D50" s="115">
        <v>7520</v>
      </c>
      <c r="E50" s="114">
        <v>7855</v>
      </c>
      <c r="F50" s="114">
        <v>8403</v>
      </c>
      <c r="G50" s="114">
        <v>8057</v>
      </c>
      <c r="H50" s="140">
        <v>7610</v>
      </c>
      <c r="I50" s="115">
        <v>-90</v>
      </c>
      <c r="J50" s="116">
        <v>-1.1826544021024967</v>
      </c>
    </row>
    <row r="51" spans="1:12" s="110" customFormat="1" ht="13.5" customHeight="1" x14ac:dyDescent="0.2">
      <c r="A51" s="118" t="s">
        <v>105</v>
      </c>
      <c r="B51" s="121" t="s">
        <v>108</v>
      </c>
      <c r="C51" s="113">
        <v>13.6438520293545</v>
      </c>
      <c r="D51" s="115">
        <v>1822</v>
      </c>
      <c r="E51" s="114">
        <v>2054</v>
      </c>
      <c r="F51" s="114">
        <v>2238</v>
      </c>
      <c r="G51" s="114">
        <v>1921</v>
      </c>
      <c r="H51" s="140">
        <v>1862</v>
      </c>
      <c r="I51" s="115">
        <v>-40</v>
      </c>
      <c r="J51" s="116">
        <v>-2.1482277121374866</v>
      </c>
    </row>
    <row r="52" spans="1:12" s="110" customFormat="1" ht="13.5" customHeight="1" x14ac:dyDescent="0.2">
      <c r="A52" s="118"/>
      <c r="B52" s="121" t="s">
        <v>109</v>
      </c>
      <c r="C52" s="113">
        <v>67.829863711247569</v>
      </c>
      <c r="D52" s="115">
        <v>9058</v>
      </c>
      <c r="E52" s="114">
        <v>9467</v>
      </c>
      <c r="F52" s="114">
        <v>10112</v>
      </c>
      <c r="G52" s="114">
        <v>9852</v>
      </c>
      <c r="H52" s="140">
        <v>9330</v>
      </c>
      <c r="I52" s="115">
        <v>-272</v>
      </c>
      <c r="J52" s="116">
        <v>-2.915326902465166</v>
      </c>
    </row>
    <row r="53" spans="1:12" s="110" customFormat="1" ht="13.5" customHeight="1" x14ac:dyDescent="0.2">
      <c r="A53" s="118"/>
      <c r="B53" s="121" t="s">
        <v>110</v>
      </c>
      <c r="C53" s="113">
        <v>17.455444061704359</v>
      </c>
      <c r="D53" s="115">
        <v>2331</v>
      </c>
      <c r="E53" s="114">
        <v>2382</v>
      </c>
      <c r="F53" s="114">
        <v>2477</v>
      </c>
      <c r="G53" s="114">
        <v>2428</v>
      </c>
      <c r="H53" s="140">
        <v>2299</v>
      </c>
      <c r="I53" s="115">
        <v>32</v>
      </c>
      <c r="J53" s="116">
        <v>1.3919095258808178</v>
      </c>
    </row>
    <row r="54" spans="1:12" s="110" customFormat="1" ht="13.5" customHeight="1" x14ac:dyDescent="0.2">
      <c r="A54" s="120"/>
      <c r="B54" s="121" t="s">
        <v>111</v>
      </c>
      <c r="C54" s="113">
        <v>1.0708401976935749</v>
      </c>
      <c r="D54" s="115">
        <v>143</v>
      </c>
      <c r="E54" s="114">
        <v>154</v>
      </c>
      <c r="F54" s="114">
        <v>164</v>
      </c>
      <c r="G54" s="114">
        <v>150</v>
      </c>
      <c r="H54" s="140">
        <v>129</v>
      </c>
      <c r="I54" s="115">
        <v>14</v>
      </c>
      <c r="J54" s="116">
        <v>10.852713178294573</v>
      </c>
    </row>
    <row r="55" spans="1:12" s="110" customFormat="1" ht="13.5" customHeight="1" x14ac:dyDescent="0.2">
      <c r="A55" s="120"/>
      <c r="B55" s="121" t="s">
        <v>112</v>
      </c>
      <c r="C55" s="113">
        <v>0.20967500374419651</v>
      </c>
      <c r="D55" s="115">
        <v>28</v>
      </c>
      <c r="E55" s="114">
        <v>41</v>
      </c>
      <c r="F55" s="114">
        <v>42</v>
      </c>
      <c r="G55" s="114">
        <v>34</v>
      </c>
      <c r="H55" s="140">
        <v>33</v>
      </c>
      <c r="I55" s="115">
        <v>-5</v>
      </c>
      <c r="J55" s="116">
        <v>-15.151515151515152</v>
      </c>
    </row>
    <row r="56" spans="1:12" s="110" customFormat="1" ht="13.5" customHeight="1" x14ac:dyDescent="0.2">
      <c r="A56" s="118" t="s">
        <v>113</v>
      </c>
      <c r="B56" s="122" t="s">
        <v>116</v>
      </c>
      <c r="C56" s="113">
        <v>94.585891867605213</v>
      </c>
      <c r="D56" s="115">
        <v>12631</v>
      </c>
      <c r="E56" s="114">
        <v>13267</v>
      </c>
      <c r="F56" s="114">
        <v>14017</v>
      </c>
      <c r="G56" s="114">
        <v>13450</v>
      </c>
      <c r="H56" s="140">
        <v>12865</v>
      </c>
      <c r="I56" s="115">
        <v>-234</v>
      </c>
      <c r="J56" s="116">
        <v>-1.8188884570540225</v>
      </c>
    </row>
    <row r="57" spans="1:12" s="110" customFormat="1" ht="13.5" customHeight="1" x14ac:dyDescent="0.2">
      <c r="A57" s="142"/>
      <c r="B57" s="124" t="s">
        <v>117</v>
      </c>
      <c r="C57" s="125">
        <v>5.4141081323947882</v>
      </c>
      <c r="D57" s="143">
        <v>723</v>
      </c>
      <c r="E57" s="144">
        <v>790</v>
      </c>
      <c r="F57" s="144">
        <v>974</v>
      </c>
      <c r="G57" s="144">
        <v>900</v>
      </c>
      <c r="H57" s="145">
        <v>754</v>
      </c>
      <c r="I57" s="143">
        <v>-31</v>
      </c>
      <c r="J57" s="146">
        <v>-4.1114058355437662</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157487</v>
      </c>
      <c r="E12" s="236">
        <v>157662</v>
      </c>
      <c r="F12" s="114">
        <v>162766</v>
      </c>
      <c r="G12" s="114">
        <v>159030</v>
      </c>
      <c r="H12" s="140">
        <v>157500</v>
      </c>
      <c r="I12" s="115">
        <v>-13</v>
      </c>
      <c r="J12" s="116">
        <v>-8.2539682539682548E-3</v>
      </c>
    </row>
    <row r="13" spans="1:15" s="110" customFormat="1" ht="12" customHeight="1" x14ac:dyDescent="0.2">
      <c r="A13" s="118" t="s">
        <v>105</v>
      </c>
      <c r="B13" s="119" t="s">
        <v>106</v>
      </c>
      <c r="C13" s="113">
        <v>54.35686755097246</v>
      </c>
      <c r="D13" s="115">
        <v>85605</v>
      </c>
      <c r="E13" s="114">
        <v>86098</v>
      </c>
      <c r="F13" s="114">
        <v>89190</v>
      </c>
      <c r="G13" s="114">
        <v>87443</v>
      </c>
      <c r="H13" s="140">
        <v>86930</v>
      </c>
      <c r="I13" s="115">
        <v>-1325</v>
      </c>
      <c r="J13" s="116">
        <v>-1.5242148855400897</v>
      </c>
    </row>
    <row r="14" spans="1:15" s="110" customFormat="1" ht="12" customHeight="1" x14ac:dyDescent="0.2">
      <c r="A14" s="118"/>
      <c r="B14" s="119" t="s">
        <v>107</v>
      </c>
      <c r="C14" s="113">
        <v>45.64313244902754</v>
      </c>
      <c r="D14" s="115">
        <v>71882</v>
      </c>
      <c r="E14" s="114">
        <v>71564</v>
      </c>
      <c r="F14" s="114">
        <v>73576</v>
      </c>
      <c r="G14" s="114">
        <v>71587</v>
      </c>
      <c r="H14" s="140">
        <v>70570</v>
      </c>
      <c r="I14" s="115">
        <v>1312</v>
      </c>
      <c r="J14" s="116">
        <v>1.8591469462944594</v>
      </c>
    </row>
    <row r="15" spans="1:15" s="110" customFormat="1" ht="12" customHeight="1" x14ac:dyDescent="0.2">
      <c r="A15" s="118" t="s">
        <v>105</v>
      </c>
      <c r="B15" s="121" t="s">
        <v>108</v>
      </c>
      <c r="C15" s="113">
        <v>12.722954910564047</v>
      </c>
      <c r="D15" s="115">
        <v>20037</v>
      </c>
      <c r="E15" s="114">
        <v>20746</v>
      </c>
      <c r="F15" s="114">
        <v>21971</v>
      </c>
      <c r="G15" s="114">
        <v>19608</v>
      </c>
      <c r="H15" s="140">
        <v>20280</v>
      </c>
      <c r="I15" s="115">
        <v>-243</v>
      </c>
      <c r="J15" s="116">
        <v>-1.1982248520710059</v>
      </c>
    </row>
    <row r="16" spans="1:15" s="110" customFormat="1" ht="12" customHeight="1" x14ac:dyDescent="0.2">
      <c r="A16" s="118"/>
      <c r="B16" s="121" t="s">
        <v>109</v>
      </c>
      <c r="C16" s="113">
        <v>66.909649685370852</v>
      </c>
      <c r="D16" s="115">
        <v>105374</v>
      </c>
      <c r="E16" s="114">
        <v>105214</v>
      </c>
      <c r="F16" s="114">
        <v>108591</v>
      </c>
      <c r="G16" s="114">
        <v>107878</v>
      </c>
      <c r="H16" s="140">
        <v>106743</v>
      </c>
      <c r="I16" s="115">
        <v>-1369</v>
      </c>
      <c r="J16" s="116">
        <v>-1.2825196968419474</v>
      </c>
    </row>
    <row r="17" spans="1:10" s="110" customFormat="1" ht="12" customHeight="1" x14ac:dyDescent="0.2">
      <c r="A17" s="118"/>
      <c r="B17" s="121" t="s">
        <v>110</v>
      </c>
      <c r="C17" s="113">
        <v>19.249207871125872</v>
      </c>
      <c r="D17" s="115">
        <v>30315</v>
      </c>
      <c r="E17" s="114">
        <v>29951</v>
      </c>
      <c r="F17" s="114">
        <v>30407</v>
      </c>
      <c r="G17" s="114">
        <v>29831</v>
      </c>
      <c r="H17" s="140">
        <v>28901</v>
      </c>
      <c r="I17" s="115">
        <v>1414</v>
      </c>
      <c r="J17" s="116">
        <v>4.8925642711324864</v>
      </c>
    </row>
    <row r="18" spans="1:10" s="110" customFormat="1" ht="12" customHeight="1" x14ac:dyDescent="0.2">
      <c r="A18" s="120"/>
      <c r="B18" s="121" t="s">
        <v>111</v>
      </c>
      <c r="C18" s="113">
        <v>1.1181875329392268</v>
      </c>
      <c r="D18" s="115">
        <v>1761</v>
      </c>
      <c r="E18" s="114">
        <v>1751</v>
      </c>
      <c r="F18" s="114">
        <v>1797</v>
      </c>
      <c r="G18" s="114">
        <v>1713</v>
      </c>
      <c r="H18" s="140">
        <v>1576</v>
      </c>
      <c r="I18" s="115">
        <v>185</v>
      </c>
      <c r="J18" s="116">
        <v>11.738578680203046</v>
      </c>
    </row>
    <row r="19" spans="1:10" s="110" customFormat="1" ht="12" customHeight="1" x14ac:dyDescent="0.2">
      <c r="A19" s="120"/>
      <c r="B19" s="121" t="s">
        <v>112</v>
      </c>
      <c r="C19" s="113">
        <v>0.30542203483462127</v>
      </c>
      <c r="D19" s="115">
        <v>481</v>
      </c>
      <c r="E19" s="114">
        <v>470</v>
      </c>
      <c r="F19" s="114">
        <v>502</v>
      </c>
      <c r="G19" s="114">
        <v>413</v>
      </c>
      <c r="H19" s="140">
        <v>371</v>
      </c>
      <c r="I19" s="115">
        <v>110</v>
      </c>
      <c r="J19" s="116">
        <v>29.649595687331537</v>
      </c>
    </row>
    <row r="20" spans="1:10" s="110" customFormat="1" ht="12" customHeight="1" x14ac:dyDescent="0.2">
      <c r="A20" s="118" t="s">
        <v>113</v>
      </c>
      <c r="B20" s="119" t="s">
        <v>181</v>
      </c>
      <c r="C20" s="113">
        <v>71.250960396731159</v>
      </c>
      <c r="D20" s="115">
        <v>112211</v>
      </c>
      <c r="E20" s="114">
        <v>112592</v>
      </c>
      <c r="F20" s="114">
        <v>116938</v>
      </c>
      <c r="G20" s="114">
        <v>114315</v>
      </c>
      <c r="H20" s="140">
        <v>113969</v>
      </c>
      <c r="I20" s="115">
        <v>-1758</v>
      </c>
      <c r="J20" s="116">
        <v>-1.5425247216348306</v>
      </c>
    </row>
    <row r="21" spans="1:10" s="110" customFormat="1" ht="12" customHeight="1" x14ac:dyDescent="0.2">
      <c r="A21" s="118"/>
      <c r="B21" s="119" t="s">
        <v>182</v>
      </c>
      <c r="C21" s="113">
        <v>28.749039603268841</v>
      </c>
      <c r="D21" s="115">
        <v>45276</v>
      </c>
      <c r="E21" s="114">
        <v>45070</v>
      </c>
      <c r="F21" s="114">
        <v>45828</v>
      </c>
      <c r="G21" s="114">
        <v>44715</v>
      </c>
      <c r="H21" s="140">
        <v>43531</v>
      </c>
      <c r="I21" s="115">
        <v>1745</v>
      </c>
      <c r="J21" s="116">
        <v>4.0086375226849835</v>
      </c>
    </row>
    <row r="22" spans="1:10" s="110" customFormat="1" ht="12" customHeight="1" x14ac:dyDescent="0.2">
      <c r="A22" s="118" t="s">
        <v>113</v>
      </c>
      <c r="B22" s="119" t="s">
        <v>116</v>
      </c>
      <c r="C22" s="113">
        <v>93.398185247036267</v>
      </c>
      <c r="D22" s="115">
        <v>147090</v>
      </c>
      <c r="E22" s="114">
        <v>147569</v>
      </c>
      <c r="F22" s="114">
        <v>151246</v>
      </c>
      <c r="G22" s="114">
        <v>147986</v>
      </c>
      <c r="H22" s="140">
        <v>147329</v>
      </c>
      <c r="I22" s="115">
        <v>-239</v>
      </c>
      <c r="J22" s="116">
        <v>-0.16222196580442411</v>
      </c>
    </row>
    <row r="23" spans="1:10" s="110" customFormat="1" ht="12" customHeight="1" x14ac:dyDescent="0.2">
      <c r="A23" s="118"/>
      <c r="B23" s="119" t="s">
        <v>117</v>
      </c>
      <c r="C23" s="113">
        <v>6.5853054537834872</v>
      </c>
      <c r="D23" s="115">
        <v>10371</v>
      </c>
      <c r="E23" s="114">
        <v>10061</v>
      </c>
      <c r="F23" s="114">
        <v>11477</v>
      </c>
      <c r="G23" s="114">
        <v>11012</v>
      </c>
      <c r="H23" s="140">
        <v>10141</v>
      </c>
      <c r="I23" s="115">
        <v>230</v>
      </c>
      <c r="J23" s="116">
        <v>2.2680209052361699</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3378991</v>
      </c>
      <c r="E25" s="236">
        <v>3384730</v>
      </c>
      <c r="F25" s="236">
        <v>3411174</v>
      </c>
      <c r="G25" s="236">
        <v>3341827</v>
      </c>
      <c r="H25" s="241">
        <v>3334227</v>
      </c>
      <c r="I25" s="235">
        <v>44764</v>
      </c>
      <c r="J25" s="116">
        <v>1.3425600596480083</v>
      </c>
    </row>
    <row r="26" spans="1:10" s="110" customFormat="1" ht="12" customHeight="1" x14ac:dyDescent="0.2">
      <c r="A26" s="118" t="s">
        <v>105</v>
      </c>
      <c r="B26" s="119" t="s">
        <v>106</v>
      </c>
      <c r="C26" s="113">
        <v>54.124885209815595</v>
      </c>
      <c r="D26" s="115">
        <v>1828875</v>
      </c>
      <c r="E26" s="114">
        <v>1832006</v>
      </c>
      <c r="F26" s="114">
        <v>1854149</v>
      </c>
      <c r="G26" s="114">
        <v>1816522</v>
      </c>
      <c r="H26" s="140">
        <v>1810153</v>
      </c>
      <c r="I26" s="115">
        <v>18722</v>
      </c>
      <c r="J26" s="116">
        <v>1.0342772130311637</v>
      </c>
    </row>
    <row r="27" spans="1:10" s="110" customFormat="1" ht="12" customHeight="1" x14ac:dyDescent="0.2">
      <c r="A27" s="118"/>
      <c r="B27" s="119" t="s">
        <v>107</v>
      </c>
      <c r="C27" s="113">
        <v>45.875114790184405</v>
      </c>
      <c r="D27" s="115">
        <v>1550116</v>
      </c>
      <c r="E27" s="114">
        <v>1552724</v>
      </c>
      <c r="F27" s="114">
        <v>1557025</v>
      </c>
      <c r="G27" s="114">
        <v>1525305</v>
      </c>
      <c r="H27" s="140">
        <v>1524074</v>
      </c>
      <c r="I27" s="115">
        <v>26042</v>
      </c>
      <c r="J27" s="116">
        <v>1.7087096820758048</v>
      </c>
    </row>
    <row r="28" spans="1:10" s="110" customFormat="1" ht="12" customHeight="1" x14ac:dyDescent="0.2">
      <c r="A28" s="118" t="s">
        <v>105</v>
      </c>
      <c r="B28" s="121" t="s">
        <v>108</v>
      </c>
      <c r="C28" s="113">
        <v>10.77176589106038</v>
      </c>
      <c r="D28" s="115">
        <v>363977</v>
      </c>
      <c r="E28" s="114">
        <v>377075</v>
      </c>
      <c r="F28" s="114">
        <v>390279</v>
      </c>
      <c r="G28" s="114">
        <v>347798</v>
      </c>
      <c r="H28" s="140">
        <v>360692</v>
      </c>
      <c r="I28" s="115">
        <v>3285</v>
      </c>
      <c r="J28" s="116">
        <v>0.91074933738480479</v>
      </c>
    </row>
    <row r="29" spans="1:10" s="110" customFormat="1" ht="12" customHeight="1" x14ac:dyDescent="0.2">
      <c r="A29" s="118"/>
      <c r="B29" s="121" t="s">
        <v>109</v>
      </c>
      <c r="C29" s="113">
        <v>67.439569978138451</v>
      </c>
      <c r="D29" s="115">
        <v>2278777</v>
      </c>
      <c r="E29" s="114">
        <v>2279468</v>
      </c>
      <c r="F29" s="114">
        <v>2297675</v>
      </c>
      <c r="G29" s="114">
        <v>2284670</v>
      </c>
      <c r="H29" s="140">
        <v>2277673</v>
      </c>
      <c r="I29" s="115">
        <v>1104</v>
      </c>
      <c r="J29" s="116">
        <v>4.8470522326953869E-2</v>
      </c>
    </row>
    <row r="30" spans="1:10" s="110" customFormat="1" ht="12" customHeight="1" x14ac:dyDescent="0.2">
      <c r="A30" s="118"/>
      <c r="B30" s="121" t="s">
        <v>110</v>
      </c>
      <c r="C30" s="113">
        <v>20.568832530184306</v>
      </c>
      <c r="D30" s="115">
        <v>695019</v>
      </c>
      <c r="E30" s="114">
        <v>687072</v>
      </c>
      <c r="F30" s="114">
        <v>682614</v>
      </c>
      <c r="G30" s="114">
        <v>670119</v>
      </c>
      <c r="H30" s="140">
        <v>658239</v>
      </c>
      <c r="I30" s="115">
        <v>36780</v>
      </c>
      <c r="J30" s="116">
        <v>5.5876361017806602</v>
      </c>
    </row>
    <row r="31" spans="1:10" s="110" customFormat="1" ht="12" customHeight="1" x14ac:dyDescent="0.2">
      <c r="A31" s="120"/>
      <c r="B31" s="121" t="s">
        <v>111</v>
      </c>
      <c r="C31" s="113">
        <v>1.2198316006168706</v>
      </c>
      <c r="D31" s="115">
        <v>41218</v>
      </c>
      <c r="E31" s="114">
        <v>41115</v>
      </c>
      <c r="F31" s="114">
        <v>40606</v>
      </c>
      <c r="G31" s="114">
        <v>39240</v>
      </c>
      <c r="H31" s="140">
        <v>37623</v>
      </c>
      <c r="I31" s="115">
        <v>3595</v>
      </c>
      <c r="J31" s="116">
        <v>9.5553252000106319</v>
      </c>
    </row>
    <row r="32" spans="1:10" s="110" customFormat="1" ht="12" customHeight="1" x14ac:dyDescent="0.2">
      <c r="A32" s="120"/>
      <c r="B32" s="121" t="s">
        <v>112</v>
      </c>
      <c r="C32" s="113">
        <v>0.34359369409388779</v>
      </c>
      <c r="D32" s="115">
        <v>11610</v>
      </c>
      <c r="E32" s="114">
        <v>11351</v>
      </c>
      <c r="F32" s="114">
        <v>11617</v>
      </c>
      <c r="G32" s="114">
        <v>10135</v>
      </c>
      <c r="H32" s="140">
        <v>9606</v>
      </c>
      <c r="I32" s="115">
        <v>2004</v>
      </c>
      <c r="J32" s="116">
        <v>20.861961274203622</v>
      </c>
    </row>
    <row r="33" spans="1:10" s="110" customFormat="1" ht="12" customHeight="1" x14ac:dyDescent="0.2">
      <c r="A33" s="118" t="s">
        <v>113</v>
      </c>
      <c r="B33" s="119" t="s">
        <v>181</v>
      </c>
      <c r="C33" s="113">
        <v>70.027975806979072</v>
      </c>
      <c r="D33" s="115">
        <v>2366239</v>
      </c>
      <c r="E33" s="114">
        <v>2373357</v>
      </c>
      <c r="F33" s="114">
        <v>2404602</v>
      </c>
      <c r="G33" s="114">
        <v>2349396</v>
      </c>
      <c r="H33" s="140">
        <v>2354019</v>
      </c>
      <c r="I33" s="115">
        <v>12220</v>
      </c>
      <c r="J33" s="116">
        <v>0.51911220767546906</v>
      </c>
    </row>
    <row r="34" spans="1:10" s="110" customFormat="1" ht="12" customHeight="1" x14ac:dyDescent="0.2">
      <c r="A34" s="118"/>
      <c r="B34" s="119" t="s">
        <v>182</v>
      </c>
      <c r="C34" s="113">
        <v>29.972024193020935</v>
      </c>
      <c r="D34" s="115">
        <v>1012752</v>
      </c>
      <c r="E34" s="114">
        <v>1011373</v>
      </c>
      <c r="F34" s="114">
        <v>1006572</v>
      </c>
      <c r="G34" s="114">
        <v>992431</v>
      </c>
      <c r="H34" s="140">
        <v>980208</v>
      </c>
      <c r="I34" s="115">
        <v>32544</v>
      </c>
      <c r="J34" s="116">
        <v>3.3201116497722931</v>
      </c>
    </row>
    <row r="35" spans="1:10" s="110" customFormat="1" ht="12" customHeight="1" x14ac:dyDescent="0.2">
      <c r="A35" s="118" t="s">
        <v>113</v>
      </c>
      <c r="B35" s="119" t="s">
        <v>116</v>
      </c>
      <c r="C35" s="113">
        <v>90.097458087340272</v>
      </c>
      <c r="D35" s="115">
        <v>3044385</v>
      </c>
      <c r="E35" s="114">
        <v>3058051</v>
      </c>
      <c r="F35" s="114">
        <v>3077521</v>
      </c>
      <c r="G35" s="114">
        <v>3021501</v>
      </c>
      <c r="H35" s="140">
        <v>3023365</v>
      </c>
      <c r="I35" s="115">
        <v>21020</v>
      </c>
      <c r="J35" s="116">
        <v>0.69525181379026346</v>
      </c>
    </row>
    <row r="36" spans="1:10" s="110" customFormat="1" ht="12" customHeight="1" x14ac:dyDescent="0.2">
      <c r="A36" s="118"/>
      <c r="B36" s="119" t="s">
        <v>117</v>
      </c>
      <c r="C36" s="113">
        <v>9.8629738877670885</v>
      </c>
      <c r="D36" s="115">
        <v>333269</v>
      </c>
      <c r="E36" s="114">
        <v>325355</v>
      </c>
      <c r="F36" s="114">
        <v>332305</v>
      </c>
      <c r="G36" s="114">
        <v>318957</v>
      </c>
      <c r="H36" s="140">
        <v>309505</v>
      </c>
      <c r="I36" s="115">
        <v>23764</v>
      </c>
      <c r="J36" s="116">
        <v>7.6780665902004817</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172399</v>
      </c>
      <c r="E64" s="236">
        <v>172174</v>
      </c>
      <c r="F64" s="236">
        <v>176436</v>
      </c>
      <c r="G64" s="236">
        <v>172271</v>
      </c>
      <c r="H64" s="140">
        <v>170460</v>
      </c>
      <c r="I64" s="115">
        <v>1939</v>
      </c>
      <c r="J64" s="116">
        <v>1.1375102663381438</v>
      </c>
    </row>
    <row r="65" spans="1:12" s="110" customFormat="1" ht="12" customHeight="1" x14ac:dyDescent="0.2">
      <c r="A65" s="118" t="s">
        <v>105</v>
      </c>
      <c r="B65" s="119" t="s">
        <v>106</v>
      </c>
      <c r="C65" s="113">
        <v>55.570507949582073</v>
      </c>
      <c r="D65" s="235">
        <v>95803</v>
      </c>
      <c r="E65" s="236">
        <v>95975</v>
      </c>
      <c r="F65" s="236">
        <v>98571</v>
      </c>
      <c r="G65" s="236">
        <v>96459</v>
      </c>
      <c r="H65" s="140">
        <v>95603</v>
      </c>
      <c r="I65" s="115">
        <v>200</v>
      </c>
      <c r="J65" s="116">
        <v>0.20919845611539387</v>
      </c>
    </row>
    <row r="66" spans="1:12" s="110" customFormat="1" ht="12" customHeight="1" x14ac:dyDescent="0.2">
      <c r="A66" s="118"/>
      <c r="B66" s="119" t="s">
        <v>107</v>
      </c>
      <c r="C66" s="113">
        <v>44.429492050417927</v>
      </c>
      <c r="D66" s="235">
        <v>76596</v>
      </c>
      <c r="E66" s="236">
        <v>76199</v>
      </c>
      <c r="F66" s="236">
        <v>77865</v>
      </c>
      <c r="G66" s="236">
        <v>75812</v>
      </c>
      <c r="H66" s="140">
        <v>74857</v>
      </c>
      <c r="I66" s="115">
        <v>1739</v>
      </c>
      <c r="J66" s="116">
        <v>2.3230960364428177</v>
      </c>
    </row>
    <row r="67" spans="1:12" s="110" customFormat="1" ht="12" customHeight="1" x14ac:dyDescent="0.2">
      <c r="A67" s="118" t="s">
        <v>105</v>
      </c>
      <c r="B67" s="121" t="s">
        <v>108</v>
      </c>
      <c r="C67" s="113">
        <v>12.910747742156277</v>
      </c>
      <c r="D67" s="235">
        <v>22258</v>
      </c>
      <c r="E67" s="236">
        <v>23053</v>
      </c>
      <c r="F67" s="236">
        <v>24275</v>
      </c>
      <c r="G67" s="236">
        <v>21663</v>
      </c>
      <c r="H67" s="140">
        <v>22472</v>
      </c>
      <c r="I67" s="115">
        <v>-214</v>
      </c>
      <c r="J67" s="116">
        <v>-0.95229619081523675</v>
      </c>
    </row>
    <row r="68" spans="1:12" s="110" customFormat="1" ht="12" customHeight="1" x14ac:dyDescent="0.2">
      <c r="A68" s="118"/>
      <c r="B68" s="121" t="s">
        <v>109</v>
      </c>
      <c r="C68" s="113">
        <v>66.770688925109781</v>
      </c>
      <c r="D68" s="235">
        <v>115112</v>
      </c>
      <c r="E68" s="236">
        <v>114620</v>
      </c>
      <c r="F68" s="236">
        <v>117466</v>
      </c>
      <c r="G68" s="236">
        <v>116677</v>
      </c>
      <c r="H68" s="140">
        <v>115146</v>
      </c>
      <c r="I68" s="115">
        <v>-34</v>
      </c>
      <c r="J68" s="116">
        <v>-2.9527730012332169E-2</v>
      </c>
    </row>
    <row r="69" spans="1:12" s="110" customFormat="1" ht="12" customHeight="1" x14ac:dyDescent="0.2">
      <c r="A69" s="118"/>
      <c r="B69" s="121" t="s">
        <v>110</v>
      </c>
      <c r="C69" s="113">
        <v>19.256492207031364</v>
      </c>
      <c r="D69" s="235">
        <v>33198</v>
      </c>
      <c r="E69" s="236">
        <v>32680</v>
      </c>
      <c r="F69" s="236">
        <v>32833</v>
      </c>
      <c r="G69" s="236">
        <v>32176</v>
      </c>
      <c r="H69" s="140">
        <v>31209</v>
      </c>
      <c r="I69" s="115">
        <v>1989</v>
      </c>
      <c r="J69" s="116">
        <v>6.3731615880034607</v>
      </c>
    </row>
    <row r="70" spans="1:12" s="110" customFormat="1" ht="12" customHeight="1" x14ac:dyDescent="0.2">
      <c r="A70" s="120"/>
      <c r="B70" s="121" t="s">
        <v>111</v>
      </c>
      <c r="C70" s="113">
        <v>1.0620711257025852</v>
      </c>
      <c r="D70" s="235">
        <v>1831</v>
      </c>
      <c r="E70" s="236">
        <v>1821</v>
      </c>
      <c r="F70" s="236">
        <v>1862</v>
      </c>
      <c r="G70" s="236">
        <v>1755</v>
      </c>
      <c r="H70" s="140">
        <v>1633</v>
      </c>
      <c r="I70" s="115">
        <v>198</v>
      </c>
      <c r="J70" s="116">
        <v>12.124923453766074</v>
      </c>
    </row>
    <row r="71" spans="1:12" s="110" customFormat="1" ht="12" customHeight="1" x14ac:dyDescent="0.2">
      <c r="A71" s="120"/>
      <c r="B71" s="121" t="s">
        <v>112</v>
      </c>
      <c r="C71" s="113">
        <v>0.29118498367159901</v>
      </c>
      <c r="D71" s="235">
        <v>502</v>
      </c>
      <c r="E71" s="236">
        <v>502</v>
      </c>
      <c r="F71" s="236">
        <v>537</v>
      </c>
      <c r="G71" s="236">
        <v>430</v>
      </c>
      <c r="H71" s="140">
        <v>386</v>
      </c>
      <c r="I71" s="115">
        <v>116</v>
      </c>
      <c r="J71" s="116">
        <v>30.051813471502591</v>
      </c>
    </row>
    <row r="72" spans="1:12" s="110" customFormat="1" ht="12" customHeight="1" x14ac:dyDescent="0.2">
      <c r="A72" s="118" t="s">
        <v>113</v>
      </c>
      <c r="B72" s="119" t="s">
        <v>181</v>
      </c>
      <c r="C72" s="113">
        <v>72.02013932795434</v>
      </c>
      <c r="D72" s="235">
        <v>124162</v>
      </c>
      <c r="E72" s="236">
        <v>124156</v>
      </c>
      <c r="F72" s="236">
        <v>127890</v>
      </c>
      <c r="G72" s="236">
        <v>124727</v>
      </c>
      <c r="H72" s="140">
        <v>124087</v>
      </c>
      <c r="I72" s="115">
        <v>75</v>
      </c>
      <c r="J72" s="116">
        <v>6.0441464456389468E-2</v>
      </c>
    </row>
    <row r="73" spans="1:12" s="110" customFormat="1" ht="12" customHeight="1" x14ac:dyDescent="0.2">
      <c r="A73" s="118"/>
      <c r="B73" s="119" t="s">
        <v>182</v>
      </c>
      <c r="C73" s="113">
        <v>27.97986067204566</v>
      </c>
      <c r="D73" s="115">
        <v>48237</v>
      </c>
      <c r="E73" s="114">
        <v>48018</v>
      </c>
      <c r="F73" s="114">
        <v>48546</v>
      </c>
      <c r="G73" s="114">
        <v>47544</v>
      </c>
      <c r="H73" s="140">
        <v>46373</v>
      </c>
      <c r="I73" s="115">
        <v>1864</v>
      </c>
      <c r="J73" s="116">
        <v>4.0195803592607771</v>
      </c>
    </row>
    <row r="74" spans="1:12" s="110" customFormat="1" ht="12" customHeight="1" x14ac:dyDescent="0.2">
      <c r="A74" s="118" t="s">
        <v>113</v>
      </c>
      <c r="B74" s="119" t="s">
        <v>116</v>
      </c>
      <c r="C74" s="113">
        <v>94.300430976977822</v>
      </c>
      <c r="D74" s="115">
        <v>162573</v>
      </c>
      <c r="E74" s="114">
        <v>162785</v>
      </c>
      <c r="F74" s="114">
        <v>165781</v>
      </c>
      <c r="G74" s="114">
        <v>162032</v>
      </c>
      <c r="H74" s="140">
        <v>161133</v>
      </c>
      <c r="I74" s="115">
        <v>1440</v>
      </c>
      <c r="J74" s="116">
        <v>0.89367168736385472</v>
      </c>
    </row>
    <row r="75" spans="1:12" s="110" customFormat="1" ht="12" customHeight="1" x14ac:dyDescent="0.2">
      <c r="A75" s="142"/>
      <c r="B75" s="124" t="s">
        <v>117</v>
      </c>
      <c r="C75" s="125">
        <v>5.6839076792788825</v>
      </c>
      <c r="D75" s="143">
        <v>9799</v>
      </c>
      <c r="E75" s="144">
        <v>9361</v>
      </c>
      <c r="F75" s="144">
        <v>10623</v>
      </c>
      <c r="G75" s="144">
        <v>10214</v>
      </c>
      <c r="H75" s="145">
        <v>9299</v>
      </c>
      <c r="I75" s="143">
        <v>500</v>
      </c>
      <c r="J75" s="146">
        <v>5.3769222497042692</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157487</v>
      </c>
      <c r="G11" s="114">
        <v>157662</v>
      </c>
      <c r="H11" s="114">
        <v>162766</v>
      </c>
      <c r="I11" s="114">
        <v>159030</v>
      </c>
      <c r="J11" s="140">
        <v>157500</v>
      </c>
      <c r="K11" s="114">
        <v>-13</v>
      </c>
      <c r="L11" s="116">
        <v>-8.2539682539682548E-3</v>
      </c>
    </row>
    <row r="12" spans="1:17" s="110" customFormat="1" ht="24.95" customHeight="1" x14ac:dyDescent="0.2">
      <c r="A12" s="604" t="s">
        <v>185</v>
      </c>
      <c r="B12" s="605"/>
      <c r="C12" s="605"/>
      <c r="D12" s="606"/>
      <c r="E12" s="113">
        <v>54.35686755097246</v>
      </c>
      <c r="F12" s="115">
        <v>85605</v>
      </c>
      <c r="G12" s="114">
        <v>86098</v>
      </c>
      <c r="H12" s="114">
        <v>89190</v>
      </c>
      <c r="I12" s="114">
        <v>87443</v>
      </c>
      <c r="J12" s="140">
        <v>86930</v>
      </c>
      <c r="K12" s="114">
        <v>-1325</v>
      </c>
      <c r="L12" s="116">
        <v>-1.5242148855400897</v>
      </c>
    </row>
    <row r="13" spans="1:17" s="110" customFormat="1" ht="15" customHeight="1" x14ac:dyDescent="0.2">
      <c r="A13" s="120"/>
      <c r="B13" s="612" t="s">
        <v>107</v>
      </c>
      <c r="C13" s="612"/>
      <c r="E13" s="113">
        <v>45.64313244902754</v>
      </c>
      <c r="F13" s="115">
        <v>71882</v>
      </c>
      <c r="G13" s="114">
        <v>71564</v>
      </c>
      <c r="H13" s="114">
        <v>73576</v>
      </c>
      <c r="I13" s="114">
        <v>71587</v>
      </c>
      <c r="J13" s="140">
        <v>70570</v>
      </c>
      <c r="K13" s="114">
        <v>1312</v>
      </c>
      <c r="L13" s="116">
        <v>1.8591469462944594</v>
      </c>
    </row>
    <row r="14" spans="1:17" s="110" customFormat="1" ht="24.95" customHeight="1" x14ac:dyDescent="0.2">
      <c r="A14" s="604" t="s">
        <v>186</v>
      </c>
      <c r="B14" s="605"/>
      <c r="C14" s="605"/>
      <c r="D14" s="606"/>
      <c r="E14" s="113">
        <v>12.722954910564047</v>
      </c>
      <c r="F14" s="115">
        <v>20037</v>
      </c>
      <c r="G14" s="114">
        <v>20746</v>
      </c>
      <c r="H14" s="114">
        <v>21971</v>
      </c>
      <c r="I14" s="114">
        <v>19608</v>
      </c>
      <c r="J14" s="140">
        <v>20280</v>
      </c>
      <c r="K14" s="114">
        <v>-243</v>
      </c>
      <c r="L14" s="116">
        <v>-1.1982248520710059</v>
      </c>
    </row>
    <row r="15" spans="1:17" s="110" customFormat="1" ht="15" customHeight="1" x14ac:dyDescent="0.2">
      <c r="A15" s="120"/>
      <c r="B15" s="119"/>
      <c r="C15" s="258" t="s">
        <v>106</v>
      </c>
      <c r="E15" s="113">
        <v>54.434296551379944</v>
      </c>
      <c r="F15" s="115">
        <v>10907</v>
      </c>
      <c r="G15" s="114">
        <v>11356</v>
      </c>
      <c r="H15" s="114">
        <v>12089</v>
      </c>
      <c r="I15" s="114">
        <v>10830</v>
      </c>
      <c r="J15" s="140">
        <v>11166</v>
      </c>
      <c r="K15" s="114">
        <v>-259</v>
      </c>
      <c r="L15" s="116">
        <v>-2.3195414651620991</v>
      </c>
    </row>
    <row r="16" spans="1:17" s="110" customFormat="1" ht="15" customHeight="1" x14ac:dyDescent="0.2">
      <c r="A16" s="120"/>
      <c r="B16" s="119"/>
      <c r="C16" s="258" t="s">
        <v>107</v>
      </c>
      <c r="E16" s="113">
        <v>45.565703448620056</v>
      </c>
      <c r="F16" s="115">
        <v>9130</v>
      </c>
      <c r="G16" s="114">
        <v>9390</v>
      </c>
      <c r="H16" s="114">
        <v>9882</v>
      </c>
      <c r="I16" s="114">
        <v>8778</v>
      </c>
      <c r="J16" s="140">
        <v>9114</v>
      </c>
      <c r="K16" s="114">
        <v>16</v>
      </c>
      <c r="L16" s="116">
        <v>0.17555409260478386</v>
      </c>
    </row>
    <row r="17" spans="1:12" s="110" customFormat="1" ht="15" customHeight="1" x14ac:dyDescent="0.2">
      <c r="A17" s="120"/>
      <c r="B17" s="121" t="s">
        <v>109</v>
      </c>
      <c r="C17" s="258"/>
      <c r="E17" s="113">
        <v>66.909649685370852</v>
      </c>
      <c r="F17" s="115">
        <v>105374</v>
      </c>
      <c r="G17" s="114">
        <v>105214</v>
      </c>
      <c r="H17" s="114">
        <v>108591</v>
      </c>
      <c r="I17" s="114">
        <v>107878</v>
      </c>
      <c r="J17" s="140">
        <v>106743</v>
      </c>
      <c r="K17" s="114">
        <v>-1369</v>
      </c>
      <c r="L17" s="116">
        <v>-1.2825196968419474</v>
      </c>
    </row>
    <row r="18" spans="1:12" s="110" customFormat="1" ht="15" customHeight="1" x14ac:dyDescent="0.2">
      <c r="A18" s="120"/>
      <c r="B18" s="119"/>
      <c r="C18" s="258" t="s">
        <v>106</v>
      </c>
      <c r="E18" s="113">
        <v>54.3075141875605</v>
      </c>
      <c r="F18" s="115">
        <v>57226</v>
      </c>
      <c r="G18" s="114">
        <v>57394</v>
      </c>
      <c r="H18" s="114">
        <v>59526</v>
      </c>
      <c r="I18" s="114">
        <v>59354</v>
      </c>
      <c r="J18" s="140">
        <v>58966</v>
      </c>
      <c r="K18" s="114">
        <v>-1740</v>
      </c>
      <c r="L18" s="116">
        <v>-2.9508530339517689</v>
      </c>
    </row>
    <row r="19" spans="1:12" s="110" customFormat="1" ht="15" customHeight="1" x14ac:dyDescent="0.2">
      <c r="A19" s="120"/>
      <c r="B19" s="119"/>
      <c r="C19" s="258" t="s">
        <v>107</v>
      </c>
      <c r="E19" s="113">
        <v>45.6924858124395</v>
      </c>
      <c r="F19" s="115">
        <v>48148</v>
      </c>
      <c r="G19" s="114">
        <v>47820</v>
      </c>
      <c r="H19" s="114">
        <v>49065</v>
      </c>
      <c r="I19" s="114">
        <v>48524</v>
      </c>
      <c r="J19" s="140">
        <v>47777</v>
      </c>
      <c r="K19" s="114">
        <v>371</v>
      </c>
      <c r="L19" s="116">
        <v>0.77652426899972793</v>
      </c>
    </row>
    <row r="20" spans="1:12" s="110" customFormat="1" ht="15" customHeight="1" x14ac:dyDescent="0.2">
      <c r="A20" s="120"/>
      <c r="B20" s="121" t="s">
        <v>110</v>
      </c>
      <c r="C20" s="258"/>
      <c r="E20" s="113">
        <v>19.249207871125872</v>
      </c>
      <c r="F20" s="115">
        <v>30315</v>
      </c>
      <c r="G20" s="114">
        <v>29951</v>
      </c>
      <c r="H20" s="114">
        <v>30407</v>
      </c>
      <c r="I20" s="114">
        <v>29831</v>
      </c>
      <c r="J20" s="140">
        <v>28901</v>
      </c>
      <c r="K20" s="114">
        <v>1414</v>
      </c>
      <c r="L20" s="116">
        <v>4.8925642711324864</v>
      </c>
    </row>
    <row r="21" spans="1:12" s="110" customFormat="1" ht="15" customHeight="1" x14ac:dyDescent="0.2">
      <c r="A21" s="120"/>
      <c r="B21" s="119"/>
      <c r="C21" s="258" t="s">
        <v>106</v>
      </c>
      <c r="E21" s="113">
        <v>54.088734949694867</v>
      </c>
      <c r="F21" s="115">
        <v>16397</v>
      </c>
      <c r="G21" s="114">
        <v>16270</v>
      </c>
      <c r="H21" s="114">
        <v>16479</v>
      </c>
      <c r="I21" s="114">
        <v>16205</v>
      </c>
      <c r="J21" s="140">
        <v>15799</v>
      </c>
      <c r="K21" s="114">
        <v>598</v>
      </c>
      <c r="L21" s="116">
        <v>3.7850496866890309</v>
      </c>
    </row>
    <row r="22" spans="1:12" s="110" customFormat="1" ht="15" customHeight="1" x14ac:dyDescent="0.2">
      <c r="A22" s="120"/>
      <c r="B22" s="119"/>
      <c r="C22" s="258" t="s">
        <v>107</v>
      </c>
      <c r="E22" s="113">
        <v>45.911265050305133</v>
      </c>
      <c r="F22" s="115">
        <v>13918</v>
      </c>
      <c r="G22" s="114">
        <v>13681</v>
      </c>
      <c r="H22" s="114">
        <v>13928</v>
      </c>
      <c r="I22" s="114">
        <v>13626</v>
      </c>
      <c r="J22" s="140">
        <v>13102</v>
      </c>
      <c r="K22" s="114">
        <v>816</v>
      </c>
      <c r="L22" s="116">
        <v>6.2280567852236297</v>
      </c>
    </row>
    <row r="23" spans="1:12" s="110" customFormat="1" ht="15" customHeight="1" x14ac:dyDescent="0.2">
      <c r="A23" s="120"/>
      <c r="B23" s="121" t="s">
        <v>111</v>
      </c>
      <c r="C23" s="258"/>
      <c r="E23" s="113">
        <v>1.1181875329392268</v>
      </c>
      <c r="F23" s="115">
        <v>1761</v>
      </c>
      <c r="G23" s="114">
        <v>1751</v>
      </c>
      <c r="H23" s="114">
        <v>1797</v>
      </c>
      <c r="I23" s="114">
        <v>1713</v>
      </c>
      <c r="J23" s="140">
        <v>1576</v>
      </c>
      <c r="K23" s="114">
        <v>185</v>
      </c>
      <c r="L23" s="116">
        <v>11.738578680203046</v>
      </c>
    </row>
    <row r="24" spans="1:12" s="110" customFormat="1" ht="15" customHeight="1" x14ac:dyDescent="0.2">
      <c r="A24" s="120"/>
      <c r="B24" s="119"/>
      <c r="C24" s="258" t="s">
        <v>106</v>
      </c>
      <c r="E24" s="113">
        <v>61.044860874503122</v>
      </c>
      <c r="F24" s="115">
        <v>1075</v>
      </c>
      <c r="G24" s="114">
        <v>1078</v>
      </c>
      <c r="H24" s="114">
        <v>1096</v>
      </c>
      <c r="I24" s="114">
        <v>1054</v>
      </c>
      <c r="J24" s="140">
        <v>999</v>
      </c>
      <c r="K24" s="114">
        <v>76</v>
      </c>
      <c r="L24" s="116">
        <v>7.6076076076076076</v>
      </c>
    </row>
    <row r="25" spans="1:12" s="110" customFormat="1" ht="15" customHeight="1" x14ac:dyDescent="0.2">
      <c r="A25" s="120"/>
      <c r="B25" s="119"/>
      <c r="C25" s="258" t="s">
        <v>107</v>
      </c>
      <c r="E25" s="113">
        <v>38.955139125496878</v>
      </c>
      <c r="F25" s="115">
        <v>686</v>
      </c>
      <c r="G25" s="114">
        <v>673</v>
      </c>
      <c r="H25" s="114">
        <v>701</v>
      </c>
      <c r="I25" s="114">
        <v>659</v>
      </c>
      <c r="J25" s="140">
        <v>577</v>
      </c>
      <c r="K25" s="114">
        <v>109</v>
      </c>
      <c r="L25" s="116">
        <v>18.890814558058924</v>
      </c>
    </row>
    <row r="26" spans="1:12" s="110" customFormat="1" ht="15" customHeight="1" x14ac:dyDescent="0.2">
      <c r="A26" s="120"/>
      <c r="C26" s="121" t="s">
        <v>187</v>
      </c>
      <c r="D26" s="110" t="s">
        <v>188</v>
      </c>
      <c r="E26" s="113">
        <v>0.30542203483462127</v>
      </c>
      <c r="F26" s="115">
        <v>481</v>
      </c>
      <c r="G26" s="114">
        <v>470</v>
      </c>
      <c r="H26" s="114">
        <v>502</v>
      </c>
      <c r="I26" s="114">
        <v>413</v>
      </c>
      <c r="J26" s="140">
        <v>371</v>
      </c>
      <c r="K26" s="114">
        <v>110</v>
      </c>
      <c r="L26" s="116">
        <v>29.649595687331537</v>
      </c>
    </row>
    <row r="27" spans="1:12" s="110" customFormat="1" ht="15" customHeight="1" x14ac:dyDescent="0.2">
      <c r="A27" s="120"/>
      <c r="B27" s="119"/>
      <c r="D27" s="259" t="s">
        <v>106</v>
      </c>
      <c r="E27" s="113">
        <v>52.182952182952185</v>
      </c>
      <c r="F27" s="115">
        <v>251</v>
      </c>
      <c r="G27" s="114">
        <v>233</v>
      </c>
      <c r="H27" s="114">
        <v>247</v>
      </c>
      <c r="I27" s="114">
        <v>208</v>
      </c>
      <c r="J27" s="140">
        <v>184</v>
      </c>
      <c r="K27" s="114">
        <v>67</v>
      </c>
      <c r="L27" s="116">
        <v>36.413043478260867</v>
      </c>
    </row>
    <row r="28" spans="1:12" s="110" customFormat="1" ht="15" customHeight="1" x14ac:dyDescent="0.2">
      <c r="A28" s="120"/>
      <c r="B28" s="119"/>
      <c r="D28" s="259" t="s">
        <v>107</v>
      </c>
      <c r="E28" s="113">
        <v>47.817047817047815</v>
      </c>
      <c r="F28" s="115">
        <v>230</v>
      </c>
      <c r="G28" s="114">
        <v>237</v>
      </c>
      <c r="H28" s="114">
        <v>255</v>
      </c>
      <c r="I28" s="114">
        <v>205</v>
      </c>
      <c r="J28" s="140">
        <v>187</v>
      </c>
      <c r="K28" s="114">
        <v>43</v>
      </c>
      <c r="L28" s="116">
        <v>22.994652406417114</v>
      </c>
    </row>
    <row r="29" spans="1:12" s="110" customFormat="1" ht="24.95" customHeight="1" x14ac:dyDescent="0.2">
      <c r="A29" s="604" t="s">
        <v>189</v>
      </c>
      <c r="B29" s="605"/>
      <c r="C29" s="605"/>
      <c r="D29" s="606"/>
      <c r="E29" s="113">
        <v>93.398185247036267</v>
      </c>
      <c r="F29" s="115">
        <v>147090</v>
      </c>
      <c r="G29" s="114">
        <v>147569</v>
      </c>
      <c r="H29" s="114">
        <v>151246</v>
      </c>
      <c r="I29" s="114">
        <v>147986</v>
      </c>
      <c r="J29" s="140">
        <v>147329</v>
      </c>
      <c r="K29" s="114">
        <v>-239</v>
      </c>
      <c r="L29" s="116">
        <v>-0.16222196580442411</v>
      </c>
    </row>
    <row r="30" spans="1:12" s="110" customFormat="1" ht="15" customHeight="1" x14ac:dyDescent="0.2">
      <c r="A30" s="120"/>
      <c r="B30" s="119"/>
      <c r="C30" s="258" t="s">
        <v>106</v>
      </c>
      <c r="E30" s="113">
        <v>53.364606703378882</v>
      </c>
      <c r="F30" s="115">
        <v>78494</v>
      </c>
      <c r="G30" s="114">
        <v>79013</v>
      </c>
      <c r="H30" s="114">
        <v>81270</v>
      </c>
      <c r="I30" s="114">
        <v>79931</v>
      </c>
      <c r="J30" s="140">
        <v>79847</v>
      </c>
      <c r="K30" s="114">
        <v>-1353</v>
      </c>
      <c r="L30" s="116">
        <v>-1.6944907134895488</v>
      </c>
    </row>
    <row r="31" spans="1:12" s="110" customFormat="1" ht="15" customHeight="1" x14ac:dyDescent="0.2">
      <c r="A31" s="120"/>
      <c r="B31" s="119"/>
      <c r="C31" s="258" t="s">
        <v>107</v>
      </c>
      <c r="E31" s="113">
        <v>46.635393296621118</v>
      </c>
      <c r="F31" s="115">
        <v>68596</v>
      </c>
      <c r="G31" s="114">
        <v>68556</v>
      </c>
      <c r="H31" s="114">
        <v>69976</v>
      </c>
      <c r="I31" s="114">
        <v>68055</v>
      </c>
      <c r="J31" s="140">
        <v>67482</v>
      </c>
      <c r="K31" s="114">
        <v>1114</v>
      </c>
      <c r="L31" s="116">
        <v>1.6508105865267775</v>
      </c>
    </row>
    <row r="32" spans="1:12" s="110" customFormat="1" ht="15" customHeight="1" x14ac:dyDescent="0.2">
      <c r="A32" s="120"/>
      <c r="B32" s="119" t="s">
        <v>117</v>
      </c>
      <c r="C32" s="258"/>
      <c r="E32" s="113">
        <v>6.5853054537834872</v>
      </c>
      <c r="F32" s="115">
        <v>10371</v>
      </c>
      <c r="G32" s="114">
        <v>10061</v>
      </c>
      <c r="H32" s="114">
        <v>11477</v>
      </c>
      <c r="I32" s="114">
        <v>11012</v>
      </c>
      <c r="J32" s="140">
        <v>10141</v>
      </c>
      <c r="K32" s="114">
        <v>230</v>
      </c>
      <c r="L32" s="116">
        <v>2.2680209052361699</v>
      </c>
    </row>
    <row r="33" spans="1:12" s="110" customFormat="1" ht="15" customHeight="1" x14ac:dyDescent="0.2">
      <c r="A33" s="120"/>
      <c r="B33" s="119"/>
      <c r="C33" s="258" t="s">
        <v>106</v>
      </c>
      <c r="E33" s="113">
        <v>68.36370648924887</v>
      </c>
      <c r="F33" s="115">
        <v>7090</v>
      </c>
      <c r="G33" s="114">
        <v>7059</v>
      </c>
      <c r="H33" s="114">
        <v>7884</v>
      </c>
      <c r="I33" s="114">
        <v>7485</v>
      </c>
      <c r="J33" s="140">
        <v>7058</v>
      </c>
      <c r="K33" s="114">
        <v>32</v>
      </c>
      <c r="L33" s="116">
        <v>0.45338622839331255</v>
      </c>
    </row>
    <row r="34" spans="1:12" s="110" customFormat="1" ht="15" customHeight="1" x14ac:dyDescent="0.2">
      <c r="A34" s="120"/>
      <c r="B34" s="119"/>
      <c r="C34" s="258" t="s">
        <v>107</v>
      </c>
      <c r="E34" s="113">
        <v>31.636293510751134</v>
      </c>
      <c r="F34" s="115">
        <v>3281</v>
      </c>
      <c r="G34" s="114">
        <v>3002</v>
      </c>
      <c r="H34" s="114">
        <v>3593</v>
      </c>
      <c r="I34" s="114">
        <v>3527</v>
      </c>
      <c r="J34" s="140">
        <v>3083</v>
      </c>
      <c r="K34" s="114">
        <v>198</v>
      </c>
      <c r="L34" s="116">
        <v>6.4223159260460587</v>
      </c>
    </row>
    <row r="35" spans="1:12" s="110" customFormat="1" ht="24.95" customHeight="1" x14ac:dyDescent="0.2">
      <c r="A35" s="604" t="s">
        <v>190</v>
      </c>
      <c r="B35" s="605"/>
      <c r="C35" s="605"/>
      <c r="D35" s="606"/>
      <c r="E35" s="113">
        <v>71.250960396731159</v>
      </c>
      <c r="F35" s="115">
        <v>112211</v>
      </c>
      <c r="G35" s="114">
        <v>112592</v>
      </c>
      <c r="H35" s="114">
        <v>116938</v>
      </c>
      <c r="I35" s="114">
        <v>114315</v>
      </c>
      <c r="J35" s="140">
        <v>113969</v>
      </c>
      <c r="K35" s="114">
        <v>-1758</v>
      </c>
      <c r="L35" s="116">
        <v>-1.5425247216348306</v>
      </c>
    </row>
    <row r="36" spans="1:12" s="110" customFormat="1" ht="15" customHeight="1" x14ac:dyDescent="0.2">
      <c r="A36" s="120"/>
      <c r="B36" s="119"/>
      <c r="C36" s="258" t="s">
        <v>106</v>
      </c>
      <c r="E36" s="113">
        <v>69.550222348967566</v>
      </c>
      <c r="F36" s="115">
        <v>78043</v>
      </c>
      <c r="G36" s="114">
        <v>78524</v>
      </c>
      <c r="H36" s="114">
        <v>81302</v>
      </c>
      <c r="I36" s="114">
        <v>79771</v>
      </c>
      <c r="J36" s="140">
        <v>79661</v>
      </c>
      <c r="K36" s="114">
        <v>-1618</v>
      </c>
      <c r="L36" s="116">
        <v>-2.0311068151291094</v>
      </c>
    </row>
    <row r="37" spans="1:12" s="110" customFormat="1" ht="15" customHeight="1" x14ac:dyDescent="0.2">
      <c r="A37" s="120"/>
      <c r="B37" s="119"/>
      <c r="C37" s="258" t="s">
        <v>107</v>
      </c>
      <c r="E37" s="113">
        <v>30.449777651032431</v>
      </c>
      <c r="F37" s="115">
        <v>34168</v>
      </c>
      <c r="G37" s="114">
        <v>34068</v>
      </c>
      <c r="H37" s="114">
        <v>35636</v>
      </c>
      <c r="I37" s="114">
        <v>34544</v>
      </c>
      <c r="J37" s="140">
        <v>34308</v>
      </c>
      <c r="K37" s="114">
        <v>-140</v>
      </c>
      <c r="L37" s="116">
        <v>-0.40806808907543429</v>
      </c>
    </row>
    <row r="38" spans="1:12" s="110" customFormat="1" ht="15" customHeight="1" x14ac:dyDescent="0.2">
      <c r="A38" s="120"/>
      <c r="B38" s="119" t="s">
        <v>182</v>
      </c>
      <c r="C38" s="258"/>
      <c r="E38" s="113">
        <v>28.749039603268841</v>
      </c>
      <c r="F38" s="115">
        <v>45276</v>
      </c>
      <c r="G38" s="114">
        <v>45070</v>
      </c>
      <c r="H38" s="114">
        <v>45828</v>
      </c>
      <c r="I38" s="114">
        <v>44715</v>
      </c>
      <c r="J38" s="140">
        <v>43531</v>
      </c>
      <c r="K38" s="114">
        <v>1745</v>
      </c>
      <c r="L38" s="116">
        <v>4.0086375226849835</v>
      </c>
    </row>
    <row r="39" spans="1:12" s="110" customFormat="1" ht="15" customHeight="1" x14ac:dyDescent="0.2">
      <c r="A39" s="120"/>
      <c r="B39" s="119"/>
      <c r="C39" s="258" t="s">
        <v>106</v>
      </c>
      <c r="E39" s="113">
        <v>16.70200547751568</v>
      </c>
      <c r="F39" s="115">
        <v>7562</v>
      </c>
      <c r="G39" s="114">
        <v>7574</v>
      </c>
      <c r="H39" s="114">
        <v>7888</v>
      </c>
      <c r="I39" s="114">
        <v>7672</v>
      </c>
      <c r="J39" s="140">
        <v>7269</v>
      </c>
      <c r="K39" s="114">
        <v>293</v>
      </c>
      <c r="L39" s="116">
        <v>4.0308157930939608</v>
      </c>
    </row>
    <row r="40" spans="1:12" s="110" customFormat="1" ht="15" customHeight="1" x14ac:dyDescent="0.2">
      <c r="A40" s="120"/>
      <c r="B40" s="119"/>
      <c r="C40" s="258" t="s">
        <v>107</v>
      </c>
      <c r="E40" s="113">
        <v>83.297994522484316</v>
      </c>
      <c r="F40" s="115">
        <v>37714</v>
      </c>
      <c r="G40" s="114">
        <v>37496</v>
      </c>
      <c r="H40" s="114">
        <v>37940</v>
      </c>
      <c r="I40" s="114">
        <v>37043</v>
      </c>
      <c r="J40" s="140">
        <v>36262</v>
      </c>
      <c r="K40" s="114">
        <v>1452</v>
      </c>
      <c r="L40" s="116">
        <v>4.0041917158457894</v>
      </c>
    </row>
    <row r="41" spans="1:12" s="110" customFormat="1" ht="24.75" customHeight="1" x14ac:dyDescent="0.2">
      <c r="A41" s="604" t="s">
        <v>518</v>
      </c>
      <c r="B41" s="605"/>
      <c r="C41" s="605"/>
      <c r="D41" s="606"/>
      <c r="E41" s="113">
        <v>5.7039628667763056</v>
      </c>
      <c r="F41" s="115">
        <v>8983</v>
      </c>
      <c r="G41" s="114">
        <v>9866</v>
      </c>
      <c r="H41" s="114">
        <v>10139</v>
      </c>
      <c r="I41" s="114">
        <v>7907</v>
      </c>
      <c r="J41" s="140">
        <v>9126</v>
      </c>
      <c r="K41" s="114">
        <v>-143</v>
      </c>
      <c r="L41" s="116">
        <v>-1.566951566951567</v>
      </c>
    </row>
    <row r="42" spans="1:12" s="110" customFormat="1" ht="15" customHeight="1" x14ac:dyDescent="0.2">
      <c r="A42" s="120"/>
      <c r="B42" s="119"/>
      <c r="C42" s="258" t="s">
        <v>106</v>
      </c>
      <c r="E42" s="113">
        <v>56.039185127462986</v>
      </c>
      <c r="F42" s="115">
        <v>5034</v>
      </c>
      <c r="G42" s="114">
        <v>5695</v>
      </c>
      <c r="H42" s="114">
        <v>5844</v>
      </c>
      <c r="I42" s="114">
        <v>4522</v>
      </c>
      <c r="J42" s="140">
        <v>5085</v>
      </c>
      <c r="K42" s="114">
        <v>-51</v>
      </c>
      <c r="L42" s="116">
        <v>-1.0029498525073746</v>
      </c>
    </row>
    <row r="43" spans="1:12" s="110" customFormat="1" ht="15" customHeight="1" x14ac:dyDescent="0.2">
      <c r="A43" s="123"/>
      <c r="B43" s="124"/>
      <c r="C43" s="260" t="s">
        <v>107</v>
      </c>
      <c r="D43" s="261"/>
      <c r="E43" s="125">
        <v>43.960814872537014</v>
      </c>
      <c r="F43" s="143">
        <v>3949</v>
      </c>
      <c r="G43" s="144">
        <v>4171</v>
      </c>
      <c r="H43" s="144">
        <v>4295</v>
      </c>
      <c r="I43" s="144">
        <v>3385</v>
      </c>
      <c r="J43" s="145">
        <v>4041</v>
      </c>
      <c r="K43" s="144">
        <v>-92</v>
      </c>
      <c r="L43" s="146">
        <v>-2.2766641920316752</v>
      </c>
    </row>
    <row r="44" spans="1:12" s="110" customFormat="1" ht="45.75" customHeight="1" x14ac:dyDescent="0.2">
      <c r="A44" s="604" t="s">
        <v>191</v>
      </c>
      <c r="B44" s="605"/>
      <c r="C44" s="605"/>
      <c r="D44" s="606"/>
      <c r="E44" s="113">
        <v>1.6077517509381727</v>
      </c>
      <c r="F44" s="115">
        <v>2532</v>
      </c>
      <c r="G44" s="114">
        <v>2556</v>
      </c>
      <c r="H44" s="114">
        <v>2560</v>
      </c>
      <c r="I44" s="114">
        <v>2485</v>
      </c>
      <c r="J44" s="140">
        <v>2518</v>
      </c>
      <c r="K44" s="114">
        <v>14</v>
      </c>
      <c r="L44" s="116">
        <v>0.55599682287529784</v>
      </c>
    </row>
    <row r="45" spans="1:12" s="110" customFormat="1" ht="15" customHeight="1" x14ac:dyDescent="0.2">
      <c r="A45" s="120"/>
      <c r="B45" s="119"/>
      <c r="C45" s="258" t="s">
        <v>106</v>
      </c>
      <c r="E45" s="113">
        <v>59.123222748815166</v>
      </c>
      <c r="F45" s="115">
        <v>1497</v>
      </c>
      <c r="G45" s="114">
        <v>1512</v>
      </c>
      <c r="H45" s="114">
        <v>1512</v>
      </c>
      <c r="I45" s="114">
        <v>1471</v>
      </c>
      <c r="J45" s="140">
        <v>1496</v>
      </c>
      <c r="K45" s="114">
        <v>1</v>
      </c>
      <c r="L45" s="116">
        <v>6.684491978609626E-2</v>
      </c>
    </row>
    <row r="46" spans="1:12" s="110" customFormat="1" ht="15" customHeight="1" x14ac:dyDescent="0.2">
      <c r="A46" s="123"/>
      <c r="B46" s="124"/>
      <c r="C46" s="260" t="s">
        <v>107</v>
      </c>
      <c r="D46" s="261"/>
      <c r="E46" s="125">
        <v>40.876777251184834</v>
      </c>
      <c r="F46" s="143">
        <v>1035</v>
      </c>
      <c r="G46" s="144">
        <v>1044</v>
      </c>
      <c r="H46" s="144">
        <v>1048</v>
      </c>
      <c r="I46" s="144">
        <v>1014</v>
      </c>
      <c r="J46" s="145">
        <v>1022</v>
      </c>
      <c r="K46" s="144">
        <v>13</v>
      </c>
      <c r="L46" s="146">
        <v>1.2720156555772995</v>
      </c>
    </row>
    <row r="47" spans="1:12" s="110" customFormat="1" ht="39" customHeight="1" x14ac:dyDescent="0.2">
      <c r="A47" s="604" t="s">
        <v>519</v>
      </c>
      <c r="B47" s="607"/>
      <c r="C47" s="607"/>
      <c r="D47" s="608"/>
      <c r="E47" s="113">
        <v>0.44575107786674456</v>
      </c>
      <c r="F47" s="115">
        <v>702</v>
      </c>
      <c r="G47" s="114">
        <v>716</v>
      </c>
      <c r="H47" s="114">
        <v>684</v>
      </c>
      <c r="I47" s="114">
        <v>682</v>
      </c>
      <c r="J47" s="140">
        <v>711</v>
      </c>
      <c r="K47" s="114">
        <v>-9</v>
      </c>
      <c r="L47" s="116">
        <v>-1.2658227848101267</v>
      </c>
    </row>
    <row r="48" spans="1:12" s="110" customFormat="1" ht="15" customHeight="1" x14ac:dyDescent="0.2">
      <c r="A48" s="120"/>
      <c r="B48" s="119"/>
      <c r="C48" s="258" t="s">
        <v>106</v>
      </c>
      <c r="E48" s="113">
        <v>35.470085470085472</v>
      </c>
      <c r="F48" s="115">
        <v>249</v>
      </c>
      <c r="G48" s="114">
        <v>260</v>
      </c>
      <c r="H48" s="114">
        <v>243</v>
      </c>
      <c r="I48" s="114">
        <v>254</v>
      </c>
      <c r="J48" s="140">
        <v>263</v>
      </c>
      <c r="K48" s="114">
        <v>-14</v>
      </c>
      <c r="L48" s="116">
        <v>-5.3231939163498101</v>
      </c>
    </row>
    <row r="49" spans="1:12" s="110" customFormat="1" ht="15" customHeight="1" x14ac:dyDescent="0.2">
      <c r="A49" s="123"/>
      <c r="B49" s="124"/>
      <c r="C49" s="260" t="s">
        <v>107</v>
      </c>
      <c r="D49" s="261"/>
      <c r="E49" s="125">
        <v>64.529914529914535</v>
      </c>
      <c r="F49" s="143">
        <v>453</v>
      </c>
      <c r="G49" s="144">
        <v>456</v>
      </c>
      <c r="H49" s="144">
        <v>441</v>
      </c>
      <c r="I49" s="144">
        <v>428</v>
      </c>
      <c r="J49" s="145">
        <v>448</v>
      </c>
      <c r="K49" s="144">
        <v>5</v>
      </c>
      <c r="L49" s="146">
        <v>1.1160714285714286</v>
      </c>
    </row>
    <row r="50" spans="1:12" s="110" customFormat="1" ht="24.95" customHeight="1" x14ac:dyDescent="0.2">
      <c r="A50" s="609" t="s">
        <v>192</v>
      </c>
      <c r="B50" s="610"/>
      <c r="C50" s="610"/>
      <c r="D50" s="611"/>
      <c r="E50" s="262">
        <v>12.167988468889495</v>
      </c>
      <c r="F50" s="263">
        <v>19163</v>
      </c>
      <c r="G50" s="264">
        <v>20167</v>
      </c>
      <c r="H50" s="264">
        <v>21162</v>
      </c>
      <c r="I50" s="264">
        <v>19080</v>
      </c>
      <c r="J50" s="265">
        <v>19127</v>
      </c>
      <c r="K50" s="263">
        <v>36</v>
      </c>
      <c r="L50" s="266">
        <v>0.18821561143932661</v>
      </c>
    </row>
    <row r="51" spans="1:12" s="110" customFormat="1" ht="15" customHeight="1" x14ac:dyDescent="0.2">
      <c r="A51" s="120"/>
      <c r="B51" s="119"/>
      <c r="C51" s="258" t="s">
        <v>106</v>
      </c>
      <c r="E51" s="113">
        <v>55.387987267129361</v>
      </c>
      <c r="F51" s="115">
        <v>10614</v>
      </c>
      <c r="G51" s="114">
        <v>11186</v>
      </c>
      <c r="H51" s="114">
        <v>11828</v>
      </c>
      <c r="I51" s="114">
        <v>10683</v>
      </c>
      <c r="J51" s="140">
        <v>10723</v>
      </c>
      <c r="K51" s="114">
        <v>-109</v>
      </c>
      <c r="L51" s="116">
        <v>-1.0165065746526158</v>
      </c>
    </row>
    <row r="52" spans="1:12" s="110" customFormat="1" ht="15" customHeight="1" x14ac:dyDescent="0.2">
      <c r="A52" s="120"/>
      <c r="B52" s="119"/>
      <c r="C52" s="258" t="s">
        <v>107</v>
      </c>
      <c r="E52" s="113">
        <v>44.612012732870639</v>
      </c>
      <c r="F52" s="115">
        <v>8549</v>
      </c>
      <c r="G52" s="114">
        <v>8981</v>
      </c>
      <c r="H52" s="114">
        <v>9334</v>
      </c>
      <c r="I52" s="114">
        <v>8397</v>
      </c>
      <c r="J52" s="140">
        <v>8404</v>
      </c>
      <c r="K52" s="114">
        <v>145</v>
      </c>
      <c r="L52" s="116">
        <v>1.7253688719657305</v>
      </c>
    </row>
    <row r="53" spans="1:12" s="110" customFormat="1" ht="15" customHeight="1" x14ac:dyDescent="0.2">
      <c r="A53" s="120"/>
      <c r="B53" s="119"/>
      <c r="C53" s="258" t="s">
        <v>187</v>
      </c>
      <c r="D53" s="110" t="s">
        <v>193</v>
      </c>
      <c r="E53" s="113">
        <v>31.221625006522988</v>
      </c>
      <c r="F53" s="115">
        <v>5983</v>
      </c>
      <c r="G53" s="114">
        <v>7109</v>
      </c>
      <c r="H53" s="114">
        <v>7377</v>
      </c>
      <c r="I53" s="114">
        <v>5466</v>
      </c>
      <c r="J53" s="140">
        <v>6001</v>
      </c>
      <c r="K53" s="114">
        <v>-18</v>
      </c>
      <c r="L53" s="116">
        <v>-0.29995000833194468</v>
      </c>
    </row>
    <row r="54" spans="1:12" s="110" customFormat="1" ht="15" customHeight="1" x14ac:dyDescent="0.2">
      <c r="A54" s="120"/>
      <c r="B54" s="119"/>
      <c r="D54" s="267" t="s">
        <v>194</v>
      </c>
      <c r="E54" s="113">
        <v>56.91124853752298</v>
      </c>
      <c r="F54" s="115">
        <v>3405</v>
      </c>
      <c r="G54" s="114">
        <v>4021</v>
      </c>
      <c r="H54" s="114">
        <v>4221</v>
      </c>
      <c r="I54" s="114">
        <v>3167</v>
      </c>
      <c r="J54" s="140">
        <v>3421</v>
      </c>
      <c r="K54" s="114">
        <v>-16</v>
      </c>
      <c r="L54" s="116">
        <v>-0.46769950306927799</v>
      </c>
    </row>
    <row r="55" spans="1:12" s="110" customFormat="1" ht="15" customHeight="1" x14ac:dyDescent="0.2">
      <c r="A55" s="120"/>
      <c r="B55" s="119"/>
      <c r="D55" s="267" t="s">
        <v>195</v>
      </c>
      <c r="E55" s="113">
        <v>43.08875146247702</v>
      </c>
      <c r="F55" s="115">
        <v>2578</v>
      </c>
      <c r="G55" s="114">
        <v>3088</v>
      </c>
      <c r="H55" s="114">
        <v>3156</v>
      </c>
      <c r="I55" s="114">
        <v>2299</v>
      </c>
      <c r="J55" s="140">
        <v>2580</v>
      </c>
      <c r="K55" s="114">
        <v>-2</v>
      </c>
      <c r="L55" s="116">
        <v>-7.7519379844961239E-2</v>
      </c>
    </row>
    <row r="56" spans="1:12" s="110" customFormat="1" ht="15" customHeight="1" x14ac:dyDescent="0.2">
      <c r="A56" s="120"/>
      <c r="B56" s="119" t="s">
        <v>196</v>
      </c>
      <c r="C56" s="258"/>
      <c r="E56" s="113">
        <v>68.793614711055511</v>
      </c>
      <c r="F56" s="115">
        <v>108341</v>
      </c>
      <c r="G56" s="114">
        <v>107550</v>
      </c>
      <c r="H56" s="114">
        <v>109979</v>
      </c>
      <c r="I56" s="114">
        <v>108827</v>
      </c>
      <c r="J56" s="140">
        <v>108024</v>
      </c>
      <c r="K56" s="114">
        <v>317</v>
      </c>
      <c r="L56" s="116">
        <v>0.29345330667259129</v>
      </c>
    </row>
    <row r="57" spans="1:12" s="110" customFormat="1" ht="15" customHeight="1" x14ac:dyDescent="0.2">
      <c r="A57" s="120"/>
      <c r="B57" s="119"/>
      <c r="C57" s="258" t="s">
        <v>106</v>
      </c>
      <c r="E57" s="113">
        <v>53.892801432514005</v>
      </c>
      <c r="F57" s="115">
        <v>58388</v>
      </c>
      <c r="G57" s="114">
        <v>58219</v>
      </c>
      <c r="H57" s="114">
        <v>59709</v>
      </c>
      <c r="I57" s="114">
        <v>59441</v>
      </c>
      <c r="J57" s="140">
        <v>59227</v>
      </c>
      <c r="K57" s="114">
        <v>-839</v>
      </c>
      <c r="L57" s="116">
        <v>-1.4165836527259528</v>
      </c>
    </row>
    <row r="58" spans="1:12" s="110" customFormat="1" ht="15" customHeight="1" x14ac:dyDescent="0.2">
      <c r="A58" s="120"/>
      <c r="B58" s="119"/>
      <c r="C58" s="258" t="s">
        <v>107</v>
      </c>
      <c r="E58" s="113">
        <v>46.107198567485995</v>
      </c>
      <c r="F58" s="115">
        <v>49953</v>
      </c>
      <c r="G58" s="114">
        <v>49331</v>
      </c>
      <c r="H58" s="114">
        <v>50270</v>
      </c>
      <c r="I58" s="114">
        <v>49386</v>
      </c>
      <c r="J58" s="140">
        <v>48797</v>
      </c>
      <c r="K58" s="114">
        <v>1156</v>
      </c>
      <c r="L58" s="116">
        <v>2.3689980941451321</v>
      </c>
    </row>
    <row r="59" spans="1:12" s="110" customFormat="1" ht="15" customHeight="1" x14ac:dyDescent="0.2">
      <c r="A59" s="120"/>
      <c r="B59" s="119"/>
      <c r="C59" s="258" t="s">
        <v>105</v>
      </c>
      <c r="D59" s="110" t="s">
        <v>197</v>
      </c>
      <c r="E59" s="113">
        <v>92.870658384175883</v>
      </c>
      <c r="F59" s="115">
        <v>100617</v>
      </c>
      <c r="G59" s="114">
        <v>99847</v>
      </c>
      <c r="H59" s="114">
        <v>102203</v>
      </c>
      <c r="I59" s="114">
        <v>101217</v>
      </c>
      <c r="J59" s="140">
        <v>100466</v>
      </c>
      <c r="K59" s="114">
        <v>151</v>
      </c>
      <c r="L59" s="116">
        <v>0.15029960384607727</v>
      </c>
    </row>
    <row r="60" spans="1:12" s="110" customFormat="1" ht="15" customHeight="1" x14ac:dyDescent="0.2">
      <c r="A60" s="120"/>
      <c r="B60" s="119"/>
      <c r="C60" s="258"/>
      <c r="D60" s="267" t="s">
        <v>198</v>
      </c>
      <c r="E60" s="113">
        <v>52.188000039754712</v>
      </c>
      <c r="F60" s="115">
        <v>52510</v>
      </c>
      <c r="G60" s="114">
        <v>52339</v>
      </c>
      <c r="H60" s="114">
        <v>53771</v>
      </c>
      <c r="I60" s="114">
        <v>53611</v>
      </c>
      <c r="J60" s="140">
        <v>53422</v>
      </c>
      <c r="K60" s="114">
        <v>-912</v>
      </c>
      <c r="L60" s="116">
        <v>-1.7071618434352889</v>
      </c>
    </row>
    <row r="61" spans="1:12" s="110" customFormat="1" ht="15" customHeight="1" x14ac:dyDescent="0.2">
      <c r="A61" s="120"/>
      <c r="B61" s="119"/>
      <c r="C61" s="258"/>
      <c r="D61" s="267" t="s">
        <v>199</v>
      </c>
      <c r="E61" s="113">
        <v>47.811999960245288</v>
      </c>
      <c r="F61" s="115">
        <v>48107</v>
      </c>
      <c r="G61" s="114">
        <v>47508</v>
      </c>
      <c r="H61" s="114">
        <v>48432</v>
      </c>
      <c r="I61" s="114">
        <v>47606</v>
      </c>
      <c r="J61" s="140">
        <v>47044</v>
      </c>
      <c r="K61" s="114">
        <v>1063</v>
      </c>
      <c r="L61" s="116">
        <v>2.2595867698324974</v>
      </c>
    </row>
    <row r="62" spans="1:12" s="110" customFormat="1" ht="15" customHeight="1" x14ac:dyDescent="0.2">
      <c r="A62" s="120"/>
      <c r="B62" s="119"/>
      <c r="C62" s="258"/>
      <c r="D62" s="258" t="s">
        <v>200</v>
      </c>
      <c r="E62" s="113">
        <v>7.129341615824111</v>
      </c>
      <c r="F62" s="115">
        <v>7724</v>
      </c>
      <c r="G62" s="114">
        <v>7703</v>
      </c>
      <c r="H62" s="114">
        <v>7776</v>
      </c>
      <c r="I62" s="114">
        <v>7610</v>
      </c>
      <c r="J62" s="140">
        <v>7558</v>
      </c>
      <c r="K62" s="114">
        <v>166</v>
      </c>
      <c r="L62" s="116">
        <v>2.196348240275205</v>
      </c>
    </row>
    <row r="63" spans="1:12" s="110" customFormat="1" ht="15" customHeight="1" x14ac:dyDescent="0.2">
      <c r="A63" s="120"/>
      <c r="B63" s="119"/>
      <c r="C63" s="258"/>
      <c r="D63" s="267" t="s">
        <v>198</v>
      </c>
      <c r="E63" s="113">
        <v>76.100466079751428</v>
      </c>
      <c r="F63" s="115">
        <v>5878</v>
      </c>
      <c r="G63" s="114">
        <v>5880</v>
      </c>
      <c r="H63" s="114">
        <v>5938</v>
      </c>
      <c r="I63" s="114">
        <v>5830</v>
      </c>
      <c r="J63" s="140">
        <v>5805</v>
      </c>
      <c r="K63" s="114">
        <v>73</v>
      </c>
      <c r="L63" s="116">
        <v>1.2575366063738156</v>
      </c>
    </row>
    <row r="64" spans="1:12" s="110" customFormat="1" ht="15" customHeight="1" x14ac:dyDescent="0.2">
      <c r="A64" s="120"/>
      <c r="B64" s="119"/>
      <c r="C64" s="258"/>
      <c r="D64" s="267" t="s">
        <v>199</v>
      </c>
      <c r="E64" s="113">
        <v>23.899533920248576</v>
      </c>
      <c r="F64" s="115">
        <v>1846</v>
      </c>
      <c r="G64" s="114">
        <v>1823</v>
      </c>
      <c r="H64" s="114">
        <v>1838</v>
      </c>
      <c r="I64" s="114">
        <v>1780</v>
      </c>
      <c r="J64" s="140">
        <v>1753</v>
      </c>
      <c r="K64" s="114">
        <v>93</v>
      </c>
      <c r="L64" s="116">
        <v>5.3051911009697665</v>
      </c>
    </row>
    <row r="65" spans="1:12" s="110" customFormat="1" ht="15" customHeight="1" x14ac:dyDescent="0.2">
      <c r="A65" s="120"/>
      <c r="B65" s="119" t="s">
        <v>201</v>
      </c>
      <c r="C65" s="258"/>
      <c r="E65" s="113">
        <v>8.84580949538692</v>
      </c>
      <c r="F65" s="115">
        <v>13931</v>
      </c>
      <c r="G65" s="114">
        <v>13805</v>
      </c>
      <c r="H65" s="114">
        <v>13859</v>
      </c>
      <c r="I65" s="114">
        <v>13698</v>
      </c>
      <c r="J65" s="140">
        <v>13518</v>
      </c>
      <c r="K65" s="114">
        <v>413</v>
      </c>
      <c r="L65" s="116">
        <v>3.0551856783547864</v>
      </c>
    </row>
    <row r="66" spans="1:12" s="110" customFormat="1" ht="15" customHeight="1" x14ac:dyDescent="0.2">
      <c r="A66" s="120"/>
      <c r="B66" s="119"/>
      <c r="C66" s="258" t="s">
        <v>106</v>
      </c>
      <c r="E66" s="113">
        <v>54.023401048022393</v>
      </c>
      <c r="F66" s="115">
        <v>7526</v>
      </c>
      <c r="G66" s="114">
        <v>7489</v>
      </c>
      <c r="H66" s="114">
        <v>7525</v>
      </c>
      <c r="I66" s="114">
        <v>7428</v>
      </c>
      <c r="J66" s="140">
        <v>7416</v>
      </c>
      <c r="K66" s="114">
        <v>110</v>
      </c>
      <c r="L66" s="116">
        <v>1.4832793959007551</v>
      </c>
    </row>
    <row r="67" spans="1:12" s="110" customFormat="1" ht="15" customHeight="1" x14ac:dyDescent="0.2">
      <c r="A67" s="120"/>
      <c r="B67" s="119"/>
      <c r="C67" s="258" t="s">
        <v>107</v>
      </c>
      <c r="E67" s="113">
        <v>45.976598951977607</v>
      </c>
      <c r="F67" s="115">
        <v>6405</v>
      </c>
      <c r="G67" s="114">
        <v>6316</v>
      </c>
      <c r="H67" s="114">
        <v>6334</v>
      </c>
      <c r="I67" s="114">
        <v>6270</v>
      </c>
      <c r="J67" s="140">
        <v>6102</v>
      </c>
      <c r="K67" s="114">
        <v>303</v>
      </c>
      <c r="L67" s="116">
        <v>4.9655850540806297</v>
      </c>
    </row>
    <row r="68" spans="1:12" s="110" customFormat="1" ht="15" customHeight="1" x14ac:dyDescent="0.2">
      <c r="A68" s="120"/>
      <c r="B68" s="119"/>
      <c r="C68" s="258" t="s">
        <v>105</v>
      </c>
      <c r="D68" s="110" t="s">
        <v>202</v>
      </c>
      <c r="E68" s="113">
        <v>21.685449716459694</v>
      </c>
      <c r="F68" s="115">
        <v>3021</v>
      </c>
      <c r="G68" s="114">
        <v>2928</v>
      </c>
      <c r="H68" s="114">
        <v>2914</v>
      </c>
      <c r="I68" s="114">
        <v>2806</v>
      </c>
      <c r="J68" s="140">
        <v>2719</v>
      </c>
      <c r="K68" s="114">
        <v>302</v>
      </c>
      <c r="L68" s="116">
        <v>11.107024641412284</v>
      </c>
    </row>
    <row r="69" spans="1:12" s="110" customFormat="1" ht="15" customHeight="1" x14ac:dyDescent="0.2">
      <c r="A69" s="120"/>
      <c r="B69" s="119"/>
      <c r="C69" s="258"/>
      <c r="D69" s="267" t="s">
        <v>198</v>
      </c>
      <c r="E69" s="113">
        <v>50.347567030784511</v>
      </c>
      <c r="F69" s="115">
        <v>1521</v>
      </c>
      <c r="G69" s="114">
        <v>1483</v>
      </c>
      <c r="H69" s="114">
        <v>1483</v>
      </c>
      <c r="I69" s="114">
        <v>1425</v>
      </c>
      <c r="J69" s="140">
        <v>1408</v>
      </c>
      <c r="K69" s="114">
        <v>113</v>
      </c>
      <c r="L69" s="116">
        <v>8.0255681818181817</v>
      </c>
    </row>
    <row r="70" spans="1:12" s="110" customFormat="1" ht="15" customHeight="1" x14ac:dyDescent="0.2">
      <c r="A70" s="120"/>
      <c r="B70" s="119"/>
      <c r="C70" s="258"/>
      <c r="D70" s="267" t="s">
        <v>199</v>
      </c>
      <c r="E70" s="113">
        <v>49.652432969215489</v>
      </c>
      <c r="F70" s="115">
        <v>1500</v>
      </c>
      <c r="G70" s="114">
        <v>1445</v>
      </c>
      <c r="H70" s="114">
        <v>1431</v>
      </c>
      <c r="I70" s="114">
        <v>1381</v>
      </c>
      <c r="J70" s="140">
        <v>1311</v>
      </c>
      <c r="K70" s="114">
        <v>189</v>
      </c>
      <c r="L70" s="116">
        <v>14.416475972540045</v>
      </c>
    </row>
    <row r="71" spans="1:12" s="110" customFormat="1" ht="15" customHeight="1" x14ac:dyDescent="0.2">
      <c r="A71" s="120"/>
      <c r="B71" s="119"/>
      <c r="C71" s="258"/>
      <c r="D71" s="110" t="s">
        <v>203</v>
      </c>
      <c r="E71" s="113">
        <v>72.428397099992821</v>
      </c>
      <c r="F71" s="115">
        <v>10090</v>
      </c>
      <c r="G71" s="114">
        <v>10075</v>
      </c>
      <c r="H71" s="114">
        <v>10118</v>
      </c>
      <c r="I71" s="114">
        <v>10072</v>
      </c>
      <c r="J71" s="140">
        <v>10017</v>
      </c>
      <c r="K71" s="114">
        <v>73</v>
      </c>
      <c r="L71" s="116">
        <v>0.72876110611959666</v>
      </c>
    </row>
    <row r="72" spans="1:12" s="110" customFormat="1" ht="15" customHeight="1" x14ac:dyDescent="0.2">
      <c r="A72" s="120"/>
      <c r="B72" s="119"/>
      <c r="C72" s="258"/>
      <c r="D72" s="267" t="s">
        <v>198</v>
      </c>
      <c r="E72" s="113">
        <v>54.717542120911794</v>
      </c>
      <c r="F72" s="115">
        <v>5521</v>
      </c>
      <c r="G72" s="114">
        <v>5527</v>
      </c>
      <c r="H72" s="114">
        <v>5543</v>
      </c>
      <c r="I72" s="114">
        <v>5515</v>
      </c>
      <c r="J72" s="140">
        <v>5532</v>
      </c>
      <c r="K72" s="114">
        <v>-11</v>
      </c>
      <c r="L72" s="116">
        <v>-0.19884309472161968</v>
      </c>
    </row>
    <row r="73" spans="1:12" s="110" customFormat="1" ht="15" customHeight="1" x14ac:dyDescent="0.2">
      <c r="A73" s="120"/>
      <c r="B73" s="119"/>
      <c r="C73" s="258"/>
      <c r="D73" s="267" t="s">
        <v>199</v>
      </c>
      <c r="E73" s="113">
        <v>45.282457879088206</v>
      </c>
      <c r="F73" s="115">
        <v>4569</v>
      </c>
      <c r="G73" s="114">
        <v>4548</v>
      </c>
      <c r="H73" s="114">
        <v>4575</v>
      </c>
      <c r="I73" s="114">
        <v>4557</v>
      </c>
      <c r="J73" s="140">
        <v>4485</v>
      </c>
      <c r="K73" s="114">
        <v>84</v>
      </c>
      <c r="L73" s="116">
        <v>1.8729096989966556</v>
      </c>
    </row>
    <row r="74" spans="1:12" s="110" customFormat="1" ht="15" customHeight="1" x14ac:dyDescent="0.2">
      <c r="A74" s="120"/>
      <c r="B74" s="119"/>
      <c r="C74" s="258"/>
      <c r="D74" s="110" t="s">
        <v>204</v>
      </c>
      <c r="E74" s="113">
        <v>5.8861531835474841</v>
      </c>
      <c r="F74" s="115">
        <v>820</v>
      </c>
      <c r="G74" s="114">
        <v>802</v>
      </c>
      <c r="H74" s="114">
        <v>827</v>
      </c>
      <c r="I74" s="114">
        <v>820</v>
      </c>
      <c r="J74" s="140">
        <v>782</v>
      </c>
      <c r="K74" s="114">
        <v>38</v>
      </c>
      <c r="L74" s="116">
        <v>4.859335038363171</v>
      </c>
    </row>
    <row r="75" spans="1:12" s="110" customFormat="1" ht="15" customHeight="1" x14ac:dyDescent="0.2">
      <c r="A75" s="120"/>
      <c r="B75" s="119"/>
      <c r="C75" s="258"/>
      <c r="D75" s="267" t="s">
        <v>198</v>
      </c>
      <c r="E75" s="113">
        <v>59.024390243902438</v>
      </c>
      <c r="F75" s="115">
        <v>484</v>
      </c>
      <c r="G75" s="114">
        <v>479</v>
      </c>
      <c r="H75" s="114">
        <v>499</v>
      </c>
      <c r="I75" s="114">
        <v>488</v>
      </c>
      <c r="J75" s="140">
        <v>476</v>
      </c>
      <c r="K75" s="114">
        <v>8</v>
      </c>
      <c r="L75" s="116">
        <v>1.680672268907563</v>
      </c>
    </row>
    <row r="76" spans="1:12" s="110" customFormat="1" ht="15" customHeight="1" x14ac:dyDescent="0.2">
      <c r="A76" s="120"/>
      <c r="B76" s="119"/>
      <c r="C76" s="258"/>
      <c r="D76" s="267" t="s">
        <v>199</v>
      </c>
      <c r="E76" s="113">
        <v>40.975609756097562</v>
      </c>
      <c r="F76" s="115">
        <v>336</v>
      </c>
      <c r="G76" s="114">
        <v>323</v>
      </c>
      <c r="H76" s="114">
        <v>328</v>
      </c>
      <c r="I76" s="114">
        <v>332</v>
      </c>
      <c r="J76" s="140">
        <v>306</v>
      </c>
      <c r="K76" s="114">
        <v>30</v>
      </c>
      <c r="L76" s="116">
        <v>9.8039215686274517</v>
      </c>
    </row>
    <row r="77" spans="1:12" s="110" customFormat="1" ht="15" customHeight="1" x14ac:dyDescent="0.2">
      <c r="A77" s="534"/>
      <c r="B77" s="119" t="s">
        <v>205</v>
      </c>
      <c r="C77" s="268"/>
      <c r="D77" s="182"/>
      <c r="E77" s="113">
        <v>10.192587324668068</v>
      </c>
      <c r="F77" s="115">
        <v>16052</v>
      </c>
      <c r="G77" s="114">
        <v>16140</v>
      </c>
      <c r="H77" s="114">
        <v>17766</v>
      </c>
      <c r="I77" s="114">
        <v>17425</v>
      </c>
      <c r="J77" s="140">
        <v>16831</v>
      </c>
      <c r="K77" s="114">
        <v>-779</v>
      </c>
      <c r="L77" s="116">
        <v>-4.6283643277285957</v>
      </c>
    </row>
    <row r="78" spans="1:12" s="110" customFormat="1" ht="15" customHeight="1" x14ac:dyDescent="0.2">
      <c r="A78" s="120"/>
      <c r="B78" s="119"/>
      <c r="C78" s="268" t="s">
        <v>106</v>
      </c>
      <c r="D78" s="182"/>
      <c r="E78" s="113">
        <v>56.547470720159481</v>
      </c>
      <c r="F78" s="115">
        <v>9077</v>
      </c>
      <c r="G78" s="114">
        <v>9204</v>
      </c>
      <c r="H78" s="114">
        <v>10128</v>
      </c>
      <c r="I78" s="114">
        <v>9891</v>
      </c>
      <c r="J78" s="140">
        <v>9564</v>
      </c>
      <c r="K78" s="114">
        <v>-487</v>
      </c>
      <c r="L78" s="116">
        <v>-5.0920117105813469</v>
      </c>
    </row>
    <row r="79" spans="1:12" s="110" customFormat="1" ht="15" customHeight="1" x14ac:dyDescent="0.2">
      <c r="A79" s="123"/>
      <c r="B79" s="124"/>
      <c r="C79" s="260" t="s">
        <v>107</v>
      </c>
      <c r="D79" s="261"/>
      <c r="E79" s="125">
        <v>43.452529279840519</v>
      </c>
      <c r="F79" s="143">
        <v>6975</v>
      </c>
      <c r="G79" s="144">
        <v>6936</v>
      </c>
      <c r="H79" s="144">
        <v>7638</v>
      </c>
      <c r="I79" s="144">
        <v>7534</v>
      </c>
      <c r="J79" s="145">
        <v>7267</v>
      </c>
      <c r="K79" s="144">
        <v>-292</v>
      </c>
      <c r="L79" s="146">
        <v>-4.0181643043897068</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157487</v>
      </c>
      <c r="E11" s="114">
        <v>157662</v>
      </c>
      <c r="F11" s="114">
        <v>162766</v>
      </c>
      <c r="G11" s="114">
        <v>159030</v>
      </c>
      <c r="H11" s="140">
        <v>157500</v>
      </c>
      <c r="I11" s="115">
        <v>-13</v>
      </c>
      <c r="J11" s="116">
        <v>-8.2539682539682548E-3</v>
      </c>
    </row>
    <row r="12" spans="1:15" s="110" customFormat="1" ht="24.95" customHeight="1" x14ac:dyDescent="0.2">
      <c r="A12" s="193" t="s">
        <v>132</v>
      </c>
      <c r="B12" s="194" t="s">
        <v>133</v>
      </c>
      <c r="C12" s="113">
        <v>1.557588880352029</v>
      </c>
      <c r="D12" s="115">
        <v>2453</v>
      </c>
      <c r="E12" s="114">
        <v>2303</v>
      </c>
      <c r="F12" s="114">
        <v>2589</v>
      </c>
      <c r="G12" s="114">
        <v>2548</v>
      </c>
      <c r="H12" s="140">
        <v>2458</v>
      </c>
      <c r="I12" s="115">
        <v>-5</v>
      </c>
      <c r="J12" s="116">
        <v>-0.20341741253051263</v>
      </c>
    </row>
    <row r="13" spans="1:15" s="110" customFormat="1" ht="24.95" customHeight="1" x14ac:dyDescent="0.2">
      <c r="A13" s="193" t="s">
        <v>134</v>
      </c>
      <c r="B13" s="199" t="s">
        <v>214</v>
      </c>
      <c r="C13" s="113">
        <v>1.9969902277648315</v>
      </c>
      <c r="D13" s="115">
        <v>3145</v>
      </c>
      <c r="E13" s="114">
        <v>3148</v>
      </c>
      <c r="F13" s="114">
        <v>3159</v>
      </c>
      <c r="G13" s="114">
        <v>3129</v>
      </c>
      <c r="H13" s="140">
        <v>3121</v>
      </c>
      <c r="I13" s="115">
        <v>24</v>
      </c>
      <c r="J13" s="116">
        <v>0.76898429990387696</v>
      </c>
    </row>
    <row r="14" spans="1:15" s="287" customFormat="1" ht="24" customHeight="1" x14ac:dyDescent="0.2">
      <c r="A14" s="193" t="s">
        <v>215</v>
      </c>
      <c r="B14" s="199" t="s">
        <v>137</v>
      </c>
      <c r="C14" s="113">
        <v>17.082679840240782</v>
      </c>
      <c r="D14" s="115">
        <v>26903</v>
      </c>
      <c r="E14" s="114">
        <v>27308</v>
      </c>
      <c r="F14" s="114">
        <v>27894</v>
      </c>
      <c r="G14" s="114">
        <v>27291</v>
      </c>
      <c r="H14" s="140">
        <v>27620</v>
      </c>
      <c r="I14" s="115">
        <v>-717</v>
      </c>
      <c r="J14" s="116">
        <v>-2.5959449674149169</v>
      </c>
      <c r="K14" s="110"/>
      <c r="L14" s="110"/>
      <c r="M14" s="110"/>
      <c r="N14" s="110"/>
      <c r="O14" s="110"/>
    </row>
    <row r="15" spans="1:15" s="110" customFormat="1" ht="24.75" customHeight="1" x14ac:dyDescent="0.2">
      <c r="A15" s="193" t="s">
        <v>216</v>
      </c>
      <c r="B15" s="199" t="s">
        <v>217</v>
      </c>
      <c r="C15" s="113">
        <v>2.6694266828373134</v>
      </c>
      <c r="D15" s="115">
        <v>4204</v>
      </c>
      <c r="E15" s="114">
        <v>4237</v>
      </c>
      <c r="F15" s="114">
        <v>4404</v>
      </c>
      <c r="G15" s="114">
        <v>4207</v>
      </c>
      <c r="H15" s="140">
        <v>4125</v>
      </c>
      <c r="I15" s="115">
        <v>79</v>
      </c>
      <c r="J15" s="116">
        <v>1.915151515151515</v>
      </c>
    </row>
    <row r="16" spans="1:15" s="287" customFormat="1" ht="24.95" customHeight="1" x14ac:dyDescent="0.2">
      <c r="A16" s="193" t="s">
        <v>218</v>
      </c>
      <c r="B16" s="199" t="s">
        <v>141</v>
      </c>
      <c r="C16" s="113">
        <v>12.147034358391487</v>
      </c>
      <c r="D16" s="115">
        <v>19130</v>
      </c>
      <c r="E16" s="114">
        <v>19412</v>
      </c>
      <c r="F16" s="114">
        <v>19698</v>
      </c>
      <c r="G16" s="114">
        <v>19315</v>
      </c>
      <c r="H16" s="140">
        <v>19716</v>
      </c>
      <c r="I16" s="115">
        <v>-586</v>
      </c>
      <c r="J16" s="116">
        <v>-2.9722053154798131</v>
      </c>
      <c r="K16" s="110"/>
      <c r="L16" s="110"/>
      <c r="M16" s="110"/>
      <c r="N16" s="110"/>
      <c r="O16" s="110"/>
    </row>
    <row r="17" spans="1:15" s="110" customFormat="1" ht="24.95" customHeight="1" x14ac:dyDescent="0.2">
      <c r="A17" s="193" t="s">
        <v>219</v>
      </c>
      <c r="B17" s="199" t="s">
        <v>220</v>
      </c>
      <c r="C17" s="113">
        <v>2.2662187990119818</v>
      </c>
      <c r="D17" s="115">
        <v>3569</v>
      </c>
      <c r="E17" s="114">
        <v>3659</v>
      </c>
      <c r="F17" s="114">
        <v>3792</v>
      </c>
      <c r="G17" s="114">
        <v>3769</v>
      </c>
      <c r="H17" s="140">
        <v>3779</v>
      </c>
      <c r="I17" s="115">
        <v>-210</v>
      </c>
      <c r="J17" s="116">
        <v>-5.5570256681661814</v>
      </c>
    </row>
    <row r="18" spans="1:15" s="287" customFormat="1" ht="24.95" customHeight="1" x14ac:dyDescent="0.2">
      <c r="A18" s="201" t="s">
        <v>144</v>
      </c>
      <c r="B18" s="202" t="s">
        <v>145</v>
      </c>
      <c r="C18" s="113">
        <v>8.2032167734479664</v>
      </c>
      <c r="D18" s="115">
        <v>12919</v>
      </c>
      <c r="E18" s="114">
        <v>12861</v>
      </c>
      <c r="F18" s="114">
        <v>13321</v>
      </c>
      <c r="G18" s="114">
        <v>12885</v>
      </c>
      <c r="H18" s="140">
        <v>13026</v>
      </c>
      <c r="I18" s="115">
        <v>-107</v>
      </c>
      <c r="J18" s="116">
        <v>-0.82143405496698907</v>
      </c>
      <c r="K18" s="110"/>
      <c r="L18" s="110"/>
      <c r="M18" s="110"/>
      <c r="N18" s="110"/>
      <c r="O18" s="110"/>
    </row>
    <row r="19" spans="1:15" s="110" customFormat="1" ht="24.95" customHeight="1" x14ac:dyDescent="0.2">
      <c r="A19" s="193" t="s">
        <v>146</v>
      </c>
      <c r="B19" s="199" t="s">
        <v>147</v>
      </c>
      <c r="C19" s="113">
        <v>14.175773238426029</v>
      </c>
      <c r="D19" s="115">
        <v>22325</v>
      </c>
      <c r="E19" s="114">
        <v>22381</v>
      </c>
      <c r="F19" s="114">
        <v>23093</v>
      </c>
      <c r="G19" s="114">
        <v>22004</v>
      </c>
      <c r="H19" s="140">
        <v>21848</v>
      </c>
      <c r="I19" s="115">
        <v>477</v>
      </c>
      <c r="J19" s="116">
        <v>2.1832662028560965</v>
      </c>
    </row>
    <row r="20" spans="1:15" s="287" customFormat="1" ht="24.95" customHeight="1" x14ac:dyDescent="0.2">
      <c r="A20" s="193" t="s">
        <v>148</v>
      </c>
      <c r="B20" s="199" t="s">
        <v>149</v>
      </c>
      <c r="C20" s="113">
        <v>7.0304215586048375</v>
      </c>
      <c r="D20" s="115">
        <v>11072</v>
      </c>
      <c r="E20" s="114">
        <v>11300</v>
      </c>
      <c r="F20" s="114">
        <v>11658</v>
      </c>
      <c r="G20" s="114">
        <v>11601</v>
      </c>
      <c r="H20" s="140">
        <v>11640</v>
      </c>
      <c r="I20" s="115">
        <v>-568</v>
      </c>
      <c r="J20" s="116">
        <v>-4.8797250859106533</v>
      </c>
      <c r="K20" s="110"/>
      <c r="L20" s="110"/>
      <c r="M20" s="110"/>
      <c r="N20" s="110"/>
      <c r="O20" s="110"/>
    </row>
    <row r="21" spans="1:15" s="110" customFormat="1" ht="24.95" customHeight="1" x14ac:dyDescent="0.2">
      <c r="A21" s="201" t="s">
        <v>150</v>
      </c>
      <c r="B21" s="202" t="s">
        <v>151</v>
      </c>
      <c r="C21" s="113">
        <v>4.6968956167810676</v>
      </c>
      <c r="D21" s="115">
        <v>7397</v>
      </c>
      <c r="E21" s="114">
        <v>7271</v>
      </c>
      <c r="F21" s="114">
        <v>9094</v>
      </c>
      <c r="G21" s="114">
        <v>9027</v>
      </c>
      <c r="H21" s="140">
        <v>7589</v>
      </c>
      <c r="I21" s="115">
        <v>-192</v>
      </c>
      <c r="J21" s="116">
        <v>-2.5299775991566742</v>
      </c>
    </row>
    <row r="22" spans="1:15" s="110" customFormat="1" ht="24.95" customHeight="1" x14ac:dyDescent="0.2">
      <c r="A22" s="201" t="s">
        <v>152</v>
      </c>
      <c r="B22" s="199" t="s">
        <v>153</v>
      </c>
      <c r="C22" s="113">
        <v>1.1410465625734187</v>
      </c>
      <c r="D22" s="115">
        <v>1797</v>
      </c>
      <c r="E22" s="114">
        <v>1807</v>
      </c>
      <c r="F22" s="114">
        <v>1783</v>
      </c>
      <c r="G22" s="114">
        <v>1692</v>
      </c>
      <c r="H22" s="140">
        <v>1671</v>
      </c>
      <c r="I22" s="115">
        <v>126</v>
      </c>
      <c r="J22" s="116">
        <v>7.5403949730700184</v>
      </c>
    </row>
    <row r="23" spans="1:15" s="110" customFormat="1" ht="24.95" customHeight="1" x14ac:dyDescent="0.2">
      <c r="A23" s="193" t="s">
        <v>154</v>
      </c>
      <c r="B23" s="199" t="s">
        <v>155</v>
      </c>
      <c r="C23" s="113">
        <v>2.1906570066100692</v>
      </c>
      <c r="D23" s="115">
        <v>3450</v>
      </c>
      <c r="E23" s="114">
        <v>3459</v>
      </c>
      <c r="F23" s="114">
        <v>3480</v>
      </c>
      <c r="G23" s="114">
        <v>3409</v>
      </c>
      <c r="H23" s="140">
        <v>3443</v>
      </c>
      <c r="I23" s="115">
        <v>7</v>
      </c>
      <c r="J23" s="116">
        <v>0.20331106593087422</v>
      </c>
    </row>
    <row r="24" spans="1:15" s="110" customFormat="1" ht="24.95" customHeight="1" x14ac:dyDescent="0.2">
      <c r="A24" s="193" t="s">
        <v>156</v>
      </c>
      <c r="B24" s="199" t="s">
        <v>221</v>
      </c>
      <c r="C24" s="113">
        <v>5.7033278937309113</v>
      </c>
      <c r="D24" s="115">
        <v>8982</v>
      </c>
      <c r="E24" s="114">
        <v>8973</v>
      </c>
      <c r="F24" s="114">
        <v>9072</v>
      </c>
      <c r="G24" s="114">
        <v>8934</v>
      </c>
      <c r="H24" s="140">
        <v>8915</v>
      </c>
      <c r="I24" s="115">
        <v>67</v>
      </c>
      <c r="J24" s="116">
        <v>0.75154234436343237</v>
      </c>
    </row>
    <row r="25" spans="1:15" s="110" customFormat="1" ht="24.95" customHeight="1" x14ac:dyDescent="0.2">
      <c r="A25" s="193" t="s">
        <v>222</v>
      </c>
      <c r="B25" s="204" t="s">
        <v>159</v>
      </c>
      <c r="C25" s="113">
        <v>3.8911148221757985</v>
      </c>
      <c r="D25" s="115">
        <v>6128</v>
      </c>
      <c r="E25" s="114">
        <v>6039</v>
      </c>
      <c r="F25" s="114">
        <v>6286</v>
      </c>
      <c r="G25" s="114">
        <v>6199</v>
      </c>
      <c r="H25" s="140">
        <v>5988</v>
      </c>
      <c r="I25" s="115">
        <v>140</v>
      </c>
      <c r="J25" s="116">
        <v>2.3380093520374081</v>
      </c>
    </row>
    <row r="26" spans="1:15" s="110" customFormat="1" ht="24.95" customHeight="1" x14ac:dyDescent="0.2">
      <c r="A26" s="201">
        <v>782.78300000000002</v>
      </c>
      <c r="B26" s="203" t="s">
        <v>160</v>
      </c>
      <c r="C26" s="113">
        <v>2.1246198098890701</v>
      </c>
      <c r="D26" s="115">
        <v>3346</v>
      </c>
      <c r="E26" s="114">
        <v>3382</v>
      </c>
      <c r="F26" s="114">
        <v>3753</v>
      </c>
      <c r="G26" s="114">
        <v>3847</v>
      </c>
      <c r="H26" s="140">
        <v>3927</v>
      </c>
      <c r="I26" s="115">
        <v>-581</v>
      </c>
      <c r="J26" s="116">
        <v>-14.795008912655971</v>
      </c>
    </row>
    <row r="27" spans="1:15" s="110" customFormat="1" ht="24.95" customHeight="1" x14ac:dyDescent="0.2">
      <c r="A27" s="193" t="s">
        <v>161</v>
      </c>
      <c r="B27" s="199" t="s">
        <v>223</v>
      </c>
      <c r="C27" s="113">
        <v>7.7079377980404731</v>
      </c>
      <c r="D27" s="115">
        <v>12139</v>
      </c>
      <c r="E27" s="114">
        <v>12149</v>
      </c>
      <c r="F27" s="114">
        <v>12274</v>
      </c>
      <c r="G27" s="114">
        <v>11915</v>
      </c>
      <c r="H27" s="140">
        <v>11841</v>
      </c>
      <c r="I27" s="115">
        <v>298</v>
      </c>
      <c r="J27" s="116">
        <v>2.5166793345156657</v>
      </c>
    </row>
    <row r="28" spans="1:15" s="110" customFormat="1" ht="24.95" customHeight="1" x14ac:dyDescent="0.2">
      <c r="A28" s="193" t="s">
        <v>163</v>
      </c>
      <c r="B28" s="199" t="s">
        <v>164</v>
      </c>
      <c r="C28" s="113">
        <v>3.0453307257106936</v>
      </c>
      <c r="D28" s="115">
        <v>4796</v>
      </c>
      <c r="E28" s="114">
        <v>4832</v>
      </c>
      <c r="F28" s="114">
        <v>4787</v>
      </c>
      <c r="G28" s="114">
        <v>4760</v>
      </c>
      <c r="H28" s="140">
        <v>4769</v>
      </c>
      <c r="I28" s="115">
        <v>27</v>
      </c>
      <c r="J28" s="116">
        <v>0.56615642692388346</v>
      </c>
    </row>
    <row r="29" spans="1:15" s="110" customFormat="1" ht="24.95" customHeight="1" x14ac:dyDescent="0.2">
      <c r="A29" s="193">
        <v>86</v>
      </c>
      <c r="B29" s="199" t="s">
        <v>165</v>
      </c>
      <c r="C29" s="113">
        <v>7.3174293751230257</v>
      </c>
      <c r="D29" s="115">
        <v>11524</v>
      </c>
      <c r="E29" s="114">
        <v>11434</v>
      </c>
      <c r="F29" s="114">
        <v>11438</v>
      </c>
      <c r="G29" s="114">
        <v>11195</v>
      </c>
      <c r="H29" s="140">
        <v>11189</v>
      </c>
      <c r="I29" s="115">
        <v>335</v>
      </c>
      <c r="J29" s="116">
        <v>2.9940119760479043</v>
      </c>
    </row>
    <row r="30" spans="1:15" s="110" customFormat="1" ht="24.95" customHeight="1" x14ac:dyDescent="0.2">
      <c r="A30" s="193">
        <v>87.88</v>
      </c>
      <c r="B30" s="204" t="s">
        <v>166</v>
      </c>
      <c r="C30" s="113">
        <v>9.4223650206048752</v>
      </c>
      <c r="D30" s="115">
        <v>14839</v>
      </c>
      <c r="E30" s="114">
        <v>14734</v>
      </c>
      <c r="F30" s="114">
        <v>14642</v>
      </c>
      <c r="G30" s="114">
        <v>14279</v>
      </c>
      <c r="H30" s="140">
        <v>14215</v>
      </c>
      <c r="I30" s="115">
        <v>624</v>
      </c>
      <c r="J30" s="116">
        <v>4.3897291593387271</v>
      </c>
    </row>
    <row r="31" spans="1:15" s="110" customFormat="1" ht="24.95" customHeight="1" x14ac:dyDescent="0.2">
      <c r="A31" s="193" t="s">
        <v>167</v>
      </c>
      <c r="B31" s="199" t="s">
        <v>168</v>
      </c>
      <c r="C31" s="113">
        <v>2.7113349038333321</v>
      </c>
      <c r="D31" s="115">
        <v>4270</v>
      </c>
      <c r="E31" s="114">
        <v>4279</v>
      </c>
      <c r="F31" s="114">
        <v>4441</v>
      </c>
      <c r="G31" s="114">
        <v>4312</v>
      </c>
      <c r="H31" s="140">
        <v>4237</v>
      </c>
      <c r="I31" s="115">
        <v>33</v>
      </c>
      <c r="J31" s="116">
        <v>0.77885296200141607</v>
      </c>
    </row>
    <row r="32" spans="1:15" s="110" customFormat="1" ht="24.95" customHeight="1" x14ac:dyDescent="0.2">
      <c r="A32" s="193"/>
      <c r="B32" s="288" t="s">
        <v>224</v>
      </c>
      <c r="C32" s="113" t="s">
        <v>514</v>
      </c>
      <c r="D32" s="115" t="s">
        <v>514</v>
      </c>
      <c r="E32" s="114" t="s">
        <v>514</v>
      </c>
      <c r="F32" s="114" t="s">
        <v>514</v>
      </c>
      <c r="G32" s="114">
        <v>3</v>
      </c>
      <c r="H32" s="140">
        <v>3</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1.557588880352029</v>
      </c>
      <c r="D34" s="115">
        <v>2453</v>
      </c>
      <c r="E34" s="114">
        <v>2303</v>
      </c>
      <c r="F34" s="114">
        <v>2589</v>
      </c>
      <c r="G34" s="114">
        <v>2548</v>
      </c>
      <c r="H34" s="140">
        <v>2458</v>
      </c>
      <c r="I34" s="115">
        <v>-5</v>
      </c>
      <c r="J34" s="116">
        <v>-0.20341741253051263</v>
      </c>
    </row>
    <row r="35" spans="1:10" s="110" customFormat="1" ht="24.95" customHeight="1" x14ac:dyDescent="0.2">
      <c r="A35" s="292" t="s">
        <v>171</v>
      </c>
      <c r="B35" s="293" t="s">
        <v>172</v>
      </c>
      <c r="C35" s="113">
        <v>27.282886841453582</v>
      </c>
      <c r="D35" s="115">
        <v>42967</v>
      </c>
      <c r="E35" s="114">
        <v>43317</v>
      </c>
      <c r="F35" s="114">
        <v>44374</v>
      </c>
      <c r="G35" s="114">
        <v>43305</v>
      </c>
      <c r="H35" s="140">
        <v>43767</v>
      </c>
      <c r="I35" s="115">
        <v>-800</v>
      </c>
      <c r="J35" s="116">
        <v>-1.8278611739438391</v>
      </c>
    </row>
    <row r="36" spans="1:10" s="110" customFormat="1" ht="24.95" customHeight="1" x14ac:dyDescent="0.2">
      <c r="A36" s="294" t="s">
        <v>173</v>
      </c>
      <c r="B36" s="295" t="s">
        <v>174</v>
      </c>
      <c r="C36" s="125">
        <v>71.158254332103596</v>
      </c>
      <c r="D36" s="143">
        <v>112065</v>
      </c>
      <c r="E36" s="144">
        <v>112040</v>
      </c>
      <c r="F36" s="144">
        <v>115801</v>
      </c>
      <c r="G36" s="144">
        <v>113174</v>
      </c>
      <c r="H36" s="145">
        <v>111272</v>
      </c>
      <c r="I36" s="143">
        <v>793</v>
      </c>
      <c r="J36" s="146">
        <v>0.71266805665396504</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2020-09-28T07:12:03Z</dcterms:created>
  <dcterms:modified xsi:type="dcterms:W3CDTF">2020-09-28T10:32:34Z</dcterms:modified>
</cp:coreProperties>
</file>