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K43" i="24"/>
  <c r="I43" i="24"/>
  <c r="H43" i="24"/>
  <c r="G43" i="24"/>
  <c r="F43" i="24"/>
  <c r="E43" i="24"/>
  <c r="C43" i="24"/>
  <c r="L43" i="24" s="1"/>
  <c r="B43" i="24"/>
  <c r="D43" i="24" s="1"/>
  <c r="K42" i="24"/>
  <c r="I42" i="24"/>
  <c r="C42" i="24"/>
  <c r="M42" i="24" s="1"/>
  <c r="B42" i="24"/>
  <c r="D42" i="24" s="1"/>
  <c r="M41" i="24"/>
  <c r="K41" i="24"/>
  <c r="I41" i="24"/>
  <c r="H41" i="24"/>
  <c r="G41" i="24"/>
  <c r="F41" i="24"/>
  <c r="E41" i="24"/>
  <c r="C41" i="24"/>
  <c r="L41" i="24" s="1"/>
  <c r="B41" i="24"/>
  <c r="D41" i="24" s="1"/>
  <c r="K40" i="24"/>
  <c r="I40" i="24"/>
  <c r="C40" i="24"/>
  <c r="M40" i="24" s="1"/>
  <c r="B40" i="24"/>
  <c r="D40" i="24" s="1"/>
  <c r="M36" i="24"/>
  <c r="L36" i="24"/>
  <c r="K36" i="24"/>
  <c r="J36" i="24"/>
  <c r="I36" i="24"/>
  <c r="H36" i="24"/>
  <c r="G36" i="24"/>
  <c r="F36" i="24"/>
  <c r="E36" i="24"/>
  <c r="D36" i="24"/>
  <c r="K57" i="15"/>
  <c r="L57" i="15" s="1"/>
  <c r="C38" i="24"/>
  <c r="C37" i="24"/>
  <c r="M37" i="24" s="1"/>
  <c r="C35" i="24"/>
  <c r="C34" i="24"/>
  <c r="C33" i="24"/>
  <c r="C32" i="24"/>
  <c r="C31" i="24"/>
  <c r="C30" i="24"/>
  <c r="G30" i="24" s="1"/>
  <c r="C29" i="24"/>
  <c r="C28" i="24"/>
  <c r="G28" i="24" s="1"/>
  <c r="C27" i="24"/>
  <c r="C26" i="24"/>
  <c r="C25" i="24"/>
  <c r="C24" i="24"/>
  <c r="C23" i="24"/>
  <c r="C22" i="24"/>
  <c r="G22" i="24" s="1"/>
  <c r="C21" i="24"/>
  <c r="C20" i="24"/>
  <c r="I20" i="24" s="1"/>
  <c r="C19" i="24"/>
  <c r="C18" i="24"/>
  <c r="C17" i="24"/>
  <c r="C16" i="24"/>
  <c r="I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4" i="24" l="1"/>
  <c r="J24" i="24"/>
  <c r="H24" i="24"/>
  <c r="F24" i="24"/>
  <c r="D24" i="24"/>
  <c r="F7" i="24"/>
  <c r="D7" i="24"/>
  <c r="J7" i="24"/>
  <c r="H7" i="24"/>
  <c r="K7" i="24"/>
  <c r="K16" i="24"/>
  <c r="J16" i="24"/>
  <c r="H16" i="24"/>
  <c r="F16" i="24"/>
  <c r="D16" i="24"/>
  <c r="K32" i="24"/>
  <c r="J32" i="24"/>
  <c r="H32" i="24"/>
  <c r="F32" i="24"/>
  <c r="D32" i="24"/>
  <c r="F9" i="24"/>
  <c r="D9" i="24"/>
  <c r="J9" i="24"/>
  <c r="H9" i="24"/>
  <c r="K9" i="24"/>
  <c r="K22" i="24"/>
  <c r="J22" i="24"/>
  <c r="H22" i="24"/>
  <c r="F22" i="24"/>
  <c r="D22" i="24"/>
  <c r="F35" i="24"/>
  <c r="D35" i="24"/>
  <c r="J35" i="24"/>
  <c r="H35" i="24"/>
  <c r="K35" i="24"/>
  <c r="G9" i="24"/>
  <c r="L9" i="24"/>
  <c r="I9" i="24"/>
  <c r="E9" i="24"/>
  <c r="M9" i="24"/>
  <c r="G23" i="24"/>
  <c r="M23" i="24"/>
  <c r="E23" i="24"/>
  <c r="L23" i="24"/>
  <c r="I23" i="24"/>
  <c r="G29" i="24"/>
  <c r="M29" i="24"/>
  <c r="E29" i="24"/>
  <c r="L29" i="24"/>
  <c r="I29" i="24"/>
  <c r="G35" i="24"/>
  <c r="M35" i="24"/>
  <c r="E35" i="24"/>
  <c r="L35" i="24"/>
  <c r="I35" i="24"/>
  <c r="F17" i="24"/>
  <c r="D17" i="24"/>
  <c r="J17" i="24"/>
  <c r="H17" i="24"/>
  <c r="K17" i="24"/>
  <c r="K20" i="24"/>
  <c r="J20" i="24"/>
  <c r="H20" i="24"/>
  <c r="F20" i="24"/>
  <c r="D20" i="24"/>
  <c r="F23" i="24"/>
  <c r="D23" i="24"/>
  <c r="J23" i="24"/>
  <c r="H23" i="24"/>
  <c r="K23" i="24"/>
  <c r="F29" i="24"/>
  <c r="D29" i="24"/>
  <c r="J29" i="24"/>
  <c r="H29" i="24"/>
  <c r="K29" i="24"/>
  <c r="B45" i="24"/>
  <c r="B39" i="24"/>
  <c r="G17" i="24"/>
  <c r="L17" i="24"/>
  <c r="I17" i="24"/>
  <c r="M17" i="24"/>
  <c r="E17" i="24"/>
  <c r="B14" i="24"/>
  <c r="B6" i="24"/>
  <c r="F27" i="24"/>
  <c r="D27" i="24"/>
  <c r="J27" i="24"/>
  <c r="H27" i="24"/>
  <c r="K27" i="24"/>
  <c r="F33" i="24"/>
  <c r="D33" i="24"/>
  <c r="J33" i="24"/>
  <c r="H33" i="24"/>
  <c r="K33" i="24"/>
  <c r="H37" i="24"/>
  <c r="F37" i="24"/>
  <c r="D37" i="24"/>
  <c r="K37" i="24"/>
  <c r="J37" i="24"/>
  <c r="G15" i="24"/>
  <c r="L15" i="24"/>
  <c r="I15" i="24"/>
  <c r="M15" i="24"/>
  <c r="E15" i="24"/>
  <c r="G21" i="24"/>
  <c r="M21" i="24"/>
  <c r="L21" i="24"/>
  <c r="I21" i="24"/>
  <c r="E21" i="24"/>
  <c r="G27" i="24"/>
  <c r="M27" i="24"/>
  <c r="E27" i="24"/>
  <c r="L27" i="24"/>
  <c r="I27" i="24"/>
  <c r="G33" i="24"/>
  <c r="M33" i="24"/>
  <c r="E33" i="24"/>
  <c r="L33" i="24"/>
  <c r="I33" i="24"/>
  <c r="F15" i="24"/>
  <c r="D15" i="24"/>
  <c r="J15" i="24"/>
  <c r="H15" i="24"/>
  <c r="K15" i="24"/>
  <c r="K18" i="24"/>
  <c r="J18" i="24"/>
  <c r="H18" i="24"/>
  <c r="F18" i="24"/>
  <c r="D18" i="24"/>
  <c r="F21" i="24"/>
  <c r="D21" i="24"/>
  <c r="J21" i="24"/>
  <c r="H21" i="24"/>
  <c r="K21" i="24"/>
  <c r="K30" i="24"/>
  <c r="J30" i="24"/>
  <c r="H30" i="24"/>
  <c r="F30" i="24"/>
  <c r="D30" i="24"/>
  <c r="G7" i="24"/>
  <c r="L7" i="24"/>
  <c r="I7" i="24"/>
  <c r="M7" i="24"/>
  <c r="E7" i="24"/>
  <c r="G31" i="24"/>
  <c r="M31" i="24"/>
  <c r="E31" i="24"/>
  <c r="L31" i="24"/>
  <c r="I31" i="24"/>
  <c r="M38" i="24"/>
  <c r="E38" i="24"/>
  <c r="L38" i="24"/>
  <c r="G38" i="24"/>
  <c r="I38" i="24"/>
  <c r="K8" i="24"/>
  <c r="J8" i="24"/>
  <c r="H8" i="24"/>
  <c r="F8" i="24"/>
  <c r="D8" i="24"/>
  <c r="F19" i="24"/>
  <c r="D19" i="24"/>
  <c r="J19" i="24"/>
  <c r="H19" i="24"/>
  <c r="K19" i="24"/>
  <c r="F25" i="24"/>
  <c r="D25" i="24"/>
  <c r="J25" i="24"/>
  <c r="H25" i="24"/>
  <c r="K25" i="24"/>
  <c r="K28" i="24"/>
  <c r="J28" i="24"/>
  <c r="H28" i="24"/>
  <c r="F28" i="24"/>
  <c r="D28" i="24"/>
  <c r="F31" i="24"/>
  <c r="D31" i="24"/>
  <c r="J31" i="24"/>
  <c r="H31" i="24"/>
  <c r="K31" i="24"/>
  <c r="D38" i="24"/>
  <c r="K38" i="24"/>
  <c r="J38" i="24"/>
  <c r="H38" i="24"/>
  <c r="F38" i="24"/>
  <c r="G19" i="24"/>
  <c r="L19" i="24"/>
  <c r="I19" i="24"/>
  <c r="M19" i="24"/>
  <c r="E19" i="24"/>
  <c r="G25" i="24"/>
  <c r="M25" i="24"/>
  <c r="E25" i="24"/>
  <c r="L25" i="24"/>
  <c r="I25" i="24"/>
  <c r="M8" i="24"/>
  <c r="E8" i="24"/>
  <c r="L8" i="24"/>
  <c r="M18" i="24"/>
  <c r="E18" i="24"/>
  <c r="L18" i="24"/>
  <c r="I26" i="24"/>
  <c r="M26" i="24"/>
  <c r="E26" i="24"/>
  <c r="L26" i="24"/>
  <c r="I34" i="24"/>
  <c r="M34" i="24"/>
  <c r="E34" i="24"/>
  <c r="L34" i="24"/>
  <c r="G34" i="24"/>
  <c r="M16" i="24"/>
  <c r="E16" i="24"/>
  <c r="L16" i="24"/>
  <c r="I24" i="24"/>
  <c r="M24" i="24"/>
  <c r="E24" i="24"/>
  <c r="L24" i="24"/>
  <c r="I32" i="24"/>
  <c r="M32" i="24"/>
  <c r="E32" i="24"/>
  <c r="L32" i="24"/>
  <c r="G8" i="24"/>
  <c r="G20" i="24"/>
  <c r="G24"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8" i="24"/>
  <c r="K26" i="24"/>
  <c r="J26" i="24"/>
  <c r="H26" i="24"/>
  <c r="F26" i="24"/>
  <c r="D26" i="24"/>
  <c r="K34" i="24"/>
  <c r="J34" i="24"/>
  <c r="H34" i="24"/>
  <c r="F34" i="24"/>
  <c r="D34" i="24"/>
  <c r="C14" i="24"/>
  <c r="C6" i="24"/>
  <c r="I22" i="24"/>
  <c r="M22" i="24"/>
  <c r="E22" i="24"/>
  <c r="L22" i="24"/>
  <c r="I30" i="24"/>
  <c r="M30" i="24"/>
  <c r="E30" i="24"/>
  <c r="L30" i="24"/>
  <c r="C45" i="24"/>
  <c r="C39" i="24"/>
  <c r="G18" i="24"/>
  <c r="I18" i="24"/>
  <c r="G26" i="24"/>
  <c r="M20" i="24"/>
  <c r="E20" i="24"/>
  <c r="L20" i="24"/>
  <c r="I28" i="24"/>
  <c r="M28" i="24"/>
  <c r="E28" i="24"/>
  <c r="L28" i="24"/>
  <c r="I37" i="24"/>
  <c r="G37" i="24"/>
  <c r="L37" i="24"/>
  <c r="G16" i="24"/>
  <c r="G32" i="24"/>
  <c r="E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J41" i="24"/>
  <c r="F42" i="24"/>
  <c r="J43" i="24"/>
  <c r="F44" i="24"/>
  <c r="G40" i="24"/>
  <c r="G42" i="24"/>
  <c r="G44" i="24"/>
  <c r="H40" i="24"/>
  <c r="H42" i="24"/>
  <c r="H44" i="24"/>
  <c r="J40" i="24"/>
  <c r="J42" i="24"/>
  <c r="J44" i="24"/>
  <c r="L40" i="24"/>
  <c r="L42" i="24"/>
  <c r="L44" i="24"/>
  <c r="E40" i="24"/>
  <c r="E42" i="24"/>
  <c r="E44" i="24"/>
  <c r="J77" i="24" l="1"/>
  <c r="M6" i="24"/>
  <c r="E6" i="24"/>
  <c r="L6" i="24"/>
  <c r="I6" i="24"/>
  <c r="G6" i="24"/>
  <c r="K77" i="24"/>
  <c r="M14" i="24"/>
  <c r="E14" i="24"/>
  <c r="L14" i="24"/>
  <c r="I14" i="24"/>
  <c r="G14" i="24"/>
  <c r="H39" i="24"/>
  <c r="F39" i="24"/>
  <c r="D39" i="24"/>
  <c r="K39" i="24"/>
  <c r="J39" i="24"/>
  <c r="K6" i="24"/>
  <c r="J6" i="24"/>
  <c r="H6" i="24"/>
  <c r="F6" i="24"/>
  <c r="D6" i="24"/>
  <c r="H45" i="24"/>
  <c r="F45" i="24"/>
  <c r="D45" i="24"/>
  <c r="K45" i="24"/>
  <c r="J45" i="24"/>
  <c r="K14" i="24"/>
  <c r="J14" i="24"/>
  <c r="H14" i="24"/>
  <c r="F14" i="24"/>
  <c r="D14" i="24"/>
  <c r="I39" i="24"/>
  <c r="G39" i="24"/>
  <c r="L39" i="24"/>
  <c r="M39" i="24"/>
  <c r="E39" i="24"/>
  <c r="I77" i="24"/>
  <c r="I45" i="24"/>
  <c r="G45" i="24"/>
  <c r="L45" i="24"/>
  <c r="M45" i="24"/>
  <c r="E45" i="24"/>
  <c r="I78" i="24" l="1"/>
  <c r="I79" i="24"/>
  <c r="J79" i="24"/>
  <c r="J78" i="24"/>
  <c r="K79" i="24"/>
  <c r="K78" i="24"/>
  <c r="I83" i="24" l="1"/>
  <c r="I82" i="24"/>
  <c r="I81" i="24"/>
</calcChain>
</file>

<file path=xl/sharedStrings.xml><?xml version="1.0" encoding="utf-8"?>
<sst xmlns="http://schemas.openxmlformats.org/spreadsheetml/2006/main" count="1649" uniqueCount="521">
  <si>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</si>
  <si>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</si>
  <si>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</si>
  <si>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</si>
  <si>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</si>
  <si>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</si>
  <si>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</si>
  <si>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</si>
  <si>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</si>
  <si>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</si>
  <si>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</si>
  <si>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</si>
  <si>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</si>
  <si>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Göttingen (231)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</si>
  <si>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</si>
  <si>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</si>
  <si>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</si>
  <si>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</si>
  <si>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</si>
  <si>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</si>
  <si>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</si>
  <si>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</si>
  <si>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</si>
  <si>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</si>
  <si>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</si>
  <si>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</si>
  <si>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</si>
  <si>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</si>
  <si>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</si>
  <si>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</si>
  <si>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</si>
  <si>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</si>
  <si>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</si>
  <si>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</si>
  <si>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</si>
  <si>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</si>
  <si>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</si>
  <si>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</si>
  <si>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</si>
  <si>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</si>
  <si>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</si>
  <si>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</si>
  <si>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</si>
  <si>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</si>
  <si>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</si>
  <si>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</si>
  <si>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</si>
  <si>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</si>
  <si>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</si>
  <si>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</si>
  <si>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</si>
  <si>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</si>
  <si>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</si>
  <si>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</si>
  <si>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</si>
  <si>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</si>
  <si>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</si>
  <si>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</si>
  <si>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</si>
  <si>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</si>
  <si>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</si>
  <si>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</si>
  <si>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</si>
  <si>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</si>
  <si>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</si>
  <si>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</si>
  <si>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</si>
  <si>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</si>
  <si>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</si>
  <si>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</si>
  <si>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</si>
  <si>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</si>
  <si>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</si>
  <si>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</si>
  <si>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</si>
  <si>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</si>
  <si>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</si>
  <si>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</si>
  <si>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</si>
  <si>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</si>
  <si>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</si>
  <si>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</si>
  <si>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</si>
  <si>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</si>
  <si>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</si>
  <si>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</si>
  <si>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</si>
  <si>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</si>
  <si>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</si>
  <si>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</si>
  <si>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</si>
  <si>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</si>
  <si>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Göttingen (231);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</si>
  <si>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</si>
  <si>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</si>
  <si>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</si>
  <si>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</si>
  <si>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</si>
  <si>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</si>
  <si>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</si>
  <si>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</si>
  <si>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</si>
  <si>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</si>
  <si>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</si>
  <si>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</si>
  <si>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</si>
  <si>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</si>
  <si>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</si>
  <si>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</si>
  <si>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</si>
  <si>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</si>
  <si>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</si>
  <si>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</si>
  <si>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</si>
  <si>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</si>
  <si>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</si>
  <si>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</si>
  <si>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</si>
  <si>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</si>
  <si>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</si>
  <si>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</si>
  <si>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</si>
  <si>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</si>
  <si>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</si>
  <si>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</si>
  <si>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</si>
  <si>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</si>
  <si>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</si>
  <si>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</si>
  <si>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Niedersachsen-Bremen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</si>
  <si>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</si>
  <si>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</si>
  <si>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</si>
  <si>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</si>
  <si>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</si>
  <si>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</si>
  <si>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</si>
  <si>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</si>
  <si>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</si>
  <si>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</si>
  <si>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</si>
  <si>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</si>
  <si>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</si>
  <si>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</si>
  <si>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</si>
  <si>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</si>
  <si>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</si>
  <si>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</si>
  <si>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</si>
  <si>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</si>
  <si>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</si>
  <si>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</si>
  <si>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</si>
  <si>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</si>
  <si>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</si>
  <si>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</si>
  <si>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</si>
  <si>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</si>
  <si>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</si>
  <si>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</si>
  <si>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</si>
  <si>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</si>
  <si>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</si>
  <si>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</si>
  <si>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</si>
  <si>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</si>
  <si>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</si>
  <si>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</si>
  <si>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</si>
  <si>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</si>
  <si>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</si>
  <si>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</si>
  <si>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</si>
  <si>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</si>
  <si>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</si>
  <si>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</si>
  <si>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</si>
  <si>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</si>
  <si>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</si>
  <si>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</si>
  <si>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</si>
  <si>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</si>
  <si>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</si>
  <si>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Göttingen (231)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</si>
  <si>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</si>
  <si>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</si>
  <si>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</si>
  <si>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</si>
  <si>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</si>
  <si>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</si>
  <si>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</si>
  <si>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</si>
  <si>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</si>
  <si>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</si>
  <si>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</si>
  <si>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</si>
  <si>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</si>
  <si>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</si>
  <si>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</si>
  <si>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</si>
  <si>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</si>
  <si>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</si>
  <si>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</si>
  <si>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</si>
  <si>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</si>
  <si>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</si>
  <si>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</si>
  <si>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</si>
  <si>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</si>
  <si>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</si>
  <si>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</si>
  <si>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</si>
  <si>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</si>
  <si>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</si>
  <si>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</si>
  <si>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</si>
  <si>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</si>
  <si>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</si>
  <si>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</si>
  <si>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</si>
  <si>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</si>
  <si>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</si>
  <si>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</si>
  <si>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</si>
  <si>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</si>
  <si>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</si>
  <si>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</si>
  <si>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</si>
  <si>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</si>
  <si>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</si>
  <si>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</si>
  <si>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</si>
  <si>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</si>
  <si>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</si>
  <si>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</si>
  <si>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</si>
  <si>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</si>
  <si>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</si>
  <si>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</si>
  <si>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</si>
  <si>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</si>
  <si>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</si>
  <si>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</si>
  <si>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</si>
  <si>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</si>
  <si>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</si>
  <si>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</si>
  <si>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</si>
  <si>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</si>
  <si>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</si>
  <si>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</si>
  <si>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</si>
  <si>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</si>
  <si>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</si>
  <si>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</si>
  <si>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</si>
  <si>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</si>
  <si>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</si>
  <si>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</si>
  <si>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</si>
  <si>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</si>
  <si>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</si>
  <si>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</si>
  <si>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</si>
  <si>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</si>
  <si>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</si>
  <si>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</si>
  <si>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</si>
  <si>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</si>
  <si>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</si>
  <si>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</si>
  <si>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</si>
  <si>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</si>
  <si>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</si>
  <si>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</si>
  <si>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</si>
  <si>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</si>
  <si>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</si>
  <si>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</si>
  <si>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</si>
  <si>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</si>
  <si>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</si>
  <si>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</si>
  <si>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</si>
  <si>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</si>
  <si>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</si>
  <si>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</si>
  <si>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</si>
  <si>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</si>
  <si>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</si>
  <si>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</si>
  <si>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</si>
  <si>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</si>
  <si>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</si>
  <si>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</si>
  <si>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</si>
  <si>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</si>
  <si>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</si>
  <si>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</si>
  <si>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</si>
  <si>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</si>
  <si>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</si>
  <si>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</si>
  <si>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</si>
  <si>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</si>
  <si>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</si>
  <si>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</si>
  <si>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</si>
  <si>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</si>
  <si>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</si>
  <si>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</si>
  <si>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</si>
  <si>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</si>
  <si>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</si>
  <si>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</si>
  <si>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</si>
  <si>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</si>
  <si>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</si>
  <si>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</si>
  <si>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</si>
  <si>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</si>
  <si>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</si>
  <si>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</si>
  <si>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</si>
  <si>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</si>
  <si>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</si>
  <si>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</si>
  <si>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Göttingen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</si>
  <si>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</si>
  <si>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</si>
  <si>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</si>
  <si>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</si>
  <si>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</si>
  <si>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</si>
  <si>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</si>
  <si>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</si>
  <si>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</si>
  <si>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</si>
  <si>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</si>
  <si>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</si>
  <si>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</si>
  <si>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</si>
  <si>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</si>
  <si>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</si>
  <si>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</si>
  <si>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</si>
  <si>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</si>
  <si>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</si>
  <si>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</si>
  <si>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</si>
  <si>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</si>
  <si>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</si>
  <si>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</si>
  <si>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</si>
  <si>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</si>
  <si>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</si>
  <si>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</si>
  <si>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</si>
  <si>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</si>
  <si>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</si>
  <si>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</si>
  <si>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</si>
  <si>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</si>
  <si>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</si>
  <si>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</si>
  <si>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</si>
  <si>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</si>
  <si>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</si>
  <si>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</si>
  <si>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</si>
  <si>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</si>
  <si>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</si>
  <si>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</si>
  <si>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</si>
  <si>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Göttingen (231);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</si>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</sst>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{E1D09034-0BE6-40B8-97BA-2ECC785DDB12}</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9ACE-4194-BEF8-2F22D0E406A1}"/>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{778B0D04-B9DA-43D1-88DB-A99E80FC4219}</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9ACE-4194-BEF8-2F22D0E406A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{23EA39AC-F758-4949-BA8C-A51B290BC228}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9ACE-4194-BEF8-2F22D0E406A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{563EDB45-063F-43E5-8C53-F14AFA615D9D}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ACE-4194-BEF8-2F22D0E406A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1.095116587009769</c:v>
                </c:pt>
                <c:pt idx="1">
                  <c:v>1.3425600596480083</c:v>
                </c:pt>
                <c:pt idx="2">
                  <c:v>1.1186464311118853</c:v>
                </c:pt>
                <c:pt idx="3">
                  <c:v>1.0875687030768</c:v>
                </c:pt>
              </c:numCache>
            </c:numRef>
          </c:val>
          <c:extLst>
            <c:ext xmlns:c16="http://schemas.microsoft.com/office/drawing/2014/chart" uri="{C3380CC4-5D6E-409C-BE32-E72D297353CC}">
              <c16:uniqueId val="{00000004-9ACE-4194-BEF8-2F22D0E406A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{A66C11FC-F8A7-4BC6-B54D-DD1785859859}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ACE-4194-BEF8-2F22D0E406A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{6EBCCDD1-B5B5-49BF-A23D-DB7AEFD34F36}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ACE-4194-BEF8-2F22D0E406A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{02830BEC-B0EB-4AB5-85E6-74EFEEBFFBD1}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ACE-4194-BEF8-2F22D0E406A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{32A3AE28-B738-40EA-94B4-9D7EE539BD93}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ACE-4194-BEF8-2F22D0E406A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ACE-4194-BEF8-2F22D0E406A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ACE-4194-BEF8-2F22D0E406A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{D3749702-6FEC-4FEF-AB8B-5B0DFD6A41B6}</c15:txfldGUID>
                      <c15:f>Daten_Diagramme!$E$6</c15:f>
                      <c15:dlblFieldTableCache>
                        <c:ptCount val="1"/>
                        <c:pt idx="0">
                          <c:v>-2.9</c:v>
                        </c:pt>
                      </c15:dlblFieldTableCache>
                    </c15:dlblFTEntry>
                  </c15:dlblFieldTable>
                  <c15:showDataLabelsRange val="0"/>
                </c:ext>
                <c:ext xmlns:c16="http://schemas.microsoft.com/office/drawing/2014/chart" uri="{C3380CC4-5D6E-409C-BE32-E72D297353CC}">
                  <c16:uniqueId val="{00000000-ADBC-4147-9BAB-057A3E99DBA6}"/>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{EFA39543-D5A8-4E90-AE50-4676E701ABC5}</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ADBC-4147-9BAB-057A3E99DBA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{4E208932-35BA-4672-862D-7EDB868E6312}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DBC-4147-9BAB-057A3E99DBA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{DDEC4DB3-74F9-458D-A69F-2872571C15EE}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DBC-4147-9BAB-057A3E99DBA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-2.939859722429488</c:v>
                </c:pt>
                <c:pt idx="1">
                  <c:v>-2.8956682259603461</c:v>
                </c:pt>
                <c:pt idx="2">
                  <c:v>-2.7637010795899166</c:v>
                </c:pt>
                <c:pt idx="3">
                  <c:v>-2.8655893304673015</c:v>
                </c:pt>
              </c:numCache>
            </c:numRef>
          </c:val>
          <c:extLst>
            <c:ext xmlns:c16="http://schemas.microsoft.com/office/drawing/2014/chart" uri="{C3380CC4-5D6E-409C-BE32-E72D297353CC}">
              <c16:uniqueId val="{00000004-ADBC-4147-9BAB-057A3E99DBA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{AC8967D5-3AEC-4B0D-AA19-47B69D1D59EB}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DBC-4147-9BAB-057A3E99DBA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{14E760FD-F9F5-4F60-ADA2-8A6BE67792CF}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DBC-4147-9BAB-057A3E99DBA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{E81769D4-A816-4FAA-A8A0-3E921634D139}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DBC-4147-9BAB-057A3E99DBA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{21B22DD8-FE4F-4A54-9BF9-8F0289B6F376}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DBC-4147-9BAB-057A3E99DBA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DBC-4147-9BAB-057A3E99DBA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DBC-4147-9BAB-057A3E99DBA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{0E6C959A-A74E-4E04-B68A-C3CF82DB6710}</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A26B-4973-88F9-FC51E26DFF86}"/>
                </c:ext>
              </c:extLst>
            </c:dLbl>
            <c:dLbl>
              <c:idx val="1"/>
              <c:tx>
                <c:strRef>
                  <c:f>Daten_Diagramme!$D$15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{779F1712-DE96-492A-92F6-19D07E7A75EE}</c15:txfldGUID>
                      <c15:f>Daten_Diagramme!$D$15</c15:f>
                      <c15:dlblFieldTableCache>
                        <c:ptCount val="1"/>
                        <c:pt idx="0">
                          <c:v>3.8</c:v>
                        </c:pt>
                      </c15:dlblFieldTableCache>
                    </c15:dlblFTEntry>
                  </c15:dlblFieldTable>
                  <c15:showDataLabelsRange val="0"/>
                </c:ext>
                <c:ext xmlns:c16="http://schemas.microsoft.com/office/drawing/2014/chart" uri="{C3380CC4-5D6E-409C-BE32-E72D297353CC}">
                  <c16:uniqueId val="{00000001-A26B-4973-88F9-FC51E26DFF86}"/>
                </c:ext>
              </c:extLst>
            </c:dLbl>
            <c:dLbl>
              <c:idx val="2"/>
              <c:tx>
                <c:strRef>
                  <c:f>Daten_Diagramme!$D$16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{1F309B28-DCD0-4242-A1A2-1AE0DF7CFF0A}</c15:txfldGUID>
                      <c15:f>Daten_Diagramme!$D$16</c15:f>
                      <c15:dlblFieldTableCache>
                        <c:ptCount val="1"/>
                        <c:pt idx="0">
                          <c:v>0.9</c:v>
                        </c:pt>
                      </c15:dlblFieldTableCache>
                    </c15:dlblFTEntry>
                  </c15:dlblFieldTable>
                  <c15:showDataLabelsRange val="0"/>
                </c:ext>
                <c:ext xmlns:c16="http://schemas.microsoft.com/office/drawing/2014/chart" uri="{C3380CC4-5D6E-409C-BE32-E72D297353CC}">
                  <c16:uniqueId val="{00000002-A26B-4973-88F9-FC51E26DFF86}"/>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{7942F72B-9C65-4BAA-9615-DEBF6D8A5EA9}</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A26B-4973-88F9-FC51E26DFF86}"/>
                </c:ext>
              </c:extLst>
            </c:dLbl>
            <c:dLbl>
              <c:idx val="4"/>
              <c:tx>
                <c:strRef>
                  <c:f>Daten_Diagramme!$D$18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{4F4FE501-CC4F-4850-81B0-5601B5427637}</c15:txfldGUID>
                      <c15:f>Daten_Diagramme!$D$18</c15:f>
                      <c15:dlblFieldTableCache>
                        <c:ptCount val="1"/>
                        <c:pt idx="0">
                          <c:v>-1.7</c:v>
                        </c:pt>
                      </c15:dlblFieldTableCache>
                    </c15:dlblFTEntry>
                  </c15:dlblFieldTable>
                  <c15:showDataLabelsRange val="0"/>
                </c:ext>
                <c:ext xmlns:c16="http://schemas.microsoft.com/office/drawing/2014/chart" uri="{C3380CC4-5D6E-409C-BE32-E72D297353CC}">
                  <c16:uniqueId val="{00000004-A26B-4973-88F9-FC51E26DFF86}"/>
                </c:ext>
              </c:extLst>
            </c:dLbl>
            <c:dLbl>
              <c:idx val="5"/>
              <c:tx>
                <c:strRef>
                  <c:f>Daten_Diagramme!$D$19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{F68B9624-8176-4E75-8192-3763094D3DCF}</c15:txfldGUID>
                      <c15:f>Daten_Diagramme!$D$19</c15:f>
                      <c15:dlblFieldTableCache>
                        <c:ptCount val="1"/>
                        <c:pt idx="0">
                          <c:v>-1.3</c:v>
                        </c:pt>
                      </c15:dlblFieldTableCache>
                    </c15:dlblFTEntry>
                  </c15:dlblFieldTable>
                  <c15:showDataLabelsRange val="0"/>
                </c:ext>
                <c:ext xmlns:c16="http://schemas.microsoft.com/office/drawing/2014/chart" uri="{C3380CC4-5D6E-409C-BE32-E72D297353CC}">
                  <c16:uniqueId val="{00000005-A26B-4973-88F9-FC51E26DFF86}"/>
                </c:ext>
              </c:extLst>
            </c:dLbl>
            <c:dLbl>
              <c:idx val="6"/>
              <c:tx>
                <c:strRef>
                  <c:f>Daten_Diagramme!$D$20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{240BD37B-E08F-4D69-8CBB-882063BA3D8B}</c15:txfldGUID>
                      <c15:f>Daten_Diagramme!$D$20</c15:f>
                      <c15:dlblFieldTableCache>
                        <c:ptCount val="1"/>
                        <c:pt idx="0">
                          <c:v>-1.1</c:v>
                        </c:pt>
                      </c15:dlblFieldTableCache>
                    </c15:dlblFTEntry>
                  </c15:dlblFieldTable>
                  <c15:showDataLabelsRange val="0"/>
                </c:ext>
                <c:ext xmlns:c16="http://schemas.microsoft.com/office/drawing/2014/chart" uri="{C3380CC4-5D6E-409C-BE32-E72D297353CC}">
                  <c16:uniqueId val="{00000006-A26B-4973-88F9-FC51E26DFF86}"/>
                </c:ext>
              </c:extLst>
            </c:dLbl>
            <c:dLbl>
              <c:idx val="7"/>
              <c:tx>
                <c:strRef>
                  <c:f>Daten_Diagramme!$D$21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{CB64BDB1-986F-4A5E-BB01-AB7017E11627}</c15:txfldGUID>
                      <c15:f>Daten_Diagramme!$D$21</c15:f>
                      <c15:dlblFieldTableCache>
                        <c:ptCount val="1"/>
                        <c:pt idx="0">
                          <c:v>1.9</c:v>
                        </c:pt>
                      </c15:dlblFieldTableCache>
                    </c15:dlblFTEntry>
                  </c15:dlblFieldTable>
                  <c15:showDataLabelsRange val="0"/>
                </c:ext>
                <c:ext xmlns:c16="http://schemas.microsoft.com/office/drawing/2014/chart" uri="{C3380CC4-5D6E-409C-BE32-E72D297353CC}">
                  <c16:uniqueId val="{00000007-A26B-4973-88F9-FC51E26DFF86}"/>
                </c:ext>
              </c:extLst>
            </c:dLbl>
            <c:dLbl>
              <c:idx val="8"/>
              <c:tx>
                <c:strRef>
                  <c:f>Daten_Diagramme!$D$22</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{030B1DAF-96D8-4AF3-9343-50FB7566828C}</c15:txfldGUID>
                      <c15:f>Daten_Diagramme!$D$22</c15:f>
                      <c15:dlblFieldTableCache>
                        <c:ptCount val="1"/>
                        <c:pt idx="0">
                          <c:v>5.0</c:v>
                        </c:pt>
                      </c15:dlblFieldTableCache>
                    </c15:dlblFTEntry>
                  </c15:dlblFieldTable>
                  <c15:showDataLabelsRange val="0"/>
                </c:ext>
                <c:ext xmlns:c16="http://schemas.microsoft.com/office/drawing/2014/chart" uri="{C3380CC4-5D6E-409C-BE32-E72D297353CC}">
                  <c16:uniqueId val="{00000008-A26B-4973-88F9-FC51E26DFF86}"/>
                </c:ext>
              </c:extLst>
            </c:dLbl>
            <c:dLbl>
              <c:idx val="9"/>
              <c:tx>
                <c:strRef>
                  <c:f>Daten_Diagramme!$D$23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{D31DA133-5487-438B-AA24-D78D827937AF}</c15:txfldGUID>
                      <c15:f>Daten_Diagramme!$D$23</c15:f>
                      <c15:dlblFieldTableCache>
                        <c:ptCount val="1"/>
                        <c:pt idx="0">
                          <c:v>2.5</c:v>
                        </c:pt>
                      </c15:dlblFieldTableCache>
                    </c15:dlblFTEntry>
                  </c15:dlblFieldTable>
                  <c15:showDataLabelsRange val="0"/>
                </c:ext>
                <c:ext xmlns:c16="http://schemas.microsoft.com/office/drawing/2014/chart" uri="{C3380CC4-5D6E-409C-BE32-E72D297353CC}">
                  <c16:uniqueId val="{00000009-A26B-4973-88F9-FC51E26DFF86}"/>
                </c:ext>
              </c:extLst>
            </c:dLbl>
            <c:dLbl>
              <c:idx val="10"/>
              <c:tx>
                <c:strRef>
                  <c:f>Daten_Diagramme!$D$24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{9DAA07A6-529C-403B-8FA2-AC803DE4EF0B}</c15:txfldGUID>
                      <c15:f>Daten_Diagramme!$D$24</c15:f>
                      <c15:dlblFieldTableCache>
                        <c:ptCount val="1"/>
                        <c:pt idx="0">
                          <c:v>3.0</c:v>
                        </c:pt>
                      </c15:dlblFieldTableCache>
                    </c15:dlblFTEntry>
                  </c15:dlblFieldTable>
                  <c15:showDataLabelsRange val="0"/>
                </c:ext>
                <c:ext xmlns:c16="http://schemas.microsoft.com/office/drawing/2014/chart" uri="{C3380CC4-5D6E-409C-BE32-E72D297353CC}">
                  <c16:uniqueId val="{0000000A-A26B-4973-88F9-FC51E26DFF86}"/>
                </c:ext>
              </c:extLst>
            </c:dLbl>
            <c:dLbl>
              <c:idx val="11"/>
              <c:tx>
                <c:strRef>
                  <c:f>Daten_Diagramme!$D$25</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{EF0417C5-9F63-47C7-B514-981E7C7C2EDC}</c15:txfldGUID>
                      <c15:f>Daten_Diagramme!$D$25</c15:f>
                      <c15:dlblFieldTableCache>
                        <c:ptCount val="1"/>
                        <c:pt idx="0">
                          <c:v>9.7</c:v>
                        </c:pt>
                      </c15:dlblFieldTableCache>
                    </c15:dlblFTEntry>
                  </c15:dlblFieldTable>
                  <c15:showDataLabelsRange val="0"/>
                </c:ext>
                <c:ext xmlns:c16="http://schemas.microsoft.com/office/drawing/2014/chart" uri="{C3380CC4-5D6E-409C-BE32-E72D297353CC}">
                  <c16:uniqueId val="{0000000B-A26B-4973-88F9-FC51E26DFF86}"/>
                </c:ext>
              </c:extLst>
            </c:dLbl>
            <c:dLbl>
              <c:idx val="12"/>
              <c:tx>
                <c:strRef>
                  <c:f>Daten_Diagramme!$D$26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{EC064917-0FCA-461F-B883-C98B392E8E2A}</c15:txfldGUID>
                      <c15:f>Daten_Diagramme!$D$26</c15:f>
                      <c15:dlblFieldTableCache>
                        <c:ptCount val="1"/>
                        <c:pt idx="0">
                          <c:v>-1.2</c:v>
                        </c:pt>
                      </c15:dlblFieldTableCache>
                    </c15:dlblFTEntry>
                  </c15:dlblFieldTable>
                  <c15:showDataLabelsRange val="0"/>
                </c:ext>
                <c:ext xmlns:c16="http://schemas.microsoft.com/office/drawing/2014/chart" uri="{C3380CC4-5D6E-409C-BE32-E72D297353CC}">
                  <c16:uniqueId val="{0000000C-A26B-4973-88F9-FC51E26DFF86}"/>
                </c:ext>
              </c:extLst>
            </c:dLbl>
            <c:dLbl>
              <c:idx val="13"/>
              <c:tx>
                <c:strRef>
                  <c:f>Daten_Diagramme!$D$27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{09B03DC0-464E-4AFC-8F67-A284A28F0620}</c15:txfldGUID>
                      <c15:f>Daten_Diagramme!$D$27</c15:f>
                      <c15:dlblFieldTableCache>
                        <c:ptCount val="1"/>
                        <c:pt idx="0">
                          <c:v>0.6</c:v>
                        </c:pt>
                      </c15:dlblFieldTableCache>
                    </c15:dlblFTEntry>
                  </c15:dlblFieldTable>
                  <c15:showDataLabelsRange val="0"/>
                </c:ext>
                <c:ext xmlns:c16="http://schemas.microsoft.com/office/drawing/2014/chart" uri="{C3380CC4-5D6E-409C-BE32-E72D297353CC}">
                  <c16:uniqueId val="{0000000D-A26B-4973-88F9-FC51E26DFF86}"/>
                </c:ext>
              </c:extLst>
            </c:dLbl>
            <c:dLbl>
              <c:idx val="14"/>
              <c:tx>
                <c:strRef>
                  <c:f>Daten_Diagramme!$D$28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{AD5FD7DF-3863-41D5-A86F-B9F7BF0EBB0C}</c15:txfldGUID>
                      <c15:f>Daten_Diagramme!$D$28</c15:f>
                      <c15:dlblFieldTableCache>
                        <c:ptCount val="1"/>
                        <c:pt idx="0">
                          <c:v>2.2</c:v>
                        </c:pt>
                      </c15:dlblFieldTableCache>
                    </c15:dlblFTEntry>
                  </c15:dlblFieldTable>
                  <c15:showDataLabelsRange val="0"/>
                </c:ext>
                <c:ext xmlns:c16="http://schemas.microsoft.com/office/drawing/2014/chart" uri="{C3380CC4-5D6E-409C-BE32-E72D297353CC}">
                  <c16:uniqueId val="{0000000E-A26B-4973-88F9-FC51E26DFF86}"/>
                </c:ext>
              </c:extLst>
            </c:dLbl>
            <c:dLbl>
              <c:idx val="15"/>
              <c:tx>
                <c:strRef>
                  <c:f>Daten_Diagramme!$D$29</c:f>
                  <c:strCache>
                    <c:ptCount val="1"/>
                    <c:pt idx="0">
                      <c:v>-24.0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{6536C1F6-9C10-46CE-84A3-E38193383700}</c15:txfldGUID>
                      <c15:f>Daten_Diagramme!$D$29</c15:f>
                      <c15:dlblFieldTableCache>
                        <c:ptCount val="1"/>
                        <c:pt idx="0">
                          <c:v>-24.0</c:v>
                        </c:pt>
                      </c15:dlblFieldTableCache>
                    </c15:dlblFTEntry>
                  </c15:dlblFieldTable>
                  <c15:showDataLabelsRange val="0"/>
                </c:ext>
                <c:ext xmlns:c16="http://schemas.microsoft.com/office/drawing/2014/chart" uri="{C3380CC4-5D6E-409C-BE32-E72D297353CC}">
                  <c16:uniqueId val="{0000000F-A26B-4973-88F9-FC51E26DFF86}"/>
                </c:ext>
              </c:extLst>
            </c:dLbl>
            <c:dLbl>
              <c:idx val="16"/>
              <c:tx>
                <c:strRef>
                  <c:f>Daten_Diagramme!$D$30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{CED87C32-1322-48AC-A673-D6184B58D5DE}</c15:txfldGUID>
                      <c15:f>Daten_Diagramme!$D$30</c15:f>
                      <c15:dlblFieldTableCache>
                        <c:ptCount val="1"/>
                        <c:pt idx="0">
                          <c:v>2.0</c:v>
                        </c:pt>
                      </c15:dlblFieldTableCache>
                    </c15:dlblFTEntry>
                  </c15:dlblFieldTable>
                  <c15:showDataLabelsRange val="0"/>
                </c:ext>
                <c:ext xmlns:c16="http://schemas.microsoft.com/office/drawing/2014/chart" uri="{C3380CC4-5D6E-409C-BE32-E72D297353CC}">
                  <c16:uniqueId val="{00000010-A26B-4973-88F9-FC51E26DFF86}"/>
                </c:ext>
              </c:extLst>
            </c:dLbl>
            <c:dLbl>
              <c:idx val="17"/>
              <c:tx>
                <c:strRef>
                  <c:f>Daten_Diagramme!$D$31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{98F088BD-3D5C-4EC3-AB4A-15A6E7C1ACC0}</c15:txfldGUID>
                      <c15:f>Daten_Diagramme!$D$31</c15:f>
                      <c15:dlblFieldTableCache>
                        <c:ptCount val="1"/>
                        <c:pt idx="0">
                          <c:v>-0.9</c:v>
                        </c:pt>
                      </c15:dlblFieldTableCache>
                    </c15:dlblFTEntry>
                  </c15:dlblFieldTable>
                  <c15:showDataLabelsRange val="0"/>
                </c:ext>
                <c:ext xmlns:c16="http://schemas.microsoft.com/office/drawing/2014/chart" uri="{C3380CC4-5D6E-409C-BE32-E72D297353CC}">
                  <c16:uniqueId val="{00000011-A26B-4973-88F9-FC51E26DFF86}"/>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{F0B91019-4812-4454-BD27-893E9FF8ED6C}</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A26B-4973-88F9-FC51E26DFF86}"/>
                </c:ext>
              </c:extLst>
            </c:dLbl>
            <c:dLbl>
              <c:idx val="19"/>
              <c:tx>
                <c:strRef>
                  <c:f>Daten_Diagramme!$D$33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{06857C1E-18BB-41F8-8EE8-106C6A7E9548}</c15:txfldGUID>
                      <c15:f>Daten_Diagramme!$D$33</c15:f>
                      <c15:dlblFieldTableCache>
                        <c:ptCount val="1"/>
                        <c:pt idx="0">
                          <c:v>2.0</c:v>
                        </c:pt>
                      </c15:dlblFieldTableCache>
                    </c15:dlblFTEntry>
                  </c15:dlblFieldTable>
                  <c15:showDataLabelsRange val="0"/>
                </c:ext>
                <c:ext xmlns:c16="http://schemas.microsoft.com/office/drawing/2014/chart" uri="{C3380CC4-5D6E-409C-BE32-E72D297353CC}">
                  <c16:uniqueId val="{00000013-A26B-4973-88F9-FC51E26DFF86}"/>
                </c:ext>
              </c:extLst>
            </c:dLbl>
            <c:dLbl>
              <c:idx val="20"/>
              <c:tx>
                <c:strRef>
                  <c:f>Daten_Diagramme!$D$34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{D8416DF7-7B48-46A4-BF94-F02C72C2F3FF}</c15:txfldGUID>
                      <c15:f>Daten_Diagramme!$D$34</c15:f>
                      <c15:dlblFieldTableCache>
                        <c:ptCount val="1"/>
                        <c:pt idx="0">
                          <c:v>0.2</c:v>
                        </c:pt>
                      </c15:dlblFieldTableCache>
                    </c15:dlblFTEntry>
                  </c15:dlblFieldTable>
                  <c15:showDataLabelsRange val="0"/>
                </c:ext>
                <c:ext xmlns:c16="http://schemas.microsoft.com/office/drawing/2014/chart" uri="{C3380CC4-5D6E-409C-BE32-E72D297353CC}">
                  <c16:uniqueId val="{00000014-A26B-4973-88F9-FC51E26DFF8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{49372D33-2CE8-4692-9792-F3D4BE4D8298}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26B-4973-88F9-FC51E26DFF8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{FD16B981-6A24-4B94-844E-516F6184EF4E}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26B-4973-88F9-FC51E26DFF86}"/>
                </c:ext>
              </c:extLst>
            </c:dLbl>
            <c:dLbl>
              <c:idx val="23"/>
              <c:tx>
                <c:strRef>
                  <c:f>Daten_Diagramme!$D$37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{4F95D737-35DC-41B1-B160-16DD056B1FDB}</c15:txfldGUID>
                      <c15:f>Daten_Diagramme!$D$37</c15:f>
                      <c15:dlblFieldTableCache>
                        <c:ptCount val="1"/>
                        <c:pt idx="0">
                          <c:v>3.8</c:v>
                        </c:pt>
                      </c15:dlblFieldTableCache>
                    </c15:dlblFTEntry>
                  </c15:dlblFieldTable>
                  <c15:showDataLabelsRange val="0"/>
                </c:ext>
                <c:ext xmlns:c16="http://schemas.microsoft.com/office/drawing/2014/chart" uri="{C3380CC4-5D6E-409C-BE32-E72D297353CC}">
                  <c16:uniqueId val="{00000017-A26B-4973-88F9-FC51E26DFF86}"/>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{46E93E7E-6BCA-41A5-8212-DC15C35F024E}</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A26B-4973-88F9-FC51E26DFF86}"/>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{49F02073-5D95-4BA7-804A-4189F6531B3A}</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A26B-4973-88F9-FC51E26DFF8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{048C6915-BAD5-4D95-8ACB-7A179A9D8E6C}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26B-4973-88F9-FC51E26DFF8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{DCA6C4A4-1E7F-4FAC-959E-C865308293E8}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26B-4973-88F9-FC51E26DFF8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{DC83A74C-0DAD-4E20-B237-0C88C88436C3}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26B-4973-88F9-FC51E26DFF8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{B75925C5-001D-4367-826E-BA80503390ED}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26B-4973-88F9-FC51E26DFF8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{5C36EFA1-48C7-4CBA-8EC1-5B2051EE2AAD}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26B-4973-88F9-FC51E26DFF86}"/>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{7BD201F9-93BB-4893-ABB1-5B3AB36CFF91}</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A26B-4973-88F9-FC51E26DFF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1.095116587009769</c:v>
                </c:pt>
                <c:pt idx="1">
                  <c:v>3.8238702201622248</c:v>
                </c:pt>
                <c:pt idx="2">
                  <c:v>0.87224217547460237</c:v>
                </c:pt>
                <c:pt idx="3">
                  <c:v>-1.3268547934965427</c:v>
                </c:pt>
                <c:pt idx="4">
                  <c:v>-1.7250301880282906</c:v>
                </c:pt>
                <c:pt idx="5">
                  <c:v>-1.3475341514239407</c:v>
                </c:pt>
                <c:pt idx="6">
                  <c:v>-1.0531544957774466</c:v>
                </c:pt>
                <c:pt idx="7">
                  <c:v>1.8527259853670051</c:v>
                </c:pt>
                <c:pt idx="8">
                  <c:v>5.0276401067479988</c:v>
                </c:pt>
                <c:pt idx="9">
                  <c:v>2.5429748543827246</c:v>
                </c:pt>
                <c:pt idx="10">
                  <c:v>3.0393436509416372</c:v>
                </c:pt>
                <c:pt idx="11">
                  <c:v>9.7265489788854271</c:v>
                </c:pt>
                <c:pt idx="12">
                  <c:v>-1.2158875979465009</c:v>
                </c:pt>
                <c:pt idx="13">
                  <c:v>0.62130177514792895</c:v>
                </c:pt>
                <c:pt idx="14">
                  <c:v>2.1610317183687697</c:v>
                </c:pt>
                <c:pt idx="15">
                  <c:v>-23.971036585365855</c:v>
                </c:pt>
                <c:pt idx="16">
                  <c:v>1.9507769082454349</c:v>
                </c:pt>
                <c:pt idx="17">
                  <c:v>-0.94364582414675013</c:v>
                </c:pt>
                <c:pt idx="18">
                  <c:v>2.4856341039689962</c:v>
                </c:pt>
                <c:pt idx="19">
                  <c:v>1.9602768971986801</c:v>
                </c:pt>
                <c:pt idx="20">
                  <c:v>0.23322569070685326</c:v>
                </c:pt>
                <c:pt idx="21">
                  <c:v>0</c:v>
                </c:pt>
                <c:pt idx="23">
                  <c:v>3.8238702201622248</c:v>
                </c:pt>
                <c:pt idx="24">
                  <c:v>-0.67460317460317465</c:v>
                </c:pt>
                <c:pt idx="25">
                  <c:v>1.7140261685817648</c:v>
                </c:pt>
              </c:numCache>
            </c:numRef>
          </c:val>
          <c:extLst>
            <c:ext xmlns:c16="http://schemas.microsoft.com/office/drawing/2014/chart" uri="{C3380CC4-5D6E-409C-BE32-E72D297353CC}">
              <c16:uniqueId val="{00000020-A26B-4973-88F9-FC51E26DFF8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{045C70CE-8F85-4247-AEE2-EDAD6863F27A}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26B-4973-88F9-FC51E26DFF8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{8D1ABEC2-5907-481D-8237-698F4FD64C24}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26B-4973-88F9-FC51E26DFF8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{990F65EE-D85B-42D0-AC4F-9F1CA82827F2}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26B-4973-88F9-FC51E26DFF8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{DA56006D-F261-4782-B86D-59E593A54F81}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26B-4973-88F9-FC51E26DFF8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{408FA735-1114-4E42-8E80-517E01D4E838}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26B-4973-88F9-FC51E26DFF8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{B21B4F9B-D233-47A8-B441-431A44838EC3}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26B-4973-88F9-FC51E26DFF8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{5E485381-708F-40B5-AEC7-45F1F53DA06D}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26B-4973-88F9-FC51E26DFF8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{1870EB8C-F4C8-4A06-B620-FAED9C77B889}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26B-4973-88F9-FC51E26DFF8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{24228F24-1F2F-4C28-86DB-F7EA26D92128}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26B-4973-88F9-FC51E26DFF8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{CB7F4E7D-AC85-451C-802F-E470A12152A5}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26B-4973-88F9-FC51E26DFF8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{5CE0ECD1-CB82-4473-8B2E-0065F5DF9642}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26B-4973-88F9-FC51E26DFF8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{414DFD51-D610-4B21-A3C5-0A30338B5059}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26B-4973-88F9-FC51E26DFF8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{6BBA0D4F-6067-4CEC-BF6A-2F63A03D57E3}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26B-4973-88F9-FC51E26DFF8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{46B59292-0AF8-460B-8101-38A01186AC18}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26B-4973-88F9-FC51E26DFF8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{27CA08E5-DE83-4996-991A-DB25C7C81465}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26B-4973-88F9-FC51E26DFF8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{09ECB14C-3519-488F-8D6C-2EDA9E3F23FC}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26B-4973-88F9-FC51E26DFF8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{10DEAAFE-DBF1-4E49-9FA5-08FAA30DB030}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26B-4973-88F9-FC51E26DFF8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{95AC231D-1078-4BEF-B3F1-58DD615741B7}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26B-4973-88F9-FC51E26DFF8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{8D0A4D15-370B-4D73-B0AC-725668E8B405}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26B-4973-88F9-FC51E26DFF8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{8237847F-5A94-46A5-B1C9-DB1066A91B52}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26B-4973-88F9-FC51E26DFF8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{5477F675-FD65-4D88-A34D-C0649CBB5203}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26B-4973-88F9-FC51E26DFF8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{1503B992-02CB-43EF-AB65-14DF997C11B1}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26B-4973-88F9-FC51E26DFF8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{5DFDA089-8F2C-46FC-9140-D4A63851AA5B}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26B-4973-88F9-FC51E26DFF8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{EF81E637-9543-4F7A-8CC1-55A9F17B7CCB}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26B-4973-88F9-FC51E26DFF8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{080D44EF-B206-45F7-BB98-B2944097E2F2}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26B-4973-88F9-FC51E26DFF8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{A4117818-D03A-4BBF-ACEE-0CEF2B64359E}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26B-4973-88F9-FC51E26DFF8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{D87E9905-1416-42D7-9F72-8C61B48F32BE}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26B-4973-88F9-FC51E26DFF8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{3560E3B9-1DF9-42AB-A2C4-29EA4672238F}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26B-4973-88F9-FC51E26DFF8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{D1F4103E-C388-409C-8EA8-07F6CE372B57}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26B-4973-88F9-FC51E26DFF8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{541333A7-DFCA-4F22-8A3E-B02BAC35021E}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26B-4973-88F9-FC51E26DFF8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{549B5602-7789-43CF-A737-B32448C2CC2E}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26B-4973-88F9-FC51E26DFF8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{02B87EE5-58D9-455F-82BD-A9CD955C52CA}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26B-4973-88F9-FC51E26DFF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26B-4973-88F9-FC51E26DFF8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26B-4973-88F9-FC51E26DFF8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{C358F376-18F4-420B-9841-D00E3819C39B}</c15:txfldGUID>
                      <c15:f>Daten_Diagramme!$E$14</c15:f>
                      <c15:dlblFieldTableCache>
                        <c:ptCount val="1"/>
                        <c:pt idx="0">
                          <c:v>-2.9</c:v>
                        </c:pt>
                      </c15:dlblFieldTableCache>
                    </c15:dlblFTEntry>
                  </c15:dlblFieldTable>
                  <c15:showDataLabelsRange val="0"/>
                </c:ext>
                <c:ext xmlns:c16="http://schemas.microsoft.com/office/drawing/2014/chart" uri="{C3380CC4-5D6E-409C-BE32-E72D297353CC}">
                  <c16:uniqueId val="{00000000-186A-4346-9392-D1BE7620508B}"/>
                </c:ext>
              </c:extLst>
            </c:dLbl>
            <c:dLbl>
              <c:idx val="1"/>
              <c:tx>
                <c:strRef>
                  <c:f>Daten_Diagramme!$E$15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{EAD8B61A-BBAA-4BB3-B305-06226CB3CB37}</c15:txfldGUID>
                      <c15:f>Daten_Diagramme!$E$15</c15:f>
                      <c15:dlblFieldTableCache>
                        <c:ptCount val="1"/>
                        <c:pt idx="0">
                          <c:v>4.9</c:v>
                        </c:pt>
                      </c15:dlblFieldTableCache>
                    </c15:dlblFTEntry>
                  </c15:dlblFieldTable>
                  <c15:showDataLabelsRange val="0"/>
                </c:ext>
                <c:ext xmlns:c16="http://schemas.microsoft.com/office/drawing/2014/chart" uri="{C3380CC4-5D6E-409C-BE32-E72D297353CC}">
                  <c16:uniqueId val="{00000001-186A-4346-9392-D1BE7620508B}"/>
                </c:ext>
              </c:extLst>
            </c:dLbl>
            <c:dLbl>
              <c:idx val="2"/>
              <c:tx>
                <c:strRef>
                  <c:f>Daten_Diagramme!$E$16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{71CBC295-B89B-47C2-B779-06101C75E028}</c15:txfldGUID>
                      <c15:f>Daten_Diagramme!$E$16</c15:f>
                      <c15:dlblFieldTableCache>
                        <c:ptCount val="1"/>
                        <c:pt idx="0">
                          <c:v>1.8</c:v>
                        </c:pt>
                      </c15:dlblFieldTableCache>
                    </c15:dlblFTEntry>
                  </c15:dlblFieldTable>
                  <c15:showDataLabelsRange val="0"/>
                </c:ext>
                <c:ext xmlns:c16="http://schemas.microsoft.com/office/drawing/2014/chart" uri="{C3380CC4-5D6E-409C-BE32-E72D297353CC}">
                  <c16:uniqueId val="{00000002-186A-4346-9392-D1BE7620508B}"/>
                </c:ext>
              </c:extLst>
            </c:dLbl>
            <c:dLbl>
              <c:idx val="3"/>
              <c:tx>
                <c:strRef>
                  <c:f>Daten_Diagramme!$E$17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{D1050662-40BD-4377-B464-10A5222CF781}</c15:txfldGUID>
                      <c15:f>Daten_Diagramme!$E$17</c15:f>
                      <c15:dlblFieldTableCache>
                        <c:ptCount val="1"/>
                        <c:pt idx="0">
                          <c:v>-5.1</c:v>
                        </c:pt>
                      </c15:dlblFieldTableCache>
                    </c15:dlblFTEntry>
                  </c15:dlblFieldTable>
                  <c15:showDataLabelsRange val="0"/>
                </c:ext>
                <c:ext xmlns:c16="http://schemas.microsoft.com/office/drawing/2014/chart" uri="{C3380CC4-5D6E-409C-BE32-E72D297353CC}">
                  <c16:uniqueId val="{00000003-186A-4346-9392-D1BE7620508B}"/>
                </c:ext>
              </c:extLst>
            </c:dLbl>
            <c:dLbl>
              <c:idx val="4"/>
              <c:tx>
                <c:strRef>
                  <c:f>Daten_Diagramme!$E$18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{C1A11C90-A7F6-47AB-B481-A61FC1757FD5}</c15:txfldGUID>
                      <c15:f>Daten_Diagramme!$E$18</c15:f>
                      <c15:dlblFieldTableCache>
                        <c:ptCount val="1"/>
                        <c:pt idx="0">
                          <c:v>-3.4</c:v>
                        </c:pt>
                      </c15:dlblFieldTableCache>
                    </c15:dlblFTEntry>
                  </c15:dlblFieldTable>
                  <c15:showDataLabelsRange val="0"/>
                </c:ext>
                <c:ext xmlns:c16="http://schemas.microsoft.com/office/drawing/2014/chart" uri="{C3380CC4-5D6E-409C-BE32-E72D297353CC}">
                  <c16:uniqueId val="{00000004-186A-4346-9392-D1BE7620508B}"/>
                </c:ext>
              </c:extLst>
            </c:dLbl>
            <c:dLbl>
              <c:idx val="5"/>
              <c:tx>
                <c:strRef>
                  <c:f>Daten_Diagramme!$E$19</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{8045B64D-CFA7-4592-B28E-CDC217D3CAAA}</c15:txfldGUID>
                      <c15:f>Daten_Diagramme!$E$19</c15:f>
                      <c15:dlblFieldTableCache>
                        <c:ptCount val="1"/>
                        <c:pt idx="0">
                          <c:v>-6.2</c:v>
                        </c:pt>
                      </c15:dlblFieldTableCache>
                    </c15:dlblFTEntry>
                  </c15:dlblFieldTable>
                  <c15:showDataLabelsRange val="0"/>
                </c:ext>
                <c:ext xmlns:c16="http://schemas.microsoft.com/office/drawing/2014/chart" uri="{C3380CC4-5D6E-409C-BE32-E72D297353CC}">
                  <c16:uniqueId val="{00000005-186A-4346-9392-D1BE7620508B}"/>
                </c:ext>
              </c:extLst>
            </c:dLbl>
            <c:dLbl>
              <c:idx val="6"/>
              <c:tx>
                <c:strRef>
                  <c:f>Daten_Diagramme!$E$20</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{633C6FF8-47AC-408F-B1CA-8C655DB0E361}</c15:txfldGUID>
                      <c15:f>Daten_Diagramme!$E$20</c15:f>
                      <c15:dlblFieldTableCache>
                        <c:ptCount val="1"/>
                        <c:pt idx="0">
                          <c:v>-6.1</c:v>
                        </c:pt>
                      </c15:dlblFieldTableCache>
                    </c15:dlblFTEntry>
                  </c15:dlblFieldTable>
                  <c15:showDataLabelsRange val="0"/>
                </c:ext>
                <c:ext xmlns:c16="http://schemas.microsoft.com/office/drawing/2014/chart" uri="{C3380CC4-5D6E-409C-BE32-E72D297353CC}">
                  <c16:uniqueId val="{00000006-186A-4346-9392-D1BE7620508B}"/>
                </c:ext>
              </c:extLst>
            </c:dLbl>
            <c:dLbl>
              <c:idx val="7"/>
              <c:tx>
                <c:strRef>
                  <c:f>Daten_Diagramme!$E$21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{6E464F57-BFA6-4703-91D7-FDD247375539}</c15:txfldGUID>
                      <c15:f>Daten_Diagramme!$E$21</c15:f>
                      <c15:dlblFieldTableCache>
                        <c:ptCount val="1"/>
                        <c:pt idx="0">
                          <c:v>-3.2</c:v>
                        </c:pt>
                      </c15:dlblFieldTableCache>
                    </c15:dlblFTEntry>
                  </c15:dlblFieldTable>
                  <c15:showDataLabelsRange val="0"/>
                </c:ext>
                <c:ext xmlns:c16="http://schemas.microsoft.com/office/drawing/2014/chart" uri="{C3380CC4-5D6E-409C-BE32-E72D297353CC}">
                  <c16:uniqueId val="{00000007-186A-4346-9392-D1BE7620508B}"/>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{2C50DBBB-A49B-40E4-A6DC-C00CEC595491}</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186A-4346-9392-D1BE7620508B}"/>
                </c:ext>
              </c:extLst>
            </c:dLbl>
            <c:dLbl>
              <c:idx val="9"/>
              <c:tx>
                <c:strRef>
                  <c:f>Daten_Diagramme!$E$23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{A4D16463-B426-413F-8AD4-6A7F8B1CF3A5}</c15:txfldGUID>
                      <c15:f>Daten_Diagramme!$E$23</c15:f>
                      <c15:dlblFieldTableCache>
                        <c:ptCount val="1"/>
                        <c:pt idx="0">
                          <c:v>-3.7</c:v>
                        </c:pt>
                      </c15:dlblFieldTableCache>
                    </c15:dlblFTEntry>
                  </c15:dlblFieldTable>
                  <c15:showDataLabelsRange val="0"/>
                </c:ext>
                <c:ext xmlns:c16="http://schemas.microsoft.com/office/drawing/2014/chart" uri="{C3380CC4-5D6E-409C-BE32-E72D297353CC}">
                  <c16:uniqueId val="{00000009-186A-4346-9392-D1BE7620508B}"/>
                </c:ext>
              </c:extLst>
            </c:dLbl>
            <c:dLbl>
              <c:idx val="10"/>
              <c:tx>
                <c:strRef>
                  <c:f>Daten_Diagramme!$E$24</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{ACE8247C-176B-4BA5-B572-08D72968DA83}</c15:txfldGUID>
                      <c15:f>Daten_Diagramme!$E$24</c15:f>
                      <c15:dlblFieldTableCache>
                        <c:ptCount val="1"/>
                        <c:pt idx="0">
                          <c:v>-8.7</c:v>
                        </c:pt>
                      </c15:dlblFieldTableCache>
                    </c15:dlblFTEntry>
                  </c15:dlblFieldTable>
                  <c15:showDataLabelsRange val="0"/>
                </c:ext>
                <c:ext xmlns:c16="http://schemas.microsoft.com/office/drawing/2014/chart" uri="{C3380CC4-5D6E-409C-BE32-E72D297353CC}">
                  <c16:uniqueId val="{0000000A-186A-4346-9392-D1BE7620508B}"/>
                </c:ext>
              </c:extLst>
            </c:dLbl>
            <c:dLbl>
              <c:idx val="11"/>
              <c:tx>
                <c:strRef>
                  <c:f>Daten_Diagramme!$E$25</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{07F6C9F0-4D34-401D-B8AA-5A97AE3EC2BB}</c15:txfldGUID>
                      <c15:f>Daten_Diagramme!$E$25</c15:f>
                      <c15:dlblFieldTableCache>
                        <c:ptCount val="1"/>
                        <c:pt idx="0">
                          <c:v>-8.1</c:v>
                        </c:pt>
                      </c15:dlblFieldTableCache>
                    </c15:dlblFTEntry>
                  </c15:dlblFieldTable>
                  <c15:showDataLabelsRange val="0"/>
                </c:ext>
                <c:ext xmlns:c16="http://schemas.microsoft.com/office/drawing/2014/chart" uri="{C3380CC4-5D6E-409C-BE32-E72D297353CC}">
                  <c16:uniqueId val="{0000000B-186A-4346-9392-D1BE7620508B}"/>
                </c:ext>
              </c:extLst>
            </c:dLbl>
            <c:dLbl>
              <c:idx val="12"/>
              <c:tx>
                <c:strRef>
                  <c:f>Daten_Diagramme!$E$26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{65FDBF5D-D229-4AE8-89EF-8AF7B7589B48}</c15:txfldGUID>
                      <c15:f>Daten_Diagramme!$E$26</c15:f>
                      <c15:dlblFieldTableCache>
                        <c:ptCount val="1"/>
                        <c:pt idx="0">
                          <c:v>0.2</c:v>
                        </c:pt>
                      </c15:dlblFieldTableCache>
                    </c15:dlblFTEntry>
                  </c15:dlblFieldTable>
                  <c15:showDataLabelsRange val="0"/>
                </c:ext>
                <c:ext xmlns:c16="http://schemas.microsoft.com/office/drawing/2014/chart" uri="{C3380CC4-5D6E-409C-BE32-E72D297353CC}">
                  <c16:uniqueId val="{0000000C-186A-4346-9392-D1BE7620508B}"/>
                </c:ext>
              </c:extLst>
            </c:dLbl>
            <c:dLbl>
              <c:idx val="13"/>
              <c:tx>
                <c:strRef>
                  <c:f>Daten_Diagramme!$E$27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{937C0715-B940-4C39-9D9F-83A6989512BB}</c15:txfldGUID>
                      <c15:f>Daten_Diagramme!$E$27</c15:f>
                      <c15:dlblFieldTableCache>
                        <c:ptCount val="1"/>
                        <c:pt idx="0">
                          <c:v>-2.3</c:v>
                        </c:pt>
                      </c15:dlblFieldTableCache>
                    </c15:dlblFTEntry>
                  </c15:dlblFieldTable>
                  <c15:showDataLabelsRange val="0"/>
                </c:ext>
                <c:ext xmlns:c16="http://schemas.microsoft.com/office/drawing/2014/chart" uri="{C3380CC4-5D6E-409C-BE32-E72D297353CC}">
                  <c16:uniqueId val="{0000000D-186A-4346-9392-D1BE7620508B}"/>
                </c:ext>
              </c:extLst>
            </c:dLbl>
            <c:dLbl>
              <c:idx val="14"/>
              <c:tx>
                <c:strRef>
                  <c:f>Daten_Diagramme!$E$28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{B1AD55C9-70E0-4270-BD87-D7D66F0597C7}</c15:txfldGUID>
                      <c15:f>Daten_Diagramme!$E$28</c15:f>
                      <c15:dlblFieldTableCache>
                        <c:ptCount val="1"/>
                        <c:pt idx="0">
                          <c:v>0.2</c:v>
                        </c:pt>
                      </c15:dlblFieldTableCache>
                    </c15:dlblFTEntry>
                  </c15:dlblFieldTable>
                  <c15:showDataLabelsRange val="0"/>
                </c:ext>
                <c:ext xmlns:c16="http://schemas.microsoft.com/office/drawing/2014/chart" uri="{C3380CC4-5D6E-409C-BE32-E72D297353CC}">
                  <c16:uniqueId val="{0000000E-186A-4346-9392-D1BE7620508B}"/>
                </c:ext>
              </c:extLst>
            </c:dLbl>
            <c:dLbl>
              <c:idx val="15"/>
              <c:tx>
                <c:strRef>
                  <c:f>Daten_Diagramme!$E$29</c:f>
                  <c:strCache>
                    <c:ptCount val="1"/>
                    <c:pt idx="0">
                      <c:v>19.0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{FD5A617A-ACE4-4A0A-B16A-845FAEBBDAFB}</c15:txfldGUID>
                      <c15:f>Daten_Diagramme!$E$29</c15:f>
                      <c15:dlblFieldTableCache>
                        <c:ptCount val="1"/>
                        <c:pt idx="0">
                          <c:v>19.0</c:v>
                        </c:pt>
                      </c15:dlblFieldTableCache>
                    </c15:dlblFTEntry>
                  </c15:dlblFieldTable>
                  <c15:showDataLabelsRange val="0"/>
                </c:ext>
                <c:ext xmlns:c16="http://schemas.microsoft.com/office/drawing/2014/chart" uri="{C3380CC4-5D6E-409C-BE32-E72D297353CC}">
                  <c16:uniqueId val="{0000000F-186A-4346-9392-D1BE7620508B}"/>
                </c:ext>
              </c:extLst>
            </c:dLbl>
            <c:dLbl>
              <c:idx val="16"/>
              <c:tx>
                <c:strRef>
                  <c:f>Daten_Diagramme!$E$30</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{BC0E4262-794C-4113-84E4-55878BDB733F}</c15:txfldGUID>
                      <c15:f>Daten_Diagramme!$E$30</c15:f>
                      <c15:dlblFieldTableCache>
                        <c:ptCount val="1"/>
                        <c:pt idx="0">
                          <c:v>-8.3</c:v>
                        </c:pt>
                      </c15:dlblFieldTableCache>
                    </c15:dlblFTEntry>
                  </c15:dlblFieldTable>
                  <c15:showDataLabelsRange val="0"/>
                </c:ext>
                <c:ext xmlns:c16="http://schemas.microsoft.com/office/drawing/2014/chart" uri="{C3380CC4-5D6E-409C-BE32-E72D297353CC}">
                  <c16:uniqueId val="{00000010-186A-4346-9392-D1BE7620508B}"/>
                </c:ext>
              </c:extLst>
            </c:dLbl>
            <c:dLbl>
              <c:idx val="17"/>
              <c:tx>
                <c:strRef>
                  <c:f>Daten_Diagramme!$E$31</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{CABAB466-C4C9-4617-A993-318AEB7A4D03}</c15:txfldGUID>
                      <c15:f>Daten_Diagramme!$E$31</c15:f>
                      <c15:dlblFieldTableCache>
                        <c:ptCount val="1"/>
                        <c:pt idx="0">
                          <c:v>-6.8</c:v>
                        </c:pt>
                      </c15:dlblFieldTableCache>
                    </c15:dlblFTEntry>
                  </c15:dlblFieldTable>
                  <c15:showDataLabelsRange val="0"/>
                </c:ext>
                <c:ext xmlns:c16="http://schemas.microsoft.com/office/drawing/2014/chart" uri="{C3380CC4-5D6E-409C-BE32-E72D297353CC}">
                  <c16:uniqueId val="{00000011-186A-4346-9392-D1BE7620508B}"/>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{8BBE9C4D-B10B-4FAF-9235-EB115A9FD249}</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186A-4346-9392-D1BE7620508B}"/>
                </c:ext>
              </c:extLst>
            </c:dLbl>
            <c:dLbl>
              <c:idx val="19"/>
              <c:tx>
                <c:strRef>
                  <c:f>Daten_Diagramme!$E$33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{36740AB3-1F76-46F6-86A2-E355D387B866}</c15:txfldGUID>
                      <c15:f>Daten_Diagramme!$E$33</c15:f>
                      <c15:dlblFieldTableCache>
                        <c:ptCount val="1"/>
                        <c:pt idx="0">
                          <c:v>0.3</c:v>
                        </c:pt>
                      </c15:dlblFieldTableCache>
                    </c15:dlblFTEntry>
                  </c15:dlblFieldTable>
                  <c15:showDataLabelsRange val="0"/>
                </c:ext>
                <c:ext xmlns:c16="http://schemas.microsoft.com/office/drawing/2014/chart" uri="{C3380CC4-5D6E-409C-BE32-E72D297353CC}">
                  <c16:uniqueId val="{00000013-186A-4346-9392-D1BE7620508B}"/>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{325B0439-DC01-47F0-B3A2-C0E409841AEE}</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186A-4346-9392-D1BE7620508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{32964871-9747-40A0-9EE5-D408C63C75FB}</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186A-4346-9392-D1BE7620508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{6B434E16-E28E-443F-859D-C172236F81C4}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86A-4346-9392-D1BE7620508B}"/>
                </c:ext>
              </c:extLst>
            </c:dLbl>
            <c:dLbl>
              <c:idx val="23"/>
              <c:tx>
                <c:strRef>
                  <c:f>Daten_Diagramme!$E$37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{CF373B32-AEEA-4170-B091-6BBBDAE3C181}</c15:txfldGUID>
                      <c15:f>Daten_Diagramme!$E$37</c15:f>
                      <c15:dlblFieldTableCache>
                        <c:ptCount val="1"/>
                        <c:pt idx="0">
                          <c:v>4.9</c:v>
                        </c:pt>
                      </c15:dlblFieldTableCache>
                    </c15:dlblFTEntry>
                  </c15:dlblFieldTable>
                  <c15:showDataLabelsRange val="0"/>
                </c:ext>
                <c:ext xmlns:c16="http://schemas.microsoft.com/office/drawing/2014/chart" uri="{C3380CC4-5D6E-409C-BE32-E72D297353CC}">
                  <c16:uniqueId val="{00000017-186A-4346-9392-D1BE7620508B}"/>
                </c:ext>
              </c:extLst>
            </c:dLbl>
            <c:dLbl>
              <c:idx val="24"/>
              <c:tx>
                <c:strRef>
                  <c:f>Daten_Diagramme!$E$38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{57B725A6-A5A5-44BE-818C-D66462C82BCF}</c15:txfldGUID>
                      <c15:f>Daten_Diagramme!$E$38</c15:f>
                      <c15:dlblFieldTableCache>
                        <c:ptCount val="1"/>
                        <c:pt idx="0">
                          <c:v>-4.2</c:v>
                        </c:pt>
                      </c15:dlblFieldTableCache>
                    </c15:dlblFTEntry>
                  </c15:dlblFieldTable>
                  <c15:showDataLabelsRange val="0"/>
                </c:ext>
                <c:ext xmlns:c16="http://schemas.microsoft.com/office/drawing/2014/chart" uri="{C3380CC4-5D6E-409C-BE32-E72D297353CC}">
                  <c16:uniqueId val="{00000018-186A-4346-9392-D1BE7620508B}"/>
                </c:ext>
              </c:extLst>
            </c:dLbl>
            <c:dLbl>
              <c:idx val="25"/>
              <c:tx>
                <c:strRef>
                  <c:f>Daten_Diagramme!$E$39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{56473240-3062-447A-99EF-E403C2192B38}</c15:txfldGUID>
                      <c15:f>Daten_Diagramme!$E$39</c15:f>
                      <c15:dlblFieldTableCache>
                        <c:ptCount val="1"/>
                        <c:pt idx="0">
                          <c:v>-2.9</c:v>
                        </c:pt>
                      </c15:dlblFieldTableCache>
                    </c15:dlblFTEntry>
                  </c15:dlblFieldTable>
                  <c15:showDataLabelsRange val="0"/>
                </c:ext>
                <c:ext xmlns:c16="http://schemas.microsoft.com/office/drawing/2014/chart" uri="{C3380CC4-5D6E-409C-BE32-E72D297353CC}">
                  <c16:uniqueId val="{00000019-186A-4346-9392-D1BE7620508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{F02B6526-0984-499D-B16C-3CB64E006812}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86A-4346-9392-D1BE7620508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{257622D5-A608-45CD-8924-4BFD0A86E383}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86A-4346-9392-D1BE7620508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{88D7168C-C031-44AA-AB23-CB315F1575B7}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86A-4346-9392-D1BE7620508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{AAACF712-9013-4035-9F3E-A851CD515391}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86A-4346-9392-D1BE7620508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{A47A87BF-C229-4824-9A9A-5A2AE75C2C70}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86A-4346-9392-D1BE7620508B}"/>
                </c:ext>
              </c:extLst>
            </c:dLbl>
            <c:dLbl>
              <c:idx val="31"/>
              <c:tx>
                <c:strRef>
                  <c:f>Daten_Diagramme!$E$45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{D97DDBBE-FF47-4C83-B3A9-2AF86F2F3C1C}</c15:txfldGUID>
                      <c15:f>Daten_Diagramme!$E$45</c15:f>
                      <c15:dlblFieldTableCache>
                        <c:ptCount val="1"/>
                        <c:pt idx="0">
                          <c:v>-2.9</c:v>
                        </c:pt>
                      </c15:dlblFieldTableCache>
                    </c15:dlblFTEntry>
                  </c15:dlblFieldTable>
                  <c15:showDataLabelsRange val="0"/>
                </c:ext>
                <c:ext xmlns:c16="http://schemas.microsoft.com/office/drawing/2014/chart" uri="{C3380CC4-5D6E-409C-BE32-E72D297353CC}">
                  <c16:uniqueId val="{0000001F-186A-4346-9392-D1BE7620508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-2.939859722429488</c:v>
                </c:pt>
                <c:pt idx="1">
                  <c:v>4.8714479025710418</c:v>
                </c:pt>
                <c:pt idx="2">
                  <c:v>1.8404907975460123</c:v>
                </c:pt>
                <c:pt idx="3">
                  <c:v>-5.0571527537235887</c:v>
                </c:pt>
                <c:pt idx="4">
                  <c:v>-3.3591731266149871</c:v>
                </c:pt>
                <c:pt idx="5">
                  <c:v>-6.2402496099843994</c:v>
                </c:pt>
                <c:pt idx="6">
                  <c:v>-6.0810810810810807</c:v>
                </c:pt>
                <c:pt idx="7">
                  <c:v>-3.2047089601046435</c:v>
                </c:pt>
                <c:pt idx="8">
                  <c:v>-0.640625</c:v>
                </c:pt>
                <c:pt idx="9">
                  <c:v>-3.6741921204072598</c:v>
                </c:pt>
                <c:pt idx="10">
                  <c:v>-8.6903304773561807</c:v>
                </c:pt>
                <c:pt idx="11">
                  <c:v>-8.085106382978724</c:v>
                </c:pt>
                <c:pt idx="12">
                  <c:v>0.24509803921568626</c:v>
                </c:pt>
                <c:pt idx="13">
                  <c:v>-2.2727272727272729</c:v>
                </c:pt>
                <c:pt idx="14">
                  <c:v>0.15128593040847202</c:v>
                </c:pt>
                <c:pt idx="15">
                  <c:v>18.954248366013072</c:v>
                </c:pt>
                <c:pt idx="16">
                  <c:v>-8.3025830258302591</c:v>
                </c:pt>
                <c:pt idx="17">
                  <c:v>-6.8277310924369745</c:v>
                </c:pt>
                <c:pt idx="18">
                  <c:v>9.3632958801498134E-2</c:v>
                </c:pt>
                <c:pt idx="19">
                  <c:v>0.33191085822664768</c:v>
                </c:pt>
                <c:pt idx="20">
                  <c:v>-2.0070148090413094</c:v>
                </c:pt>
                <c:pt idx="21">
                  <c:v>0</c:v>
                </c:pt>
                <c:pt idx="23">
                  <c:v>4.8714479025710418</c:v>
                </c:pt>
                <c:pt idx="24">
                  <c:v>-4.1930552522384801</c:v>
                </c:pt>
                <c:pt idx="25">
                  <c:v>-2.940839257051135</c:v>
                </c:pt>
              </c:numCache>
            </c:numRef>
          </c:val>
          <c:extLst>
            <c:ext xmlns:c16="http://schemas.microsoft.com/office/drawing/2014/chart" uri="{C3380CC4-5D6E-409C-BE32-E72D297353CC}">
              <c16:uniqueId val="{00000020-186A-4346-9392-D1BE7620508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{58644C43-53B5-4FE5-992E-A37500A75E82}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86A-4346-9392-D1BE7620508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{00FD938F-9802-407C-AF3F-E12D39F088F5}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86A-4346-9392-D1BE7620508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{B062AA2D-D95A-4EFE-BA45-0EED868406CA}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86A-4346-9392-D1BE7620508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{B6059F9C-F783-4920-8E50-FD43B60EA034}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86A-4346-9392-D1BE7620508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{42C7ED44-F79B-40E3-A9CC-126CD871866A}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86A-4346-9392-D1BE7620508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{BE0CC1B1-40E6-4CDD-986E-F8190ED3E98A}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86A-4346-9392-D1BE7620508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{2C927ACD-98AD-4227-B8DB-476351ED186C}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86A-4346-9392-D1BE7620508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{FEC7E373-77E0-49CE-9439-D5ED52276739}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86A-4346-9392-D1BE7620508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{E0CF1D2D-B422-4CE7-960B-7806D85CA6E4}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86A-4346-9392-D1BE7620508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{1D7528BE-9A43-4917-952C-6F99DE1A52D8}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86A-4346-9392-D1BE7620508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{D53458B6-FF97-466A-B59A-43B0563FE90D}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86A-4346-9392-D1BE7620508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{F092B523-3122-4FB4-B965-96C3F6C8AEBE}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86A-4346-9392-D1BE7620508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{EF70EBFD-6626-437F-A458-B76471C2EFAD}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86A-4346-9392-D1BE7620508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{8FB8C3EC-E9BF-4230-8854-A0BD3180A41A}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86A-4346-9392-D1BE7620508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{C4BD446A-9979-4339-9CBD-25B3651B98B6}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86A-4346-9392-D1BE7620508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{CF6F335E-CA95-4032-9623-E2B61A68E107}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86A-4346-9392-D1BE7620508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{D9D64F6B-AE50-48D0-8DD6-BE9ADFC7F9B0}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86A-4346-9392-D1BE7620508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{D7FB173B-0C04-4778-8888-6E7809A56FE1}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86A-4346-9392-D1BE7620508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{DB268493-49A6-47AF-B035-5F5ED045C211}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86A-4346-9392-D1BE7620508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{5125E59A-0F6F-4BDC-9844-4A391C6E141C}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86A-4346-9392-D1BE7620508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{5B97A1B1-428E-4A18-B154-ADA5708F2D7B}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86A-4346-9392-D1BE7620508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{1AB31AEF-DFF9-4732-8273-EDC2FCBFFA02}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86A-4346-9392-D1BE7620508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{7112E5B5-885F-4EA9-AE96-01007CC34576}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86A-4346-9392-D1BE7620508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{DA0DE51E-C38F-4C93-8D3B-E8687BD0B1B8}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86A-4346-9392-D1BE7620508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{8D238774-AF9A-4959-8EA1-AA2F90EA649F}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86A-4346-9392-D1BE7620508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{03029389-FAF1-4710-BFED-B7DEEBE5BAE4}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86A-4346-9392-D1BE7620508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{7C96E1AA-1F99-4610-9568-00CC93E3D810}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86A-4346-9392-D1BE7620508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{3A6F0A83-B725-42D2-8F8D-87E0F1CB88C2}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86A-4346-9392-D1BE7620508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{8DF452E7-F8F4-4A80-B885-11B641763D13}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86A-4346-9392-D1BE7620508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{4F9D15D1-574F-4DE9-9865-A29F7685B2CA}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86A-4346-9392-D1BE7620508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{060C1F00-DAC8-4902-9A23-E595CE79F040}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86A-4346-9392-D1BE7620508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{F13F2CBD-C589-49CB-BEC6-614D65BF6F0D}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86A-4346-9392-D1BE7620508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86A-4346-9392-D1BE7620508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86A-4346-9392-D1BE7620508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{1913675D-43F0-4A82-8E56-ACF0EB49FC74}</c15:txfldGUID>
                      <c15:f>Diagramm!$I$46</c15:f>
                      <c15:dlblFieldTableCache>
                        <c:ptCount val="1"/>
                      </c15:dlblFieldTableCache>
                    </c15:dlblFTEntry>
                  </c15:dlblFieldTable>
                  <c15:showDataLabelsRange val="0"/>
                </c:ext>
                <c:ext xmlns:c16="http://schemas.microsoft.com/office/drawing/2014/chart" uri="{C3380CC4-5D6E-409C-BE32-E72D297353CC}">
                  <c16:uniqueId val="{00000000-A956-4CE3-A63A-E20E1024D37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{4D3FEB1F-4106-49CA-AB0B-D6C1E39E2E5B}</c15:txfldGUID>
                      <c15:f>Diagramm!$I$47</c15:f>
                      <c15:dlblFieldTableCache>
                        <c:ptCount val="1"/>
                      </c15:dlblFieldTableCache>
                    </c15:dlblFTEntry>
                  </c15:dlblFieldTable>
                  <c15:showDataLabelsRange val="0"/>
                </c:ext>
                <c:ext xmlns:c16="http://schemas.microsoft.com/office/drawing/2014/chart" uri="{C3380CC4-5D6E-409C-BE32-E72D297353CC}">
                  <c16:uniqueId val="{00000001-A956-4CE3-A63A-E20E1024D37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{9317370C-B651-4777-87FF-49764710026E}</c15:txfldGUID>
                      <c15:f>Diagramm!$I$48</c15:f>
                      <c15:dlblFieldTableCache>
                        <c:ptCount val="1"/>
                      </c15:dlblFieldTableCache>
                    </c15:dlblFTEntry>
                  </c15:dlblFieldTable>
                  <c15:showDataLabelsRange val="0"/>
                </c:ext>
                <c:ext xmlns:c16="http://schemas.microsoft.com/office/drawing/2014/chart" uri="{C3380CC4-5D6E-409C-BE32-E72D297353CC}">
                  <c16:uniqueId val="{00000002-A956-4CE3-A63A-E20E1024D37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{B02108B7-2721-4785-994A-15699CCD1FAA}</c15:txfldGUID>
                      <c15:f>Diagramm!$I$49</c15:f>
                      <c15:dlblFieldTableCache>
                        <c:ptCount val="1"/>
                      </c15:dlblFieldTableCache>
                    </c15:dlblFTEntry>
                  </c15:dlblFieldTable>
                  <c15:showDataLabelsRange val="0"/>
                </c:ext>
                <c:ext xmlns:c16="http://schemas.microsoft.com/office/drawing/2014/chart" uri="{C3380CC4-5D6E-409C-BE32-E72D297353CC}">
                  <c16:uniqueId val="{00000003-A956-4CE3-A63A-E20E1024D37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{AEC310B8-4FE1-49C2-8AB7-D31F8DFAE95E}</c15:txfldGUID>
                      <c15:f>Diagramm!$I$50</c15:f>
                      <c15:dlblFieldTableCache>
                        <c:ptCount val="1"/>
                      </c15:dlblFieldTableCache>
                    </c15:dlblFTEntry>
                  </c15:dlblFieldTable>
                  <c15:showDataLabelsRange val="0"/>
                </c:ext>
                <c:ext xmlns:c16="http://schemas.microsoft.com/office/drawing/2014/chart" uri="{C3380CC4-5D6E-409C-BE32-E72D297353CC}">
                  <c16:uniqueId val="{00000004-A956-4CE3-A63A-E20E1024D37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{9FCA977C-F3C2-4C82-A21C-8B6D99EA5D1B}</c15:txfldGUID>
                      <c15:f>Diagramm!$I$51</c15:f>
                      <c15:dlblFieldTableCache>
                        <c:ptCount val="1"/>
                      </c15:dlblFieldTableCache>
                    </c15:dlblFTEntry>
                  </c15:dlblFieldTable>
                  <c15:showDataLabelsRange val="0"/>
                </c:ext>
                <c:ext xmlns:c16="http://schemas.microsoft.com/office/drawing/2014/chart" uri="{C3380CC4-5D6E-409C-BE32-E72D297353CC}">
                  <c16:uniqueId val="{00000005-A956-4CE3-A63A-E20E1024D37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{32F0173E-46E0-4BBE-8CE3-7D6E3A666446}</c15:txfldGUID>
                      <c15:f>Diagramm!$I$52</c15:f>
                      <c15:dlblFieldTableCache>
                        <c:ptCount val="1"/>
                      </c15:dlblFieldTableCache>
                    </c15:dlblFTEntry>
                  </c15:dlblFieldTable>
                  <c15:showDataLabelsRange val="0"/>
                </c:ext>
                <c:ext xmlns:c16="http://schemas.microsoft.com/office/drawing/2014/chart" uri="{C3380CC4-5D6E-409C-BE32-E72D297353CC}">
                  <c16:uniqueId val="{00000006-A956-4CE3-A63A-E20E1024D37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{168B8663-079D-4145-BE6E-252CDA53DDEA}</c15:txfldGUID>
                      <c15:f>Diagramm!$I$53</c15:f>
                      <c15:dlblFieldTableCache>
                        <c:ptCount val="1"/>
                      </c15:dlblFieldTableCache>
                    </c15:dlblFTEntry>
                  </c15:dlblFieldTable>
                  <c15:showDataLabelsRange val="0"/>
                </c:ext>
                <c:ext xmlns:c16="http://schemas.microsoft.com/office/drawing/2014/chart" uri="{C3380CC4-5D6E-409C-BE32-E72D297353CC}">
                  <c16:uniqueId val="{00000007-A956-4CE3-A63A-E20E1024D37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{B354E765-EEFE-4C99-B744-A74C7F91EA46}</c15:txfldGUID>
                      <c15:f>Diagramm!$I$54</c15:f>
                      <c15:dlblFieldTableCache>
                        <c:ptCount val="1"/>
                      </c15:dlblFieldTableCache>
                    </c15:dlblFTEntry>
                  </c15:dlblFieldTable>
                  <c15:showDataLabelsRange val="0"/>
                </c:ext>
                <c:ext xmlns:c16="http://schemas.microsoft.com/office/drawing/2014/chart" uri="{C3380CC4-5D6E-409C-BE32-E72D297353CC}">
                  <c16:uniqueId val="{00000008-A956-4CE3-A63A-E20E1024D37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{D881B642-F079-479C-AA1D-B69AD3367AA7}</c15:txfldGUID>
                      <c15:f>Diagramm!$I$55</c15:f>
                      <c15:dlblFieldTableCache>
                        <c:ptCount val="1"/>
                      </c15:dlblFieldTableCache>
                    </c15:dlblFTEntry>
                  </c15:dlblFieldTable>
                  <c15:showDataLabelsRange val="0"/>
                </c:ext>
                <c:ext xmlns:c16="http://schemas.microsoft.com/office/drawing/2014/chart" uri="{C3380CC4-5D6E-409C-BE32-E72D297353CC}">
                  <c16:uniqueId val="{00000009-A956-4CE3-A63A-E20E1024D37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{456D43AC-87FA-4071-8E10-0CEB89BBF268}</c15:txfldGUID>
                      <c15:f>Diagramm!$I$56</c15:f>
                      <c15:dlblFieldTableCache>
                        <c:ptCount val="1"/>
                      </c15:dlblFieldTableCache>
                    </c15:dlblFTEntry>
                  </c15:dlblFieldTable>
                  <c15:showDataLabelsRange val="0"/>
                </c:ext>
                <c:ext xmlns:c16="http://schemas.microsoft.com/office/drawing/2014/chart" uri="{C3380CC4-5D6E-409C-BE32-E72D297353CC}">
                  <c16:uniqueId val="{0000000A-A956-4CE3-A63A-E20E1024D37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{30B94AE2-D5D4-4AD9-8AEA-5BB19D611B85}</c15:txfldGUID>
                      <c15:f>Diagramm!$I$57</c15:f>
                      <c15:dlblFieldTableCache>
                        <c:ptCount val="1"/>
                      </c15:dlblFieldTableCache>
                    </c15:dlblFTEntry>
                  </c15:dlblFieldTable>
                  <c15:showDataLabelsRange val="0"/>
                </c:ext>
                <c:ext xmlns:c16="http://schemas.microsoft.com/office/drawing/2014/chart" uri="{C3380CC4-5D6E-409C-BE32-E72D297353CC}">
                  <c16:uniqueId val="{0000000B-A956-4CE3-A63A-E20E1024D37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{4E872D9E-A198-482F-BDB3-240104719540}</c15:txfldGUID>
                      <c15:f>Diagramm!$I$58</c15:f>
                      <c15:dlblFieldTableCache>
                        <c:ptCount val="1"/>
                      </c15:dlblFieldTableCache>
                    </c15:dlblFTEntry>
                  </c15:dlblFieldTable>
                  <c15:showDataLabelsRange val="0"/>
                </c:ext>
                <c:ext xmlns:c16="http://schemas.microsoft.com/office/drawing/2014/chart" uri="{C3380CC4-5D6E-409C-BE32-E72D297353CC}">
                  <c16:uniqueId val="{0000000C-A956-4CE3-A63A-E20E1024D37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{56DE8A74-30A7-447E-8779-A37EE01BB706}</c15:txfldGUID>
                      <c15:f>Diagramm!$I$59</c15:f>
                      <c15:dlblFieldTableCache>
                        <c:ptCount val="1"/>
                      </c15:dlblFieldTableCache>
                    </c15:dlblFTEntry>
                  </c15:dlblFieldTable>
                  <c15:showDataLabelsRange val="0"/>
                </c:ext>
                <c:ext xmlns:c16="http://schemas.microsoft.com/office/drawing/2014/chart" uri="{C3380CC4-5D6E-409C-BE32-E72D297353CC}">
                  <c16:uniqueId val="{0000000D-A956-4CE3-A63A-E20E1024D37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{DE3513C9-4C54-4F80-A2B8-571FF950ACAA}</c15:txfldGUID>
                      <c15:f>Diagramm!$I$60</c15:f>
                      <c15:dlblFieldTableCache>
                        <c:ptCount val="1"/>
                      </c15:dlblFieldTableCache>
                    </c15:dlblFTEntry>
                  </c15:dlblFieldTable>
                  <c15:showDataLabelsRange val="0"/>
                </c:ext>
                <c:ext xmlns:c16="http://schemas.microsoft.com/office/drawing/2014/chart" uri="{C3380CC4-5D6E-409C-BE32-E72D297353CC}">
                  <c16:uniqueId val="{0000000E-A956-4CE3-A63A-E20E1024D37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{CFD8515D-C26A-4526-A992-B63E570AD7D0}</c15:txfldGUID>
                      <c15:f>Diagramm!$I$61</c15:f>
                      <c15:dlblFieldTableCache>
                        <c:ptCount val="1"/>
                      </c15:dlblFieldTableCache>
                    </c15:dlblFTEntry>
                  </c15:dlblFieldTable>
                  <c15:showDataLabelsRange val="0"/>
                </c:ext>
                <c:ext xmlns:c16="http://schemas.microsoft.com/office/drawing/2014/chart" uri="{C3380CC4-5D6E-409C-BE32-E72D297353CC}">
                  <c16:uniqueId val="{0000000F-A956-4CE3-A63A-E20E1024D37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{D833C996-0B6A-4D90-B909-0AE6985BFA9D}</c15:txfldGUID>
                      <c15:f>Diagramm!$I$62</c15:f>
                      <c15:dlblFieldTableCache>
                        <c:ptCount val="1"/>
                      </c15:dlblFieldTableCache>
                    </c15:dlblFTEntry>
                  </c15:dlblFieldTable>
                  <c15:showDataLabelsRange val="0"/>
                </c:ext>
                <c:ext xmlns:c16="http://schemas.microsoft.com/office/drawing/2014/chart" uri="{C3380CC4-5D6E-409C-BE32-E72D297353CC}">
                  <c16:uniqueId val="{00000010-A956-4CE3-A63A-E20E1024D37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{3A56990A-3AD7-418A-AAAF-C678251FDBC0}</c15:txfldGUID>
                      <c15:f>Diagramm!$I$63</c15:f>
                      <c15:dlblFieldTableCache>
                        <c:ptCount val="1"/>
                      </c15:dlblFieldTableCache>
                    </c15:dlblFTEntry>
                  </c15:dlblFieldTable>
                  <c15:showDataLabelsRange val="0"/>
                </c:ext>
                <c:ext xmlns:c16="http://schemas.microsoft.com/office/drawing/2014/chart" uri="{C3380CC4-5D6E-409C-BE32-E72D297353CC}">
                  <c16:uniqueId val="{00000011-A956-4CE3-A63A-E20E1024D37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{B3A759BB-38FE-402C-A75E-B840EA81D281}</c15:txfldGUID>
                      <c15:f>Diagramm!$I$64</c15:f>
                      <c15:dlblFieldTableCache>
                        <c:ptCount val="1"/>
                      </c15:dlblFieldTableCache>
                    </c15:dlblFTEntry>
                  </c15:dlblFieldTable>
                  <c15:showDataLabelsRange val="0"/>
                </c:ext>
                <c:ext xmlns:c16="http://schemas.microsoft.com/office/drawing/2014/chart" uri="{C3380CC4-5D6E-409C-BE32-E72D297353CC}">
                  <c16:uniqueId val="{00000012-A956-4CE3-A63A-E20E1024D37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{C469EC2D-1243-4A91-84C5-515707DF82D8}</c15:txfldGUID>
                      <c15:f>Diagramm!$I$65</c15:f>
                      <c15:dlblFieldTableCache>
                        <c:ptCount val="1"/>
                      </c15:dlblFieldTableCache>
                    </c15:dlblFTEntry>
                  </c15:dlblFieldTable>
                  <c15:showDataLabelsRange val="0"/>
                </c:ext>
                <c:ext xmlns:c16="http://schemas.microsoft.com/office/drawing/2014/chart" uri="{C3380CC4-5D6E-409C-BE32-E72D297353CC}">
                  <c16:uniqueId val="{00000013-A956-4CE3-A63A-E20E1024D37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{9057C63B-08F0-45EF-9330-0443459C941B}</c15:txfldGUID>
                      <c15:f>Diagramm!$I$66</c15:f>
                      <c15:dlblFieldTableCache>
                        <c:ptCount val="1"/>
                      </c15:dlblFieldTableCache>
                    </c15:dlblFTEntry>
                  </c15:dlblFieldTable>
                  <c15:showDataLabelsRange val="0"/>
                </c:ext>
                <c:ext xmlns:c16="http://schemas.microsoft.com/office/drawing/2014/chart" uri="{C3380CC4-5D6E-409C-BE32-E72D297353CC}">
                  <c16:uniqueId val="{00000014-A956-4CE3-A63A-E20E1024D37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{C645D7E1-4DA9-4C3C-8512-7BB04C48C7FA}</c15:txfldGUID>
                      <c15:f>Diagramm!$I$67</c15:f>
                      <c15:dlblFieldTableCache>
                        <c:ptCount val="1"/>
                      </c15:dlblFieldTableCache>
                    </c15:dlblFTEntry>
                  </c15:dlblFieldTable>
                  <c15:showDataLabelsRange val="0"/>
                </c:ext>
                <c:ext xmlns:c16="http://schemas.microsoft.com/office/drawing/2014/chart" uri="{C3380CC4-5D6E-409C-BE32-E72D297353CC}">
                  <c16:uniqueId val="{00000015-A956-4CE3-A63A-E20E1024D37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956-4CE3-A63A-E20E1024D37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{52372424-1411-4B9D-9F33-49866731DF63}</c15:txfldGUID>
                      <c15:f>Diagramm!$K$46</c15:f>
                      <c15:dlblFieldTableCache>
                        <c:ptCount val="1"/>
                      </c15:dlblFieldTableCache>
                    </c15:dlblFTEntry>
                  </c15:dlblFieldTable>
                  <c15:showDataLabelsRange val="0"/>
                </c:ext>
                <c:ext xmlns:c16="http://schemas.microsoft.com/office/drawing/2014/chart" uri="{C3380CC4-5D6E-409C-BE32-E72D297353CC}">
                  <c16:uniqueId val="{00000017-A956-4CE3-A63A-E20E1024D37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{02BD49F2-3007-403C-BAFA-4CF8BBAC6632}</c15:txfldGUID>
                      <c15:f>Diagramm!$K$47</c15:f>
                      <c15:dlblFieldTableCache>
                        <c:ptCount val="1"/>
                      </c15:dlblFieldTableCache>
                    </c15:dlblFTEntry>
                  </c15:dlblFieldTable>
                  <c15:showDataLabelsRange val="0"/>
                </c:ext>
                <c:ext xmlns:c16="http://schemas.microsoft.com/office/drawing/2014/chart" uri="{C3380CC4-5D6E-409C-BE32-E72D297353CC}">
                  <c16:uniqueId val="{00000018-A956-4CE3-A63A-E20E1024D37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{C4E26716-99E8-495D-9432-3F2D1FD50B47}</c15:txfldGUID>
                      <c15:f>Diagramm!$K$48</c15:f>
                      <c15:dlblFieldTableCache>
                        <c:ptCount val="1"/>
                      </c15:dlblFieldTableCache>
                    </c15:dlblFTEntry>
                  </c15:dlblFieldTable>
                  <c15:showDataLabelsRange val="0"/>
                </c:ext>
                <c:ext xmlns:c16="http://schemas.microsoft.com/office/drawing/2014/chart" uri="{C3380CC4-5D6E-409C-BE32-E72D297353CC}">
                  <c16:uniqueId val="{00000019-A956-4CE3-A63A-E20E1024D37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{B27C8DB8-A23B-41EB-A97A-B75FF731FBF8}</c15:txfldGUID>
                      <c15:f>Diagramm!$K$49</c15:f>
                      <c15:dlblFieldTableCache>
                        <c:ptCount val="1"/>
                      </c15:dlblFieldTableCache>
                    </c15:dlblFTEntry>
                  </c15:dlblFieldTable>
                  <c15:showDataLabelsRange val="0"/>
                </c:ext>
                <c:ext xmlns:c16="http://schemas.microsoft.com/office/drawing/2014/chart" uri="{C3380CC4-5D6E-409C-BE32-E72D297353CC}">
                  <c16:uniqueId val="{0000001A-A956-4CE3-A63A-E20E1024D37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{3B94511E-EDAC-41BC-BEE9-8AF2E8BF8824}</c15:txfldGUID>
                      <c15:f>Diagramm!$K$50</c15:f>
                      <c15:dlblFieldTableCache>
                        <c:ptCount val="1"/>
                      </c15:dlblFieldTableCache>
                    </c15:dlblFTEntry>
                  </c15:dlblFieldTable>
                  <c15:showDataLabelsRange val="0"/>
                </c:ext>
                <c:ext xmlns:c16="http://schemas.microsoft.com/office/drawing/2014/chart" uri="{C3380CC4-5D6E-409C-BE32-E72D297353CC}">
                  <c16:uniqueId val="{0000001B-A956-4CE3-A63A-E20E1024D37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{8AEFD654-D062-4105-A7D1-2A5D2CDD0294}</c15:txfldGUID>
                      <c15:f>Diagramm!$K$51</c15:f>
                      <c15:dlblFieldTableCache>
                        <c:ptCount val="1"/>
                      </c15:dlblFieldTableCache>
                    </c15:dlblFTEntry>
                  </c15:dlblFieldTable>
                  <c15:showDataLabelsRange val="0"/>
                </c:ext>
                <c:ext xmlns:c16="http://schemas.microsoft.com/office/drawing/2014/chart" uri="{C3380CC4-5D6E-409C-BE32-E72D297353CC}">
                  <c16:uniqueId val="{0000001C-A956-4CE3-A63A-E20E1024D37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{816AF166-B5FB-462A-8E01-AFE48D2529B4}</c15:txfldGUID>
                      <c15:f>Diagramm!$K$52</c15:f>
                      <c15:dlblFieldTableCache>
                        <c:ptCount val="1"/>
                      </c15:dlblFieldTableCache>
                    </c15:dlblFTEntry>
                  </c15:dlblFieldTable>
                  <c15:showDataLabelsRange val="0"/>
                </c:ext>
                <c:ext xmlns:c16="http://schemas.microsoft.com/office/drawing/2014/chart" uri="{C3380CC4-5D6E-409C-BE32-E72D297353CC}">
                  <c16:uniqueId val="{0000001D-A956-4CE3-A63A-E20E1024D37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{F338C7F5-8B28-4B90-9E69-9FBC5DEA3A54}</c15:txfldGUID>
                      <c15:f>Diagramm!$K$53</c15:f>
                      <c15:dlblFieldTableCache>
                        <c:ptCount val="1"/>
                      </c15:dlblFieldTableCache>
                    </c15:dlblFTEntry>
                  </c15:dlblFieldTable>
                  <c15:showDataLabelsRange val="0"/>
                </c:ext>
                <c:ext xmlns:c16="http://schemas.microsoft.com/office/drawing/2014/chart" uri="{C3380CC4-5D6E-409C-BE32-E72D297353CC}">
                  <c16:uniqueId val="{0000001E-A956-4CE3-A63A-E20E1024D37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{5C5EF435-8A86-4533-B8D1-80AD4AE607BC}</c15:txfldGUID>
                      <c15:f>Diagramm!$K$54</c15:f>
                      <c15:dlblFieldTableCache>
                        <c:ptCount val="1"/>
                      </c15:dlblFieldTableCache>
                    </c15:dlblFTEntry>
                  </c15:dlblFieldTable>
                  <c15:showDataLabelsRange val="0"/>
                </c:ext>
                <c:ext xmlns:c16="http://schemas.microsoft.com/office/drawing/2014/chart" uri="{C3380CC4-5D6E-409C-BE32-E72D297353CC}">
                  <c16:uniqueId val="{0000001F-A956-4CE3-A63A-E20E1024D37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{73EC1838-50FE-4AA5-ADDF-E5CEEBC83AF6}</c15:txfldGUID>
                      <c15:f>Diagramm!$K$55</c15:f>
                      <c15:dlblFieldTableCache>
                        <c:ptCount val="1"/>
                      </c15:dlblFieldTableCache>
                    </c15:dlblFTEntry>
                  </c15:dlblFieldTable>
                  <c15:showDataLabelsRange val="0"/>
                </c:ext>
                <c:ext xmlns:c16="http://schemas.microsoft.com/office/drawing/2014/chart" uri="{C3380CC4-5D6E-409C-BE32-E72D297353CC}">
                  <c16:uniqueId val="{00000020-A956-4CE3-A63A-E20E1024D37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{A6270CAD-6F4C-44F2-98B6-42422CD6459A}</c15:txfldGUID>
                      <c15:f>Diagramm!$K$56</c15:f>
                      <c15:dlblFieldTableCache>
                        <c:ptCount val="1"/>
                      </c15:dlblFieldTableCache>
                    </c15:dlblFTEntry>
                  </c15:dlblFieldTable>
                  <c15:showDataLabelsRange val="0"/>
                </c:ext>
                <c:ext xmlns:c16="http://schemas.microsoft.com/office/drawing/2014/chart" uri="{C3380CC4-5D6E-409C-BE32-E72D297353CC}">
                  <c16:uniqueId val="{00000021-A956-4CE3-A63A-E20E1024D37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{A20A3F9D-5D35-494B-B706-E74886253325}</c15:txfldGUID>
                      <c15:f>Diagramm!$K$57</c15:f>
                      <c15:dlblFieldTableCache>
                        <c:ptCount val="1"/>
                      </c15:dlblFieldTableCache>
                    </c15:dlblFTEntry>
                  </c15:dlblFieldTable>
                  <c15:showDataLabelsRange val="0"/>
                </c:ext>
                <c:ext xmlns:c16="http://schemas.microsoft.com/office/drawing/2014/chart" uri="{C3380CC4-5D6E-409C-BE32-E72D297353CC}">
                  <c16:uniqueId val="{00000022-A956-4CE3-A63A-E20E1024D37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{72FFDF49-683A-40CC-AE23-1654D78DC9BE}</c15:txfldGUID>
                      <c15:f>Diagramm!$K$58</c15:f>
                      <c15:dlblFieldTableCache>
                        <c:ptCount val="1"/>
                      </c15:dlblFieldTableCache>
                    </c15:dlblFTEntry>
                  </c15:dlblFieldTable>
                  <c15:showDataLabelsRange val="0"/>
                </c:ext>
                <c:ext xmlns:c16="http://schemas.microsoft.com/office/drawing/2014/chart" uri="{C3380CC4-5D6E-409C-BE32-E72D297353CC}">
                  <c16:uniqueId val="{00000023-A956-4CE3-A63A-E20E1024D37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{0D345743-402B-4073-8667-BC3BAE8C6842}</c15:txfldGUID>
                      <c15:f>Diagramm!$K$59</c15:f>
                      <c15:dlblFieldTableCache>
                        <c:ptCount val="1"/>
                      </c15:dlblFieldTableCache>
                    </c15:dlblFTEntry>
                  </c15:dlblFieldTable>
                  <c15:showDataLabelsRange val="0"/>
                </c:ext>
                <c:ext xmlns:c16="http://schemas.microsoft.com/office/drawing/2014/chart" uri="{C3380CC4-5D6E-409C-BE32-E72D297353CC}">
                  <c16:uniqueId val="{00000024-A956-4CE3-A63A-E20E1024D37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{355145A8-9FA7-4938-A775-B0D85D2CF467}</c15:txfldGUID>
                      <c15:f>Diagramm!$K$60</c15:f>
                      <c15:dlblFieldTableCache>
                        <c:ptCount val="1"/>
                      </c15:dlblFieldTableCache>
                    </c15:dlblFTEntry>
                  </c15:dlblFieldTable>
                  <c15:showDataLabelsRange val="0"/>
                </c:ext>
                <c:ext xmlns:c16="http://schemas.microsoft.com/office/drawing/2014/chart" uri="{C3380CC4-5D6E-409C-BE32-E72D297353CC}">
                  <c16:uniqueId val="{00000025-A956-4CE3-A63A-E20E1024D37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{259068A5-8BC5-4172-88BF-E794429E5FD3}</c15:txfldGUID>
                      <c15:f>Diagramm!$K$61</c15:f>
                      <c15:dlblFieldTableCache>
                        <c:ptCount val="1"/>
                      </c15:dlblFieldTableCache>
                    </c15:dlblFTEntry>
                  </c15:dlblFieldTable>
                  <c15:showDataLabelsRange val="0"/>
                </c:ext>
                <c:ext xmlns:c16="http://schemas.microsoft.com/office/drawing/2014/chart" uri="{C3380CC4-5D6E-409C-BE32-E72D297353CC}">
                  <c16:uniqueId val="{00000026-A956-4CE3-A63A-E20E1024D37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{F95E5164-BADE-4FA7-AA0D-5D255F21B975}</c15:txfldGUID>
                      <c15:f>Diagramm!$K$62</c15:f>
                      <c15:dlblFieldTableCache>
                        <c:ptCount val="1"/>
                      </c15:dlblFieldTableCache>
                    </c15:dlblFTEntry>
                  </c15:dlblFieldTable>
                  <c15:showDataLabelsRange val="0"/>
                </c:ext>
                <c:ext xmlns:c16="http://schemas.microsoft.com/office/drawing/2014/chart" uri="{C3380CC4-5D6E-409C-BE32-E72D297353CC}">
                  <c16:uniqueId val="{00000027-A956-4CE3-A63A-E20E1024D37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{AFC9B3D8-B2CC-41D8-AED0-5FCB35B1937C}</c15:txfldGUID>
                      <c15:f>Diagramm!$K$63</c15:f>
                      <c15:dlblFieldTableCache>
                        <c:ptCount val="1"/>
                      </c15:dlblFieldTableCache>
                    </c15:dlblFTEntry>
                  </c15:dlblFieldTable>
                  <c15:showDataLabelsRange val="0"/>
                </c:ext>
                <c:ext xmlns:c16="http://schemas.microsoft.com/office/drawing/2014/chart" uri="{C3380CC4-5D6E-409C-BE32-E72D297353CC}">
                  <c16:uniqueId val="{00000028-A956-4CE3-A63A-E20E1024D37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{876E8397-B368-47A9-96FF-A56D1C159D0F}</c15:txfldGUID>
                      <c15:f>Diagramm!$K$64</c15:f>
                      <c15:dlblFieldTableCache>
                        <c:ptCount val="1"/>
                      </c15:dlblFieldTableCache>
                    </c15:dlblFTEntry>
                  </c15:dlblFieldTable>
                  <c15:showDataLabelsRange val="0"/>
                </c:ext>
                <c:ext xmlns:c16="http://schemas.microsoft.com/office/drawing/2014/chart" uri="{C3380CC4-5D6E-409C-BE32-E72D297353CC}">
                  <c16:uniqueId val="{00000029-A956-4CE3-A63A-E20E1024D37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{F0B2C949-5039-4DB9-8635-C91D3ADF6229}</c15:txfldGUID>
                      <c15:f>Diagramm!$K$65</c15:f>
                      <c15:dlblFieldTableCache>
                        <c:ptCount val="1"/>
                      </c15:dlblFieldTableCache>
                    </c15:dlblFTEntry>
                  </c15:dlblFieldTable>
                  <c15:showDataLabelsRange val="0"/>
                </c:ext>
                <c:ext xmlns:c16="http://schemas.microsoft.com/office/drawing/2014/chart" uri="{C3380CC4-5D6E-409C-BE32-E72D297353CC}">
                  <c16:uniqueId val="{0000002A-A956-4CE3-A63A-E20E1024D37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{AFFBA669-55E7-489F-9C15-A5915B3114C0}</c15:txfldGUID>
                      <c15:f>Diagramm!$K$66</c15:f>
                      <c15:dlblFieldTableCache>
                        <c:ptCount val="1"/>
                      </c15:dlblFieldTableCache>
                    </c15:dlblFTEntry>
                  </c15:dlblFieldTable>
                  <c15:showDataLabelsRange val="0"/>
                </c:ext>
                <c:ext xmlns:c16="http://schemas.microsoft.com/office/drawing/2014/chart" uri="{C3380CC4-5D6E-409C-BE32-E72D297353CC}">
                  <c16:uniqueId val="{0000002B-A956-4CE3-A63A-E20E1024D37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{996619C8-F280-4C43-802F-68552805DFE9}</c15:txfldGUID>
                      <c15:f>Diagramm!$K$67</c15:f>
                      <c15:dlblFieldTableCache>
                        <c:ptCount val="1"/>
                      </c15:dlblFieldTableCache>
                    </c15:dlblFTEntry>
                  </c15:dlblFieldTable>
                  <c15:showDataLabelsRange val="0"/>
                </c:ext>
                <c:ext xmlns:c16="http://schemas.microsoft.com/office/drawing/2014/chart" uri="{C3380CC4-5D6E-409C-BE32-E72D297353CC}">
                  <c16:uniqueId val="{0000002C-A956-4CE3-A63A-E20E1024D37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956-4CE3-A63A-E20E1024D37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{99E95F5A-231C-4009-8433-32BA2F28844E}</c15:txfldGUID>
                      <c15:f>Diagramm!$J$46</c15:f>
                      <c15:dlblFieldTableCache>
                        <c:ptCount val="1"/>
                      </c15:dlblFieldTableCache>
                    </c15:dlblFTEntry>
                  </c15:dlblFieldTable>
                  <c15:showDataLabelsRange val="0"/>
                </c:ext>
                <c:ext xmlns:c16="http://schemas.microsoft.com/office/drawing/2014/chart" uri="{C3380CC4-5D6E-409C-BE32-E72D297353CC}">
                  <c16:uniqueId val="{0000002E-A956-4CE3-A63A-E20E1024D37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{05CDBF02-6008-4F2E-8023-A36BE086B686}</c15:txfldGUID>
                      <c15:f>Diagramm!$J$47</c15:f>
                      <c15:dlblFieldTableCache>
                        <c:ptCount val="1"/>
                      </c15:dlblFieldTableCache>
                    </c15:dlblFTEntry>
                  </c15:dlblFieldTable>
                  <c15:showDataLabelsRange val="0"/>
                </c:ext>
                <c:ext xmlns:c16="http://schemas.microsoft.com/office/drawing/2014/chart" uri="{C3380CC4-5D6E-409C-BE32-E72D297353CC}">
                  <c16:uniqueId val="{0000002F-A956-4CE3-A63A-E20E1024D37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{4AC3D781-CEB4-4195-B33D-D25EC3F35AA1}</c15:txfldGUID>
                      <c15:f>Diagramm!$J$48</c15:f>
                      <c15:dlblFieldTableCache>
                        <c:ptCount val="1"/>
                      </c15:dlblFieldTableCache>
                    </c15:dlblFTEntry>
                  </c15:dlblFieldTable>
                  <c15:showDataLabelsRange val="0"/>
                </c:ext>
                <c:ext xmlns:c16="http://schemas.microsoft.com/office/drawing/2014/chart" uri="{C3380CC4-5D6E-409C-BE32-E72D297353CC}">
                  <c16:uniqueId val="{00000030-A956-4CE3-A63A-E20E1024D37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{58FAA6E1-C7D7-4E8E-842D-D1EA65F281EC}</c15:txfldGUID>
                      <c15:f>Diagramm!$J$49</c15:f>
                      <c15:dlblFieldTableCache>
                        <c:ptCount val="1"/>
                      </c15:dlblFieldTableCache>
                    </c15:dlblFTEntry>
                  </c15:dlblFieldTable>
                  <c15:showDataLabelsRange val="0"/>
                </c:ext>
                <c:ext xmlns:c16="http://schemas.microsoft.com/office/drawing/2014/chart" uri="{C3380CC4-5D6E-409C-BE32-E72D297353CC}">
                  <c16:uniqueId val="{00000031-A956-4CE3-A63A-E20E1024D37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{1A47E7D4-2BE0-465E-8F4E-1BF1E1A5F52A}</c15:txfldGUID>
                      <c15:f>Diagramm!$J$50</c15:f>
                      <c15:dlblFieldTableCache>
                        <c:ptCount val="1"/>
                      </c15:dlblFieldTableCache>
                    </c15:dlblFTEntry>
                  </c15:dlblFieldTable>
                  <c15:showDataLabelsRange val="0"/>
                </c:ext>
                <c:ext xmlns:c16="http://schemas.microsoft.com/office/drawing/2014/chart" uri="{C3380CC4-5D6E-409C-BE32-E72D297353CC}">
                  <c16:uniqueId val="{00000032-A956-4CE3-A63A-E20E1024D37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{DB895A6B-7540-4677-A2A8-22485F57E93E}</c15:txfldGUID>
                      <c15:f>Diagramm!$J$51</c15:f>
                      <c15:dlblFieldTableCache>
                        <c:ptCount val="1"/>
                      </c15:dlblFieldTableCache>
                    </c15:dlblFTEntry>
                  </c15:dlblFieldTable>
                  <c15:showDataLabelsRange val="0"/>
                </c:ext>
                <c:ext xmlns:c16="http://schemas.microsoft.com/office/drawing/2014/chart" uri="{C3380CC4-5D6E-409C-BE32-E72D297353CC}">
                  <c16:uniqueId val="{00000033-A956-4CE3-A63A-E20E1024D37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{9CA6927D-4C77-4AEF-948D-FE0F61523D96}</c15:txfldGUID>
                      <c15:f>Diagramm!$J$52</c15:f>
                      <c15:dlblFieldTableCache>
                        <c:ptCount val="1"/>
                      </c15:dlblFieldTableCache>
                    </c15:dlblFTEntry>
                  </c15:dlblFieldTable>
                  <c15:showDataLabelsRange val="0"/>
                </c:ext>
                <c:ext xmlns:c16="http://schemas.microsoft.com/office/drawing/2014/chart" uri="{C3380CC4-5D6E-409C-BE32-E72D297353CC}">
                  <c16:uniqueId val="{00000034-A956-4CE3-A63A-E20E1024D37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{3056C6DA-43D6-4F48-9CFC-9CA38F1BCA9E}</c15:txfldGUID>
                      <c15:f>Diagramm!$J$53</c15:f>
                      <c15:dlblFieldTableCache>
                        <c:ptCount val="1"/>
                      </c15:dlblFieldTableCache>
                    </c15:dlblFTEntry>
                  </c15:dlblFieldTable>
                  <c15:showDataLabelsRange val="0"/>
                </c:ext>
                <c:ext xmlns:c16="http://schemas.microsoft.com/office/drawing/2014/chart" uri="{C3380CC4-5D6E-409C-BE32-E72D297353CC}">
                  <c16:uniqueId val="{00000035-A956-4CE3-A63A-E20E1024D37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{B4B98A50-9416-4D73-A061-5D8DF68DE48D}</c15:txfldGUID>
                      <c15:f>Diagramm!$J$54</c15:f>
                      <c15:dlblFieldTableCache>
                        <c:ptCount val="1"/>
                      </c15:dlblFieldTableCache>
                    </c15:dlblFTEntry>
                  </c15:dlblFieldTable>
                  <c15:showDataLabelsRange val="0"/>
                </c:ext>
                <c:ext xmlns:c16="http://schemas.microsoft.com/office/drawing/2014/chart" uri="{C3380CC4-5D6E-409C-BE32-E72D297353CC}">
                  <c16:uniqueId val="{00000036-A956-4CE3-A63A-E20E1024D37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{A0779D10-B69E-4484-84CD-885E4760CB08}</c15:txfldGUID>
                      <c15:f>Diagramm!$J$55</c15:f>
                      <c15:dlblFieldTableCache>
                        <c:ptCount val="1"/>
                      </c15:dlblFieldTableCache>
                    </c15:dlblFTEntry>
                  </c15:dlblFieldTable>
                  <c15:showDataLabelsRange val="0"/>
                </c:ext>
                <c:ext xmlns:c16="http://schemas.microsoft.com/office/drawing/2014/chart" uri="{C3380CC4-5D6E-409C-BE32-E72D297353CC}">
                  <c16:uniqueId val="{00000037-A956-4CE3-A63A-E20E1024D37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{364BBFD7-2F85-480F-BD53-66EE01A8B169}</c15:txfldGUID>
                      <c15:f>Diagramm!$J$56</c15:f>
                      <c15:dlblFieldTableCache>
                        <c:ptCount val="1"/>
                      </c15:dlblFieldTableCache>
                    </c15:dlblFTEntry>
                  </c15:dlblFieldTable>
                  <c15:showDataLabelsRange val="0"/>
                </c:ext>
                <c:ext xmlns:c16="http://schemas.microsoft.com/office/drawing/2014/chart" uri="{C3380CC4-5D6E-409C-BE32-E72D297353CC}">
                  <c16:uniqueId val="{00000038-A956-4CE3-A63A-E20E1024D37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{DA591919-FB30-42A8-B6A8-29AE5886B0B5}</c15:txfldGUID>
                      <c15:f>Diagramm!$J$57</c15:f>
                      <c15:dlblFieldTableCache>
                        <c:ptCount val="1"/>
                      </c15:dlblFieldTableCache>
                    </c15:dlblFTEntry>
                  </c15:dlblFieldTable>
                  <c15:showDataLabelsRange val="0"/>
                </c:ext>
                <c:ext xmlns:c16="http://schemas.microsoft.com/office/drawing/2014/chart" uri="{C3380CC4-5D6E-409C-BE32-E72D297353CC}">
                  <c16:uniqueId val="{00000039-A956-4CE3-A63A-E20E1024D37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{BA9E9600-7AD0-40F5-9911-38898FE92592}</c15:txfldGUID>
                      <c15:f>Diagramm!$J$58</c15:f>
                      <c15:dlblFieldTableCache>
                        <c:ptCount val="1"/>
                      </c15:dlblFieldTableCache>
                    </c15:dlblFTEntry>
                  </c15:dlblFieldTable>
                  <c15:showDataLabelsRange val="0"/>
                </c:ext>
                <c:ext xmlns:c16="http://schemas.microsoft.com/office/drawing/2014/chart" uri="{C3380CC4-5D6E-409C-BE32-E72D297353CC}">
                  <c16:uniqueId val="{0000003A-A956-4CE3-A63A-E20E1024D37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{CFA49039-77B6-4BAB-8C03-40DFC7CB2377}</c15:txfldGUID>
                      <c15:f>Diagramm!$J$59</c15:f>
                      <c15:dlblFieldTableCache>
                        <c:ptCount val="1"/>
                      </c15:dlblFieldTableCache>
                    </c15:dlblFTEntry>
                  </c15:dlblFieldTable>
                  <c15:showDataLabelsRange val="0"/>
                </c:ext>
                <c:ext xmlns:c16="http://schemas.microsoft.com/office/drawing/2014/chart" uri="{C3380CC4-5D6E-409C-BE32-E72D297353CC}">
                  <c16:uniqueId val="{0000003B-A956-4CE3-A63A-E20E1024D37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{123B4985-567B-4617-A741-10951F86D070}</c15:txfldGUID>
                      <c15:f>Diagramm!$J$60</c15:f>
                      <c15:dlblFieldTableCache>
                        <c:ptCount val="1"/>
                      </c15:dlblFieldTableCache>
                    </c15:dlblFTEntry>
                  </c15:dlblFieldTable>
                  <c15:showDataLabelsRange val="0"/>
                </c:ext>
                <c:ext xmlns:c16="http://schemas.microsoft.com/office/drawing/2014/chart" uri="{C3380CC4-5D6E-409C-BE32-E72D297353CC}">
                  <c16:uniqueId val="{0000003C-A956-4CE3-A63A-E20E1024D37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{37F91A4D-1319-406C-AFB7-035409DF3F2D}</c15:txfldGUID>
                      <c15:f>Diagramm!$J$61</c15:f>
                      <c15:dlblFieldTableCache>
                        <c:ptCount val="1"/>
                      </c15:dlblFieldTableCache>
                    </c15:dlblFTEntry>
                  </c15:dlblFieldTable>
                  <c15:showDataLabelsRange val="0"/>
                </c:ext>
                <c:ext xmlns:c16="http://schemas.microsoft.com/office/drawing/2014/chart" uri="{C3380CC4-5D6E-409C-BE32-E72D297353CC}">
                  <c16:uniqueId val="{0000003D-A956-4CE3-A63A-E20E1024D37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{6651A7B6-AFE2-40F9-A908-D23BF0D44158}</c15:txfldGUID>
                      <c15:f>Diagramm!$J$62</c15:f>
                      <c15:dlblFieldTableCache>
                        <c:ptCount val="1"/>
                      </c15:dlblFieldTableCache>
                    </c15:dlblFTEntry>
                  </c15:dlblFieldTable>
                  <c15:showDataLabelsRange val="0"/>
                </c:ext>
                <c:ext xmlns:c16="http://schemas.microsoft.com/office/drawing/2014/chart" uri="{C3380CC4-5D6E-409C-BE32-E72D297353CC}">
                  <c16:uniqueId val="{0000003E-A956-4CE3-A63A-E20E1024D37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{E27140E0-1841-46EC-822A-AF91E44C2D1E}</c15:txfldGUID>
                      <c15:f>Diagramm!$J$63</c15:f>
                      <c15:dlblFieldTableCache>
                        <c:ptCount val="1"/>
                      </c15:dlblFieldTableCache>
                    </c15:dlblFTEntry>
                  </c15:dlblFieldTable>
                  <c15:showDataLabelsRange val="0"/>
                </c:ext>
                <c:ext xmlns:c16="http://schemas.microsoft.com/office/drawing/2014/chart" uri="{C3380CC4-5D6E-409C-BE32-E72D297353CC}">
                  <c16:uniqueId val="{0000003F-A956-4CE3-A63A-E20E1024D37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{4512567E-AF39-426A-B71C-0AD8FC420780}</c15:txfldGUID>
                      <c15:f>Diagramm!$J$64</c15:f>
                      <c15:dlblFieldTableCache>
                        <c:ptCount val="1"/>
                      </c15:dlblFieldTableCache>
                    </c15:dlblFTEntry>
                  </c15:dlblFieldTable>
                  <c15:showDataLabelsRange val="0"/>
                </c:ext>
                <c:ext xmlns:c16="http://schemas.microsoft.com/office/drawing/2014/chart" uri="{C3380CC4-5D6E-409C-BE32-E72D297353CC}">
                  <c16:uniqueId val="{00000040-A956-4CE3-A63A-E20E1024D37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{1FF98627-3D33-4B0A-8B37-072992EDA00B}</c15:txfldGUID>
                      <c15:f>Diagramm!$J$65</c15:f>
                      <c15:dlblFieldTableCache>
                        <c:ptCount val="1"/>
                      </c15:dlblFieldTableCache>
                    </c15:dlblFTEntry>
                  </c15:dlblFieldTable>
                  <c15:showDataLabelsRange val="0"/>
                </c:ext>
                <c:ext xmlns:c16="http://schemas.microsoft.com/office/drawing/2014/chart" uri="{C3380CC4-5D6E-409C-BE32-E72D297353CC}">
                  <c16:uniqueId val="{00000041-A956-4CE3-A63A-E20E1024D37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{67E8F581-3F3F-46F7-BCB4-B90B6AC28329}</c15:txfldGUID>
                      <c15:f>Diagramm!$J$66</c15:f>
                      <c15:dlblFieldTableCache>
                        <c:ptCount val="1"/>
                      </c15:dlblFieldTableCache>
                    </c15:dlblFTEntry>
                  </c15:dlblFieldTable>
                  <c15:showDataLabelsRange val="0"/>
                </c:ext>
                <c:ext xmlns:c16="http://schemas.microsoft.com/office/drawing/2014/chart" uri="{C3380CC4-5D6E-409C-BE32-E72D297353CC}">
                  <c16:uniqueId val="{00000042-A956-4CE3-A63A-E20E1024D37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{55040EE8-71A3-456C-BD85-E28C7FED5B66}</c15:txfldGUID>
                      <c15:f>Diagramm!$J$67</c15:f>
                      <c15:dlblFieldTableCache>
                        <c:ptCount val="1"/>
                      </c15:dlblFieldTableCache>
                    </c15:dlblFTEntry>
                  </c15:dlblFieldTable>
                  <c15:showDataLabelsRange val="0"/>
                </c:ext>
                <c:ext xmlns:c16="http://schemas.microsoft.com/office/drawing/2014/chart" uri="{C3380CC4-5D6E-409C-BE32-E72D297353CC}">
                  <c16:uniqueId val="{00000043-A956-4CE3-A63A-E20E1024D37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956-4CE3-A63A-E20E1024D37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192-4BFB-80A9-82D0A68FE32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92-4BFB-80A9-82D0A68FE32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92-4BFB-80A9-82D0A68FE32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92-4BFB-80A9-82D0A68FE32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192-4BFB-80A9-82D0A68FE32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192-4BFB-80A9-82D0A68FE32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192-4BFB-80A9-82D0A68FE32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192-4BFB-80A9-82D0A68FE32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192-4BFB-80A9-82D0A68FE32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192-4BFB-80A9-82D0A68FE32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192-4BFB-80A9-82D0A68FE32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192-4BFB-80A9-82D0A68FE32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192-4BFB-80A9-82D0A68FE32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192-4BFB-80A9-82D0A68FE32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192-4BFB-80A9-82D0A68FE32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192-4BFB-80A9-82D0A68FE32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192-4BFB-80A9-82D0A68FE32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192-4BFB-80A9-82D0A68FE32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192-4BFB-80A9-82D0A68FE32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192-4BFB-80A9-82D0A68FE32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192-4BFB-80A9-82D0A68FE32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192-4BFB-80A9-82D0A68FE32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192-4BFB-80A9-82D0A68FE32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192-4BFB-80A9-82D0A68FE32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192-4BFB-80A9-82D0A68FE32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192-4BFB-80A9-82D0A68FE32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192-4BFB-80A9-82D0A68FE32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192-4BFB-80A9-82D0A68FE32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192-4BFB-80A9-82D0A68FE32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192-4BFB-80A9-82D0A68FE32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192-4BFB-80A9-82D0A68FE32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192-4BFB-80A9-82D0A68FE32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192-4BFB-80A9-82D0A68FE32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192-4BFB-80A9-82D0A68FE32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192-4BFB-80A9-82D0A68FE32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192-4BFB-80A9-82D0A68FE32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192-4BFB-80A9-82D0A68FE32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192-4BFB-80A9-82D0A68FE32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192-4BFB-80A9-82D0A68FE32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192-4BFB-80A9-82D0A68FE32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192-4BFB-80A9-82D0A68FE32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192-4BFB-80A9-82D0A68FE32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192-4BFB-80A9-82D0A68FE32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192-4BFB-80A9-82D0A68FE32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192-4BFB-80A9-82D0A68FE32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192-4BFB-80A9-82D0A68FE32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192-4BFB-80A9-82D0A68FE32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192-4BFB-80A9-82D0A68FE32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192-4BFB-80A9-82D0A68FE32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192-4BFB-80A9-82D0A68FE32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192-4BFB-80A9-82D0A68FE32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192-4BFB-80A9-82D0A68FE32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192-4BFB-80A9-82D0A68FE32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192-4BFB-80A9-82D0A68FE32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192-4BFB-80A9-82D0A68FE32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192-4BFB-80A9-82D0A68FE32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192-4BFB-80A9-82D0A68FE32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192-4BFB-80A9-82D0A68FE32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192-4BFB-80A9-82D0A68FE32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192-4BFB-80A9-82D0A68FE32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192-4BFB-80A9-82D0A68FE32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192-4BFB-80A9-82D0A68FE32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192-4BFB-80A9-82D0A68FE32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192-4BFB-80A9-82D0A68FE32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192-4BFB-80A9-82D0A68FE32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192-4BFB-80A9-82D0A68FE32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192-4BFB-80A9-82D0A68FE32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192-4BFB-80A9-82D0A68FE32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192-4BFB-80A9-82D0A68FE32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100.58302267310395</c:v>
                </c:pt>
                <c:pt idx="2">
                  <c:v>102.38831510114281</c:v>
                </c:pt>
                <c:pt idx="3">
                  <c:v>101.64334168550999</c:v>
                </c:pt>
                <c:pt idx="4">
                  <c:v>101.55900507241948</c:v>
                </c:pt>
                <c:pt idx="5">
                  <c:v>102.34247998533277</c:v>
                </c:pt>
                <c:pt idx="6">
                  <c:v>104.31155656053291</c:v>
                </c:pt>
                <c:pt idx="7">
                  <c:v>103.78109148689117</c:v>
                </c:pt>
                <c:pt idx="8">
                  <c:v>103.55130477296339</c:v>
                </c:pt>
                <c:pt idx="9">
                  <c:v>104.10315956731651</c:v>
                </c:pt>
                <c:pt idx="10">
                  <c:v>106.15596162072968</c:v>
                </c:pt>
                <c:pt idx="11">
                  <c:v>105.63894151439224</c:v>
                </c:pt>
                <c:pt idx="12">
                  <c:v>105.28876122960338</c:v>
                </c:pt>
                <c:pt idx="13">
                  <c:v>105.49654708794232</c:v>
                </c:pt>
                <c:pt idx="14">
                  <c:v>107.33545193424187</c:v>
                </c:pt>
                <c:pt idx="15">
                  <c:v>107.00910590967428</c:v>
                </c:pt>
                <c:pt idx="16">
                  <c:v>106.59170078836399</c:v>
                </c:pt>
                <c:pt idx="17">
                  <c:v>106.68214875022916</c:v>
                </c:pt>
                <c:pt idx="18">
                  <c:v>108.53816537309784</c:v>
                </c:pt>
                <c:pt idx="19">
                  <c:v>107.90625190979651</c:v>
                </c:pt>
                <c:pt idx="20">
                  <c:v>107.53712644380616</c:v>
                </c:pt>
                <c:pt idx="21">
                  <c:v>107.59518425716557</c:v>
                </c:pt>
                <c:pt idx="22">
                  <c:v>109.50436961437389</c:v>
                </c:pt>
                <c:pt idx="23">
                  <c:v>108.8846788486219</c:v>
                </c:pt>
                <c:pt idx="24">
                  <c:v>108.71478335268594</c:v>
                </c:pt>
              </c:numCache>
            </c:numRef>
          </c:val>
          <c:smooth val="0"/>
          <c:extLst>
            <c:ext xmlns:c16="http://schemas.microsoft.com/office/drawing/2014/chart" uri="{C3380CC4-5D6E-409C-BE32-E72D297353CC}">
              <c16:uniqueId val="{00000000-14B1-4388-8048-9305B79FB22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102.36920908930773</c:v>
                </c:pt>
                <c:pt idx="2">
                  <c:v>106.04192355117139</c:v>
                </c:pt>
                <c:pt idx="3">
                  <c:v>104.63272855381362</c:v>
                </c:pt>
                <c:pt idx="4">
                  <c:v>101.95525805883389</c:v>
                </c:pt>
                <c:pt idx="5">
                  <c:v>103.2675709001233</c:v>
                </c:pt>
                <c:pt idx="6">
                  <c:v>107.36304386119429</c:v>
                </c:pt>
                <c:pt idx="7">
                  <c:v>106.82578826845163</c:v>
                </c:pt>
                <c:pt idx="8">
                  <c:v>105.42540073982738</c:v>
                </c:pt>
                <c:pt idx="9">
                  <c:v>108.06764135987316</c:v>
                </c:pt>
                <c:pt idx="10">
                  <c:v>112.69156244495333</c:v>
                </c:pt>
                <c:pt idx="11">
                  <c:v>112.55064294521755</c:v>
                </c:pt>
                <c:pt idx="12">
                  <c:v>109.88197991897128</c:v>
                </c:pt>
                <c:pt idx="13">
                  <c:v>111.89008279020609</c:v>
                </c:pt>
                <c:pt idx="14">
                  <c:v>115.7917914391404</c:v>
                </c:pt>
                <c:pt idx="15">
                  <c:v>115.61564206447068</c:v>
                </c:pt>
                <c:pt idx="16">
                  <c:v>112.92055663202396</c:v>
                </c:pt>
                <c:pt idx="17">
                  <c:v>115.16646115906288</c:v>
                </c:pt>
                <c:pt idx="18">
                  <c:v>118.82156068345957</c:v>
                </c:pt>
                <c:pt idx="19">
                  <c:v>118.16980799718162</c:v>
                </c:pt>
                <c:pt idx="20">
                  <c:v>116.24977981328166</c:v>
                </c:pt>
                <c:pt idx="21">
                  <c:v>117.72062709177382</c:v>
                </c:pt>
                <c:pt idx="22">
                  <c:v>122.10674652104984</c:v>
                </c:pt>
                <c:pt idx="23">
                  <c:v>122.07151664611591</c:v>
                </c:pt>
                <c:pt idx="24">
                  <c:v>116.08243790734542</c:v>
                </c:pt>
              </c:numCache>
            </c:numRef>
          </c:val>
          <c:smooth val="0"/>
          <c:extLst>
            <c:ext xmlns:c16="http://schemas.microsoft.com/office/drawing/2014/chart" uri="{C3380CC4-5D6E-409C-BE32-E72D297353CC}">
              <c16:uniqueId val="{00000001-14B1-4388-8048-9305B79FB22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102.5908739365816</c:v>
                </c:pt>
                <c:pt idx="2">
                  <c:v>100.81558039794697</c:v>
                </c:pt>
                <c:pt idx="3">
                  <c:v>102.49244181958798</c:v>
                </c:pt>
                <c:pt idx="4">
                  <c:v>97.964564437882302</c:v>
                </c:pt>
                <c:pt idx="5">
                  <c:v>100.09843211699361</c:v>
                </c:pt>
                <c:pt idx="6">
                  <c:v>96.962666104197424</c:v>
                </c:pt>
                <c:pt idx="7">
                  <c:v>98.105181747873161</c:v>
                </c:pt>
                <c:pt idx="8">
                  <c:v>96.147085706250436</c:v>
                </c:pt>
                <c:pt idx="9">
                  <c:v>99.908598748505938</c:v>
                </c:pt>
                <c:pt idx="10">
                  <c:v>97.936440975884125</c:v>
                </c:pt>
                <c:pt idx="11">
                  <c:v>99.3953455670393</c:v>
                </c:pt>
                <c:pt idx="12">
                  <c:v>97.011882162694235</c:v>
                </c:pt>
                <c:pt idx="13">
                  <c:v>99.87344442100823</c:v>
                </c:pt>
                <c:pt idx="14">
                  <c:v>96.59354566547141</c:v>
                </c:pt>
                <c:pt idx="15">
                  <c:v>96.952119805948115</c:v>
                </c:pt>
                <c:pt idx="16">
                  <c:v>95.134641074316249</c:v>
                </c:pt>
                <c:pt idx="17">
                  <c:v>98.400478098853966</c:v>
                </c:pt>
                <c:pt idx="18">
                  <c:v>95.254165787808475</c:v>
                </c:pt>
                <c:pt idx="19">
                  <c:v>96.456443788230331</c:v>
                </c:pt>
                <c:pt idx="20">
                  <c:v>94.941292273078815</c:v>
                </c:pt>
                <c:pt idx="21">
                  <c:v>97.939956408633904</c:v>
                </c:pt>
                <c:pt idx="22">
                  <c:v>94.533502074105328</c:v>
                </c:pt>
                <c:pt idx="23">
                  <c:v>94.631934191098921</c:v>
                </c:pt>
                <c:pt idx="24">
                  <c:v>90.852843985094566</c:v>
                </c:pt>
              </c:numCache>
            </c:numRef>
          </c:val>
          <c:smooth val="0"/>
          <c:extLst>
            <c:ext xmlns:c16="http://schemas.microsoft.com/office/drawing/2014/chart" uri="{C3380CC4-5D6E-409C-BE32-E72D297353CC}">
              <c16:uniqueId val="{00000002-14B1-4388-8048-9305B79FB22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4B1-4388-8048-9305B79FB226}"/>
                </c:ext>
              </c:extLst>
            </c:dLbl>
            <c:dLbl>
              <c:idx val="1"/>
              <c:delete val="1"/>
              <c:extLst>
                <c:ext xmlns:c15="http://schemas.microsoft.com/office/drawing/2012/chart" uri="{CE6537A1-D6FC-4f65-9D91-7224C49458BB}"/>
                <c:ext xmlns:c16="http://schemas.microsoft.com/office/drawing/2014/chart" uri="{C3380CC4-5D6E-409C-BE32-E72D297353CC}">
                  <c16:uniqueId val="{00000004-14B1-4388-8048-9305B79FB226}"/>
                </c:ext>
              </c:extLst>
            </c:dLbl>
            <c:dLbl>
              <c:idx val="2"/>
              <c:delete val="1"/>
              <c:extLst>
                <c:ext xmlns:c15="http://schemas.microsoft.com/office/drawing/2012/chart" uri="{CE6537A1-D6FC-4f65-9D91-7224C49458BB}"/>
                <c:ext xmlns:c16="http://schemas.microsoft.com/office/drawing/2014/chart" uri="{C3380CC4-5D6E-409C-BE32-E72D297353CC}">
                  <c16:uniqueId val="{00000005-14B1-4388-8048-9305B79FB226}"/>
                </c:ext>
              </c:extLst>
            </c:dLbl>
            <c:dLbl>
              <c:idx val="3"/>
              <c:delete val="1"/>
              <c:extLst>
                <c:ext xmlns:c15="http://schemas.microsoft.com/office/drawing/2012/chart" uri="{CE6537A1-D6FC-4f65-9D91-7224C49458BB}"/>
                <c:ext xmlns:c16="http://schemas.microsoft.com/office/drawing/2014/chart" uri="{C3380CC4-5D6E-409C-BE32-E72D297353CC}">
                  <c16:uniqueId val="{00000006-14B1-4388-8048-9305B79FB226}"/>
                </c:ext>
              </c:extLst>
            </c:dLbl>
            <c:dLbl>
              <c:idx val="4"/>
              <c:delete val="1"/>
              <c:extLst>
                <c:ext xmlns:c15="http://schemas.microsoft.com/office/drawing/2012/chart" uri="{CE6537A1-D6FC-4f65-9D91-7224C49458BB}"/>
                <c:ext xmlns:c16="http://schemas.microsoft.com/office/drawing/2014/chart" uri="{C3380CC4-5D6E-409C-BE32-E72D297353CC}">
                  <c16:uniqueId val="{00000007-14B1-4388-8048-9305B79FB226}"/>
                </c:ext>
              </c:extLst>
            </c:dLbl>
            <c:dLbl>
              <c:idx val="5"/>
              <c:delete val="1"/>
              <c:extLst>
                <c:ext xmlns:c15="http://schemas.microsoft.com/office/drawing/2012/chart" uri="{CE6537A1-D6FC-4f65-9D91-7224C49458BB}"/>
                <c:ext xmlns:c16="http://schemas.microsoft.com/office/drawing/2014/chart" uri="{C3380CC4-5D6E-409C-BE32-E72D297353CC}">
                  <c16:uniqueId val="{00000008-14B1-4388-8048-9305B79FB226}"/>
                </c:ext>
              </c:extLst>
            </c:dLbl>
            <c:dLbl>
              <c:idx val="6"/>
              <c:delete val="1"/>
              <c:extLst>
                <c:ext xmlns:c15="http://schemas.microsoft.com/office/drawing/2012/chart" uri="{CE6537A1-D6FC-4f65-9D91-7224C49458BB}"/>
                <c:ext xmlns:c16="http://schemas.microsoft.com/office/drawing/2014/chart" uri="{C3380CC4-5D6E-409C-BE32-E72D297353CC}">
                  <c16:uniqueId val="{00000009-14B1-4388-8048-9305B79FB226}"/>
                </c:ext>
              </c:extLst>
            </c:dLbl>
            <c:dLbl>
              <c:idx val="7"/>
              <c:delete val="1"/>
              <c:extLst>
                <c:ext xmlns:c15="http://schemas.microsoft.com/office/drawing/2012/chart" uri="{CE6537A1-D6FC-4f65-9D91-7224C49458BB}"/>
                <c:ext xmlns:c16="http://schemas.microsoft.com/office/drawing/2014/chart" uri="{C3380CC4-5D6E-409C-BE32-E72D297353CC}">
                  <c16:uniqueId val="{0000000A-14B1-4388-8048-9305B79FB226}"/>
                </c:ext>
              </c:extLst>
            </c:dLbl>
            <c:dLbl>
              <c:idx val="8"/>
              <c:delete val="1"/>
              <c:extLst>
                <c:ext xmlns:c15="http://schemas.microsoft.com/office/drawing/2012/chart" uri="{CE6537A1-D6FC-4f65-9D91-7224C49458BB}"/>
                <c:ext xmlns:c16="http://schemas.microsoft.com/office/drawing/2014/chart" uri="{C3380CC4-5D6E-409C-BE32-E72D297353CC}">
                  <c16:uniqueId val="{0000000B-14B1-4388-8048-9305B79FB226}"/>
                </c:ext>
              </c:extLst>
            </c:dLbl>
            <c:dLbl>
              <c:idx val="9"/>
              <c:delete val="1"/>
              <c:extLst>
                <c:ext xmlns:c15="http://schemas.microsoft.com/office/drawing/2012/chart" uri="{CE6537A1-D6FC-4f65-9D91-7224C49458BB}"/>
                <c:ext xmlns:c16="http://schemas.microsoft.com/office/drawing/2014/chart" uri="{C3380CC4-5D6E-409C-BE32-E72D297353CC}">
                  <c16:uniqueId val="{0000000C-14B1-4388-8048-9305B79FB226}"/>
                </c:ext>
              </c:extLst>
            </c:dLbl>
            <c:dLbl>
              <c:idx val="10"/>
              <c:delete val="1"/>
              <c:extLst>
                <c:ext xmlns:c15="http://schemas.microsoft.com/office/drawing/2012/chart" uri="{CE6537A1-D6FC-4f65-9D91-7224C49458BB}"/>
                <c:ext xmlns:c16="http://schemas.microsoft.com/office/drawing/2014/chart" uri="{C3380CC4-5D6E-409C-BE32-E72D297353CC}">
                  <c16:uniqueId val="{0000000D-14B1-4388-8048-9305B79FB226}"/>
                </c:ext>
              </c:extLst>
            </c:dLbl>
            <c:dLbl>
              <c:idx val="11"/>
              <c:delete val="1"/>
              <c:extLst>
                <c:ext xmlns:c15="http://schemas.microsoft.com/office/drawing/2012/chart" uri="{CE6537A1-D6FC-4f65-9D91-7224C49458BB}"/>
                <c:ext xmlns:c16="http://schemas.microsoft.com/office/drawing/2014/chart" uri="{C3380CC4-5D6E-409C-BE32-E72D297353CC}">
                  <c16:uniqueId val="{0000000E-14B1-4388-8048-9305B79FB226}"/>
                </c:ext>
              </c:extLst>
            </c:dLbl>
            <c:dLbl>
              <c:idx val="12"/>
              <c:delete val="1"/>
              <c:extLst>
                <c:ext xmlns:c15="http://schemas.microsoft.com/office/drawing/2012/chart" uri="{CE6537A1-D6FC-4f65-9D91-7224C49458BB}"/>
                <c:ext xmlns:c16="http://schemas.microsoft.com/office/drawing/2014/chart" uri="{C3380CC4-5D6E-409C-BE32-E72D297353CC}">
                  <c16:uniqueId val="{0000000F-14B1-4388-8048-9305B79FB22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4B1-4388-8048-9305B79FB226}"/>
                </c:ext>
              </c:extLst>
            </c:dLbl>
            <c:dLbl>
              <c:idx val="14"/>
              <c:delete val="1"/>
              <c:extLst>
                <c:ext xmlns:c15="http://schemas.microsoft.com/office/drawing/2012/chart" uri="{CE6537A1-D6FC-4f65-9D91-7224C49458BB}"/>
                <c:ext xmlns:c16="http://schemas.microsoft.com/office/drawing/2014/chart" uri="{C3380CC4-5D6E-409C-BE32-E72D297353CC}">
                  <c16:uniqueId val="{00000011-14B1-4388-8048-9305B79FB226}"/>
                </c:ext>
              </c:extLst>
            </c:dLbl>
            <c:dLbl>
              <c:idx val="15"/>
              <c:delete val="1"/>
              <c:extLst>
                <c:ext xmlns:c15="http://schemas.microsoft.com/office/drawing/2012/chart" uri="{CE6537A1-D6FC-4f65-9D91-7224C49458BB}"/>
                <c:ext xmlns:c16="http://schemas.microsoft.com/office/drawing/2014/chart" uri="{C3380CC4-5D6E-409C-BE32-E72D297353CC}">
                  <c16:uniqueId val="{00000012-14B1-4388-8048-9305B79FB226}"/>
                </c:ext>
              </c:extLst>
            </c:dLbl>
            <c:dLbl>
              <c:idx val="16"/>
              <c:delete val="1"/>
              <c:extLst>
                <c:ext xmlns:c15="http://schemas.microsoft.com/office/drawing/2012/chart" uri="{CE6537A1-D6FC-4f65-9D91-7224C49458BB}"/>
                <c:ext xmlns:c16="http://schemas.microsoft.com/office/drawing/2014/chart" uri="{C3380CC4-5D6E-409C-BE32-E72D297353CC}">
                  <c16:uniqueId val="{00000013-14B1-4388-8048-9305B79FB226}"/>
                </c:ext>
              </c:extLst>
            </c:dLbl>
            <c:dLbl>
              <c:idx val="17"/>
              <c:delete val="1"/>
              <c:extLst>
                <c:ext xmlns:c15="http://schemas.microsoft.com/office/drawing/2012/chart" uri="{CE6537A1-D6FC-4f65-9D91-7224C49458BB}"/>
                <c:ext xmlns:c16="http://schemas.microsoft.com/office/drawing/2014/chart" uri="{C3380CC4-5D6E-409C-BE32-E72D297353CC}">
                  <c16:uniqueId val="{00000014-14B1-4388-8048-9305B79FB226}"/>
                </c:ext>
              </c:extLst>
            </c:dLbl>
            <c:dLbl>
              <c:idx val="18"/>
              <c:delete val="1"/>
              <c:extLst>
                <c:ext xmlns:c15="http://schemas.microsoft.com/office/drawing/2012/chart" uri="{CE6537A1-D6FC-4f65-9D91-7224C49458BB}"/>
                <c:ext xmlns:c16="http://schemas.microsoft.com/office/drawing/2014/chart" uri="{C3380CC4-5D6E-409C-BE32-E72D297353CC}">
                  <c16:uniqueId val="{00000015-14B1-4388-8048-9305B79FB226}"/>
                </c:ext>
              </c:extLst>
            </c:dLbl>
            <c:dLbl>
              <c:idx val="19"/>
              <c:delete val="1"/>
              <c:extLst>
                <c:ext xmlns:c15="http://schemas.microsoft.com/office/drawing/2012/chart" uri="{CE6537A1-D6FC-4f65-9D91-7224C49458BB}"/>
                <c:ext xmlns:c16="http://schemas.microsoft.com/office/drawing/2014/chart" uri="{C3380CC4-5D6E-409C-BE32-E72D297353CC}">
                  <c16:uniqueId val="{00000016-14B1-4388-8048-9305B79FB226}"/>
                </c:ext>
              </c:extLst>
            </c:dLbl>
            <c:dLbl>
              <c:idx val="20"/>
              <c:delete val="1"/>
              <c:extLst>
                <c:ext xmlns:c15="http://schemas.microsoft.com/office/drawing/2012/chart" uri="{CE6537A1-D6FC-4f65-9D91-7224C49458BB}"/>
                <c:ext xmlns:c16="http://schemas.microsoft.com/office/drawing/2014/chart" uri="{C3380CC4-5D6E-409C-BE32-E72D297353CC}">
                  <c16:uniqueId val="{00000017-14B1-4388-8048-9305B79FB226}"/>
                </c:ext>
              </c:extLst>
            </c:dLbl>
            <c:dLbl>
              <c:idx val="21"/>
              <c:delete val="1"/>
              <c:extLst>
                <c:ext xmlns:c15="http://schemas.microsoft.com/office/drawing/2012/chart" uri="{CE6537A1-D6FC-4f65-9D91-7224C49458BB}"/>
                <c:ext xmlns:c16="http://schemas.microsoft.com/office/drawing/2014/chart" uri="{C3380CC4-5D6E-409C-BE32-E72D297353CC}">
                  <c16:uniqueId val="{00000018-14B1-4388-8048-9305B79FB226}"/>
                </c:ext>
              </c:extLst>
            </c:dLbl>
            <c:dLbl>
              <c:idx val="22"/>
              <c:delete val="1"/>
              <c:extLst>
                <c:ext xmlns:c15="http://schemas.microsoft.com/office/drawing/2012/chart" uri="{CE6537A1-D6FC-4f65-9D91-7224C49458BB}"/>
                <c:ext xmlns:c16="http://schemas.microsoft.com/office/drawing/2014/chart" uri="{C3380CC4-5D6E-409C-BE32-E72D297353CC}">
                  <c16:uniqueId val="{00000019-14B1-4388-8048-9305B79FB226}"/>
                </c:ext>
              </c:extLst>
            </c:dLbl>
            <c:dLbl>
              <c:idx val="23"/>
              <c:delete val="1"/>
              <c:extLst>
                <c:ext xmlns:c15="http://schemas.microsoft.com/office/drawing/2012/chart" uri="{CE6537A1-D6FC-4f65-9D91-7224C49458BB}"/>
                <c:ext xmlns:c16="http://schemas.microsoft.com/office/drawing/2014/chart" uri="{C3380CC4-5D6E-409C-BE32-E72D297353CC}">
                  <c16:uniqueId val="{0000001A-14B1-4388-8048-9305B79FB226}"/>
                </c:ext>
              </c:extLst>
            </c:dLbl>
            <c:dLbl>
              <c:idx val="24"/>
              <c:delete val="1"/>
              <c:extLst>
                <c:ext xmlns:c15="http://schemas.microsoft.com/office/drawing/2012/chart" uri="{CE6537A1-D6FC-4f65-9D91-7224C49458BB}"/>
                <c:ext xmlns:c16="http://schemas.microsoft.com/office/drawing/2014/chart" uri="{C3380CC4-5D6E-409C-BE32-E72D297353CC}">
                  <c16:uniqueId val="{0000001B-14B1-4388-8048-9305B79FB22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4B1-4388-8048-9305B79FB22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Göttingen (231)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177890</v>
      </c>
      <c r="F11" s="238">
        <v>178168</v>
      </c>
      <c r="G11" s="238">
        <v>179182</v>
      </c>
      <c r="H11" s="238">
        <v>176058</v>
      </c>
      <c r="I11" s="265">
        <v>175963</v>
      </c>
      <c r="J11" s="263">
        <v>1927</v>
      </c>
      <c r="K11" s="266">
        <v>1.095116587009769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14.935634380797122</v>
      </c>
      <c r="E13" s="115">
        <v>26569</v>
      </c>
      <c r="F13" s="114">
        <v>26396</v>
      </c>
      <c r="G13" s="114">
        <v>26971</v>
      </c>
      <c r="H13" s="114">
        <v>26921</v>
      </c>
      <c r="I13" s="140">
        <v>26543</v>
      </c>
      <c r="J13" s="115">
        <v>26</v>
      </c>
      <c r="K13" s="116">
        <v>9.7954262894171723E-2</v>
      </c>
    </row>
    <row r="14" spans="1:255" ht="14.1" customHeight="1" x14ac:dyDescent="0.2">
      <c r="A14" s="306" t="s">
        <v>230</v>
      </c>
      <c r="B14" s="307"/>
      <c r="C14" s="308"/>
      <c r="D14" s="113">
        <v>59.626173477992019</v>
      </c>
      <c r="E14" s="115">
        <v>106069</v>
      </c>
      <c r="F14" s="114">
        <v>106348</v>
      </c>
      <c r="G14" s="114">
        <v>107112</v>
      </c>
      <c r="H14" s="114">
        <v>104543</v>
      </c>
      <c r="I14" s="140">
        <v>104924</v>
      </c>
      <c r="J14" s="115">
        <v>1145</v>
      </c>
      <c r="K14" s="116">
        <v>1.0912660592428807</v>
      </c>
    </row>
    <row r="15" spans="1:255" ht="14.1" customHeight="1" x14ac:dyDescent="0.2">
      <c r="A15" s="306" t="s">
        <v>231</v>
      </c>
      <c r="B15" s="307"/>
      <c r="C15" s="308"/>
      <c r="D15" s="113">
        <v>10.810613300354152</v>
      </c>
      <c r="E15" s="115">
        <v>19231</v>
      </c>
      <c r="F15" s="114">
        <v>19204</v>
      </c>
      <c r="G15" s="114">
        <v>19234</v>
      </c>
      <c r="H15" s="114">
        <v>18824</v>
      </c>
      <c r="I15" s="140">
        <v>18820</v>
      </c>
      <c r="J15" s="115">
        <v>411</v>
      </c>
      <c r="K15" s="116">
        <v>2.18384697130712</v>
      </c>
    </row>
    <row r="16" spans="1:255" ht="14.1" customHeight="1" x14ac:dyDescent="0.2">
      <c r="A16" s="306" t="s">
        <v>232</v>
      </c>
      <c r="B16" s="307"/>
      <c r="C16" s="308"/>
      <c r="D16" s="113">
        <v>13.296981280566643</v>
      </c>
      <c r="E16" s="115">
        <v>23654</v>
      </c>
      <c r="F16" s="114">
        <v>23837</v>
      </c>
      <c r="G16" s="114">
        <v>23484</v>
      </c>
      <c r="H16" s="114">
        <v>23440</v>
      </c>
      <c r="I16" s="140">
        <v>23329</v>
      </c>
      <c r="J16" s="115">
        <v>325</v>
      </c>
      <c r="K16" s="116">
        <v>1.3931158643748125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1.150711113609534</v>
      </c>
      <c r="E18" s="115">
        <v>2047</v>
      </c>
      <c r="F18" s="114">
        <v>1988</v>
      </c>
      <c r="G18" s="114">
        <v>2083</v>
      </c>
      <c r="H18" s="114">
        <v>2024</v>
      </c>
      <c r="I18" s="140">
        <v>1984</v>
      </c>
      <c r="J18" s="115">
        <v>63</v>
      </c>
      <c r="K18" s="116">
        <v>3.1754032258064515</v>
      </c>
    </row>
    <row r="19" spans="1:255" ht="14.1" customHeight="1" x14ac:dyDescent="0.2">
      <c r="A19" s="306" t="s">
        <v>235</v>
      </c>
      <c r="B19" s="307" t="s">
        <v>236</v>
      </c>
      <c r="C19" s="308"/>
      <c r="D19" s="113">
        <v>0.69143852942829842</v>
      </c>
      <c r="E19" s="115">
        <v>1230</v>
      </c>
      <c r="F19" s="114">
        <v>1162</v>
      </c>
      <c r="G19" s="114">
        <v>1258</v>
      </c>
      <c r="H19" s="114">
        <v>1214</v>
      </c>
      <c r="I19" s="140">
        <v>1179</v>
      </c>
      <c r="J19" s="115">
        <v>51</v>
      </c>
      <c r="K19" s="116">
        <v>4.325699745547074</v>
      </c>
    </row>
    <row r="20" spans="1:255" ht="14.1" customHeight="1" x14ac:dyDescent="0.2">
      <c r="A20" s="306">
        <v>12</v>
      </c>
      <c r="B20" s="307" t="s">
        <v>237</v>
      </c>
      <c r="C20" s="308"/>
      <c r="D20" s="113">
        <v>0.95901961886559106</v>
      </c>
      <c r="E20" s="115">
        <v>1706</v>
      </c>
      <c r="F20" s="114">
        <v>1675</v>
      </c>
      <c r="G20" s="114">
        <v>1796</v>
      </c>
      <c r="H20" s="114">
        <v>1727</v>
      </c>
      <c r="I20" s="140">
        <v>1655</v>
      </c>
      <c r="J20" s="115">
        <v>51</v>
      </c>
      <c r="K20" s="116">
        <v>3.0815709969788521</v>
      </c>
    </row>
    <row r="21" spans="1:255" ht="14.1" customHeight="1" x14ac:dyDescent="0.2">
      <c r="A21" s="306">
        <v>21</v>
      </c>
      <c r="B21" s="307" t="s">
        <v>238</v>
      </c>
      <c r="C21" s="308"/>
      <c r="D21" s="113">
        <v>0.60037101579627861</v>
      </c>
      <c r="E21" s="115">
        <v>1068</v>
      </c>
      <c r="F21" s="114">
        <v>1086</v>
      </c>
      <c r="G21" s="114">
        <v>1137</v>
      </c>
      <c r="H21" s="114">
        <v>1118</v>
      </c>
      <c r="I21" s="140">
        <v>1105</v>
      </c>
      <c r="J21" s="115">
        <v>-37</v>
      </c>
      <c r="K21" s="116">
        <v>-3.3484162895927603</v>
      </c>
    </row>
    <row r="22" spans="1:255" ht="14.1" customHeight="1" x14ac:dyDescent="0.2">
      <c r="A22" s="306">
        <v>22</v>
      </c>
      <c r="B22" s="307" t="s">
        <v>239</v>
      </c>
      <c r="C22" s="308"/>
      <c r="D22" s="113">
        <v>2.2924279048850411</v>
      </c>
      <c r="E22" s="115">
        <v>4078</v>
      </c>
      <c r="F22" s="114">
        <v>4154</v>
      </c>
      <c r="G22" s="114">
        <v>4317</v>
      </c>
      <c r="H22" s="114">
        <v>4303</v>
      </c>
      <c r="I22" s="140">
        <v>4380</v>
      </c>
      <c r="J22" s="115">
        <v>-302</v>
      </c>
      <c r="K22" s="116">
        <v>-6.8949771689497714</v>
      </c>
    </row>
    <row r="23" spans="1:255" ht="14.1" customHeight="1" x14ac:dyDescent="0.2">
      <c r="A23" s="306">
        <v>23</v>
      </c>
      <c r="B23" s="307" t="s">
        <v>240</v>
      </c>
      <c r="C23" s="308"/>
      <c r="D23" s="113">
        <v>1.110236663106414</v>
      </c>
      <c r="E23" s="115">
        <v>1975</v>
      </c>
      <c r="F23" s="114">
        <v>2007</v>
      </c>
      <c r="G23" s="114">
        <v>2046</v>
      </c>
      <c r="H23" s="114">
        <v>2003</v>
      </c>
      <c r="I23" s="140">
        <v>2021</v>
      </c>
      <c r="J23" s="115">
        <v>-46</v>
      </c>
      <c r="K23" s="116">
        <v>-2.2761009401286492</v>
      </c>
    </row>
    <row r="24" spans="1:255" ht="14.1" customHeight="1" x14ac:dyDescent="0.2">
      <c r="A24" s="306">
        <v>24</v>
      </c>
      <c r="B24" s="307" t="s">
        <v>241</v>
      </c>
      <c r="C24" s="308"/>
      <c r="D24" s="113">
        <v>3.4785541626848051</v>
      </c>
      <c r="E24" s="115">
        <v>6188</v>
      </c>
      <c r="F24" s="114">
        <v>6388</v>
      </c>
      <c r="G24" s="114">
        <v>6533</v>
      </c>
      <c r="H24" s="114">
        <v>6529</v>
      </c>
      <c r="I24" s="140">
        <v>6569</v>
      </c>
      <c r="J24" s="115">
        <v>-381</v>
      </c>
      <c r="K24" s="116">
        <v>-5.799969553965596</v>
      </c>
    </row>
    <row r="25" spans="1:255" ht="14.1" customHeight="1" x14ac:dyDescent="0.2">
      <c r="A25" s="306">
        <v>25</v>
      </c>
      <c r="B25" s="307" t="s">
        <v>242</v>
      </c>
      <c r="C25" s="308"/>
      <c r="D25" s="113">
        <v>5.0407555230760579</v>
      </c>
      <c r="E25" s="115">
        <v>8967</v>
      </c>
      <c r="F25" s="114">
        <v>9046</v>
      </c>
      <c r="G25" s="114">
        <v>8790</v>
      </c>
      <c r="H25" s="114">
        <v>8641</v>
      </c>
      <c r="I25" s="140">
        <v>8674</v>
      </c>
      <c r="J25" s="115">
        <v>293</v>
      </c>
      <c r="K25" s="116">
        <v>3.377910998385981</v>
      </c>
    </row>
    <row r="26" spans="1:255" ht="14.1" customHeight="1" x14ac:dyDescent="0.2">
      <c r="A26" s="306">
        <v>26</v>
      </c>
      <c r="B26" s="307" t="s">
        <v>243</v>
      </c>
      <c r="C26" s="308"/>
      <c r="D26" s="113">
        <v>2.6763730395188037</v>
      </c>
      <c r="E26" s="115">
        <v>4761</v>
      </c>
      <c r="F26" s="114">
        <v>4806</v>
      </c>
      <c r="G26" s="114">
        <v>4898</v>
      </c>
      <c r="H26" s="114">
        <v>4767</v>
      </c>
      <c r="I26" s="140">
        <v>4770</v>
      </c>
      <c r="J26" s="115">
        <v>-9</v>
      </c>
      <c r="K26" s="116">
        <v>-0.18867924528301888</v>
      </c>
    </row>
    <row r="27" spans="1:255" ht="14.1" customHeight="1" x14ac:dyDescent="0.2">
      <c r="A27" s="306">
        <v>27</v>
      </c>
      <c r="B27" s="307" t="s">
        <v>244</v>
      </c>
      <c r="C27" s="308"/>
      <c r="D27" s="113">
        <v>2.927651919725673</v>
      </c>
      <c r="E27" s="115">
        <v>5208</v>
      </c>
      <c r="F27" s="114">
        <v>5202</v>
      </c>
      <c r="G27" s="114">
        <v>5197</v>
      </c>
      <c r="H27" s="114">
        <v>5227</v>
      </c>
      <c r="I27" s="140">
        <v>5230</v>
      </c>
      <c r="J27" s="115">
        <v>-22</v>
      </c>
      <c r="K27" s="116">
        <v>-0.42065009560229444</v>
      </c>
    </row>
    <row r="28" spans="1:255" ht="14.1" customHeight="1" x14ac:dyDescent="0.2">
      <c r="A28" s="306">
        <v>28</v>
      </c>
      <c r="B28" s="307" t="s">
        <v>245</v>
      </c>
      <c r="C28" s="308"/>
      <c r="D28" s="113">
        <v>0.50087132497610887</v>
      </c>
      <c r="E28" s="115">
        <v>891</v>
      </c>
      <c r="F28" s="114">
        <v>929</v>
      </c>
      <c r="G28" s="114">
        <v>941</v>
      </c>
      <c r="H28" s="114">
        <v>948</v>
      </c>
      <c r="I28" s="140">
        <v>947</v>
      </c>
      <c r="J28" s="115">
        <v>-56</v>
      </c>
      <c r="K28" s="116">
        <v>-5.9134107708553323</v>
      </c>
    </row>
    <row r="29" spans="1:255" ht="14.1" customHeight="1" x14ac:dyDescent="0.2">
      <c r="A29" s="306">
        <v>29</v>
      </c>
      <c r="B29" s="307" t="s">
        <v>246</v>
      </c>
      <c r="C29" s="308"/>
      <c r="D29" s="113">
        <v>2.1029849907246052</v>
      </c>
      <c r="E29" s="115">
        <v>3741</v>
      </c>
      <c r="F29" s="114">
        <v>3825</v>
      </c>
      <c r="G29" s="114">
        <v>3850</v>
      </c>
      <c r="H29" s="114">
        <v>3824</v>
      </c>
      <c r="I29" s="140">
        <v>3838</v>
      </c>
      <c r="J29" s="115">
        <v>-97</v>
      </c>
      <c r="K29" s="116">
        <v>-2.5273579989577906</v>
      </c>
    </row>
    <row r="30" spans="1:255" ht="14.1" customHeight="1" x14ac:dyDescent="0.2">
      <c r="A30" s="306" t="s">
        <v>247</v>
      </c>
      <c r="B30" s="307" t="s">
        <v>248</v>
      </c>
      <c r="C30" s="308"/>
      <c r="D30" s="113">
        <v>0.45758614874360559</v>
      </c>
      <c r="E30" s="115">
        <v>814</v>
      </c>
      <c r="F30" s="114">
        <v>830</v>
      </c>
      <c r="G30" s="114">
        <v>846</v>
      </c>
      <c r="H30" s="114">
        <v>824</v>
      </c>
      <c r="I30" s="140">
        <v>828</v>
      </c>
      <c r="J30" s="115">
        <v>-14</v>
      </c>
      <c r="K30" s="116">
        <v>-1.6908212560386473</v>
      </c>
    </row>
    <row r="31" spans="1:255" ht="14.1" customHeight="1" x14ac:dyDescent="0.2">
      <c r="A31" s="306" t="s">
        <v>249</v>
      </c>
      <c r="B31" s="307" t="s">
        <v>250</v>
      </c>
      <c r="C31" s="308"/>
      <c r="D31" s="113">
        <v>1.5610770700994996</v>
      </c>
      <c r="E31" s="115">
        <v>2777</v>
      </c>
      <c r="F31" s="114">
        <v>2846</v>
      </c>
      <c r="G31" s="114">
        <v>2854</v>
      </c>
      <c r="H31" s="114">
        <v>2855</v>
      </c>
      <c r="I31" s="140">
        <v>2865</v>
      </c>
      <c r="J31" s="115">
        <v>-88</v>
      </c>
      <c r="K31" s="116">
        <v>-3.0715532286212914</v>
      </c>
    </row>
    <row r="32" spans="1:255" ht="14.1" customHeight="1" x14ac:dyDescent="0.2">
      <c r="A32" s="306">
        <v>31</v>
      </c>
      <c r="B32" s="307" t="s">
        <v>251</v>
      </c>
      <c r="C32" s="308"/>
      <c r="D32" s="113">
        <v>0.45758614874360559</v>
      </c>
      <c r="E32" s="115">
        <v>814</v>
      </c>
      <c r="F32" s="114">
        <v>819</v>
      </c>
      <c r="G32" s="114">
        <v>813</v>
      </c>
      <c r="H32" s="114">
        <v>798</v>
      </c>
      <c r="I32" s="140">
        <v>784</v>
      </c>
      <c r="J32" s="115">
        <v>30</v>
      </c>
      <c r="K32" s="116">
        <v>3.8265306122448979</v>
      </c>
    </row>
    <row r="33" spans="1:11" ht="14.1" customHeight="1" x14ac:dyDescent="0.2">
      <c r="A33" s="306">
        <v>32</v>
      </c>
      <c r="B33" s="307" t="s">
        <v>252</v>
      </c>
      <c r="C33" s="308"/>
      <c r="D33" s="113">
        <v>1.5526448929113497</v>
      </c>
      <c r="E33" s="115">
        <v>2762</v>
      </c>
      <c r="F33" s="114">
        <v>2661</v>
      </c>
      <c r="G33" s="114">
        <v>2798</v>
      </c>
      <c r="H33" s="114">
        <v>2741</v>
      </c>
      <c r="I33" s="140">
        <v>2681</v>
      </c>
      <c r="J33" s="115">
        <v>81</v>
      </c>
      <c r="K33" s="116">
        <v>3.0212607236105931</v>
      </c>
    </row>
    <row r="34" spans="1:11" ht="14.1" customHeight="1" x14ac:dyDescent="0.2">
      <c r="A34" s="306">
        <v>33</v>
      </c>
      <c r="B34" s="307" t="s">
        <v>253</v>
      </c>
      <c r="C34" s="308"/>
      <c r="D34" s="113">
        <v>1.0995559053347574</v>
      </c>
      <c r="E34" s="115">
        <v>1956</v>
      </c>
      <c r="F34" s="114">
        <v>1939</v>
      </c>
      <c r="G34" s="114">
        <v>2103</v>
      </c>
      <c r="H34" s="114">
        <v>2034</v>
      </c>
      <c r="I34" s="140">
        <v>1977</v>
      </c>
      <c r="J34" s="115">
        <v>-21</v>
      </c>
      <c r="K34" s="116">
        <v>-1.062215477996965</v>
      </c>
    </row>
    <row r="35" spans="1:11" ht="14.1" customHeight="1" x14ac:dyDescent="0.2">
      <c r="A35" s="306">
        <v>34</v>
      </c>
      <c r="B35" s="307" t="s">
        <v>254</v>
      </c>
      <c r="C35" s="308"/>
      <c r="D35" s="113">
        <v>2.5841812355950307</v>
      </c>
      <c r="E35" s="115">
        <v>4597</v>
      </c>
      <c r="F35" s="114">
        <v>4630</v>
      </c>
      <c r="G35" s="114">
        <v>4718</v>
      </c>
      <c r="H35" s="114">
        <v>4744</v>
      </c>
      <c r="I35" s="140">
        <v>4738</v>
      </c>
      <c r="J35" s="115">
        <v>-141</v>
      </c>
      <c r="K35" s="116">
        <v>-2.9759392148585899</v>
      </c>
    </row>
    <row r="36" spans="1:11" ht="14.1" customHeight="1" x14ac:dyDescent="0.2">
      <c r="A36" s="306">
        <v>41</v>
      </c>
      <c r="B36" s="307" t="s">
        <v>255</v>
      </c>
      <c r="C36" s="308"/>
      <c r="D36" s="113">
        <v>1.6825004216088595</v>
      </c>
      <c r="E36" s="115">
        <v>2993</v>
      </c>
      <c r="F36" s="114">
        <v>3001</v>
      </c>
      <c r="G36" s="114">
        <v>3022</v>
      </c>
      <c r="H36" s="114">
        <v>2958</v>
      </c>
      <c r="I36" s="140">
        <v>2949</v>
      </c>
      <c r="J36" s="115">
        <v>44</v>
      </c>
      <c r="K36" s="116">
        <v>1.4920311970159377</v>
      </c>
    </row>
    <row r="37" spans="1:11" ht="14.1" customHeight="1" x14ac:dyDescent="0.2">
      <c r="A37" s="306">
        <v>42</v>
      </c>
      <c r="B37" s="307" t="s">
        <v>256</v>
      </c>
      <c r="C37" s="308"/>
      <c r="D37" s="113">
        <v>0.14278486705267299</v>
      </c>
      <c r="E37" s="115">
        <v>254</v>
      </c>
      <c r="F37" s="114">
        <v>256</v>
      </c>
      <c r="G37" s="114">
        <v>256</v>
      </c>
      <c r="H37" s="114">
        <v>252</v>
      </c>
      <c r="I37" s="140">
        <v>252</v>
      </c>
      <c r="J37" s="115">
        <v>2</v>
      </c>
      <c r="K37" s="116">
        <v>0.79365079365079361</v>
      </c>
    </row>
    <row r="38" spans="1:11" ht="14.1" customHeight="1" x14ac:dyDescent="0.2">
      <c r="A38" s="306">
        <v>43</v>
      </c>
      <c r="B38" s="307" t="s">
        <v>257</v>
      </c>
      <c r="C38" s="308"/>
      <c r="D38" s="113">
        <v>1.7533307099893192</v>
      </c>
      <c r="E38" s="115">
        <v>3119</v>
      </c>
      <c r="F38" s="114">
        <v>3097</v>
      </c>
      <c r="G38" s="114">
        <v>3042</v>
      </c>
      <c r="H38" s="114">
        <v>2900</v>
      </c>
      <c r="I38" s="140">
        <v>2792</v>
      </c>
      <c r="J38" s="115">
        <v>327</v>
      </c>
      <c r="K38" s="116">
        <v>11.712034383954155</v>
      </c>
    </row>
    <row r="39" spans="1:11" ht="14.1" customHeight="1" x14ac:dyDescent="0.2">
      <c r="A39" s="306">
        <v>51</v>
      </c>
      <c r="B39" s="307" t="s">
        <v>258</v>
      </c>
      <c r="C39" s="308"/>
      <c r="D39" s="113">
        <v>5.3313845634942938</v>
      </c>
      <c r="E39" s="115">
        <v>9484</v>
      </c>
      <c r="F39" s="114">
        <v>9336</v>
      </c>
      <c r="G39" s="114">
        <v>9369</v>
      </c>
      <c r="H39" s="114">
        <v>9077</v>
      </c>
      <c r="I39" s="140">
        <v>9065</v>
      </c>
      <c r="J39" s="115">
        <v>419</v>
      </c>
      <c r="K39" s="116">
        <v>4.6221731936017649</v>
      </c>
    </row>
    <row r="40" spans="1:11" ht="14.1" customHeight="1" x14ac:dyDescent="0.2">
      <c r="A40" s="306" t="s">
        <v>259</v>
      </c>
      <c r="B40" s="307" t="s">
        <v>260</v>
      </c>
      <c r="C40" s="308"/>
      <c r="D40" s="113">
        <v>4.506717634493226</v>
      </c>
      <c r="E40" s="115">
        <v>8017</v>
      </c>
      <c r="F40" s="114">
        <v>7878</v>
      </c>
      <c r="G40" s="114">
        <v>7915</v>
      </c>
      <c r="H40" s="114">
        <v>7815</v>
      </c>
      <c r="I40" s="140">
        <v>7849</v>
      </c>
      <c r="J40" s="115">
        <v>168</v>
      </c>
      <c r="K40" s="116">
        <v>2.1404000509619059</v>
      </c>
    </row>
    <row r="41" spans="1:11" ht="14.1" customHeight="1" x14ac:dyDescent="0.2">
      <c r="A41" s="306"/>
      <c r="B41" s="307" t="s">
        <v>261</v>
      </c>
      <c r="C41" s="308"/>
      <c r="D41" s="113">
        <v>3.5617516442745516</v>
      </c>
      <c r="E41" s="115">
        <v>6336</v>
      </c>
      <c r="F41" s="114">
        <v>6187</v>
      </c>
      <c r="G41" s="114">
        <v>6249</v>
      </c>
      <c r="H41" s="114">
        <v>6214</v>
      </c>
      <c r="I41" s="140">
        <v>6221</v>
      </c>
      <c r="J41" s="115">
        <v>115</v>
      </c>
      <c r="K41" s="116">
        <v>1.8485773991319723</v>
      </c>
    </row>
    <row r="42" spans="1:11" ht="14.1" customHeight="1" x14ac:dyDescent="0.2">
      <c r="A42" s="306">
        <v>52</v>
      </c>
      <c r="B42" s="307" t="s">
        <v>262</v>
      </c>
      <c r="C42" s="308"/>
      <c r="D42" s="113">
        <v>2.8809938726179101</v>
      </c>
      <c r="E42" s="115">
        <v>5125</v>
      </c>
      <c r="F42" s="114">
        <v>5187</v>
      </c>
      <c r="G42" s="114">
        <v>5280</v>
      </c>
      <c r="H42" s="114">
        <v>5237</v>
      </c>
      <c r="I42" s="140">
        <v>5148</v>
      </c>
      <c r="J42" s="115">
        <v>-23</v>
      </c>
      <c r="K42" s="116">
        <v>-0.44677544677544678</v>
      </c>
    </row>
    <row r="43" spans="1:11" ht="14.1" customHeight="1" x14ac:dyDescent="0.2">
      <c r="A43" s="306" t="s">
        <v>263</v>
      </c>
      <c r="B43" s="307" t="s">
        <v>264</v>
      </c>
      <c r="C43" s="308"/>
      <c r="D43" s="113">
        <v>2.5431446399460342</v>
      </c>
      <c r="E43" s="115">
        <v>4524</v>
      </c>
      <c r="F43" s="114">
        <v>4571</v>
      </c>
      <c r="G43" s="114">
        <v>4646</v>
      </c>
      <c r="H43" s="114">
        <v>4607</v>
      </c>
      <c r="I43" s="140">
        <v>4530</v>
      </c>
      <c r="J43" s="115">
        <v>-6</v>
      </c>
      <c r="K43" s="116">
        <v>-0.13245033112582782</v>
      </c>
    </row>
    <row r="44" spans="1:11" ht="14.1" customHeight="1" x14ac:dyDescent="0.2">
      <c r="A44" s="306">
        <v>53</v>
      </c>
      <c r="B44" s="307" t="s">
        <v>265</v>
      </c>
      <c r="C44" s="308"/>
      <c r="D44" s="113">
        <v>0.91404800719545787</v>
      </c>
      <c r="E44" s="115">
        <v>1626</v>
      </c>
      <c r="F44" s="114">
        <v>1645</v>
      </c>
      <c r="G44" s="114">
        <v>1660</v>
      </c>
      <c r="H44" s="114">
        <v>1599</v>
      </c>
      <c r="I44" s="140">
        <v>1593</v>
      </c>
      <c r="J44" s="115">
        <v>33</v>
      </c>
      <c r="K44" s="116">
        <v>2.0715630885122409</v>
      </c>
    </row>
    <row r="45" spans="1:11" ht="14.1" customHeight="1" x14ac:dyDescent="0.2">
      <c r="A45" s="306" t="s">
        <v>266</v>
      </c>
      <c r="B45" s="307" t="s">
        <v>267</v>
      </c>
      <c r="C45" s="308"/>
      <c r="D45" s="113">
        <v>0.86570352465006462</v>
      </c>
      <c r="E45" s="115">
        <v>1540</v>
      </c>
      <c r="F45" s="114">
        <v>1557</v>
      </c>
      <c r="G45" s="114">
        <v>1573</v>
      </c>
      <c r="H45" s="114">
        <v>1520</v>
      </c>
      <c r="I45" s="140">
        <v>1514</v>
      </c>
      <c r="J45" s="115">
        <v>26</v>
      </c>
      <c r="K45" s="116">
        <v>1.7173051519154559</v>
      </c>
    </row>
    <row r="46" spans="1:11" ht="14.1" customHeight="1" x14ac:dyDescent="0.2">
      <c r="A46" s="306">
        <v>54</v>
      </c>
      <c r="B46" s="307" t="s">
        <v>268</v>
      </c>
      <c r="C46" s="308"/>
      <c r="D46" s="113">
        <v>3.0979818989263026</v>
      </c>
      <c r="E46" s="115">
        <v>5511</v>
      </c>
      <c r="F46" s="114">
        <v>5371</v>
      </c>
      <c r="G46" s="114">
        <v>5389</v>
      </c>
      <c r="H46" s="114">
        <v>5359</v>
      </c>
      <c r="I46" s="140">
        <v>5297</v>
      </c>
      <c r="J46" s="115">
        <v>214</v>
      </c>
      <c r="K46" s="116">
        <v>4.040022654332641</v>
      </c>
    </row>
    <row r="47" spans="1:11" ht="14.1" customHeight="1" x14ac:dyDescent="0.2">
      <c r="A47" s="306">
        <v>61</v>
      </c>
      <c r="B47" s="307" t="s">
        <v>269</v>
      </c>
      <c r="C47" s="308"/>
      <c r="D47" s="113">
        <v>2.4554499971892745</v>
      </c>
      <c r="E47" s="115">
        <v>4368</v>
      </c>
      <c r="F47" s="114">
        <v>4308</v>
      </c>
      <c r="G47" s="114">
        <v>4420</v>
      </c>
      <c r="H47" s="114">
        <v>4217</v>
      </c>
      <c r="I47" s="140">
        <v>4256</v>
      </c>
      <c r="J47" s="115">
        <v>112</v>
      </c>
      <c r="K47" s="116">
        <v>2.6315789473684212</v>
      </c>
    </row>
    <row r="48" spans="1:11" ht="14.1" customHeight="1" x14ac:dyDescent="0.2">
      <c r="A48" s="306">
        <v>62</v>
      </c>
      <c r="B48" s="307" t="s">
        <v>270</v>
      </c>
      <c r="C48" s="308"/>
      <c r="D48" s="113">
        <v>6.5343751756703581</v>
      </c>
      <c r="E48" s="115">
        <v>11624</v>
      </c>
      <c r="F48" s="114">
        <v>11334</v>
      </c>
      <c r="G48" s="114">
        <v>11420</v>
      </c>
      <c r="H48" s="114">
        <v>11099</v>
      </c>
      <c r="I48" s="140">
        <v>11143</v>
      </c>
      <c r="J48" s="115">
        <v>481</v>
      </c>
      <c r="K48" s="116">
        <v>4.3166113254958267</v>
      </c>
    </row>
    <row r="49" spans="1:11" ht="14.1" customHeight="1" x14ac:dyDescent="0.2">
      <c r="A49" s="306">
        <v>63</v>
      </c>
      <c r="B49" s="307" t="s">
        <v>271</v>
      </c>
      <c r="C49" s="308"/>
      <c r="D49" s="113">
        <v>2.2463320029231548</v>
      </c>
      <c r="E49" s="115">
        <v>3996</v>
      </c>
      <c r="F49" s="114">
        <v>4026</v>
      </c>
      <c r="G49" s="114">
        <v>4074</v>
      </c>
      <c r="H49" s="114">
        <v>3949</v>
      </c>
      <c r="I49" s="140">
        <v>3848</v>
      </c>
      <c r="J49" s="115">
        <v>148</v>
      </c>
      <c r="K49" s="116">
        <v>3.8461538461538463</v>
      </c>
    </row>
    <row r="50" spans="1:11" ht="14.1" customHeight="1" x14ac:dyDescent="0.2">
      <c r="A50" s="306" t="s">
        <v>272</v>
      </c>
      <c r="B50" s="307" t="s">
        <v>273</v>
      </c>
      <c r="C50" s="308"/>
      <c r="D50" s="113">
        <v>0.50424419585136881</v>
      </c>
      <c r="E50" s="115">
        <v>897</v>
      </c>
      <c r="F50" s="114">
        <v>910</v>
      </c>
      <c r="G50" s="114">
        <v>933</v>
      </c>
      <c r="H50" s="114">
        <v>908</v>
      </c>
      <c r="I50" s="140">
        <v>904</v>
      </c>
      <c r="J50" s="115">
        <v>-7</v>
      </c>
      <c r="K50" s="116">
        <v>-0.77433628318584069</v>
      </c>
    </row>
    <row r="51" spans="1:11" ht="14.1" customHeight="1" x14ac:dyDescent="0.2">
      <c r="A51" s="306" t="s">
        <v>274</v>
      </c>
      <c r="B51" s="307" t="s">
        <v>275</v>
      </c>
      <c r="C51" s="308"/>
      <c r="D51" s="113">
        <v>1.4835010399685198</v>
      </c>
      <c r="E51" s="115">
        <v>2639</v>
      </c>
      <c r="F51" s="114">
        <v>2632</v>
      </c>
      <c r="G51" s="114">
        <v>2675</v>
      </c>
      <c r="H51" s="114">
        <v>2603</v>
      </c>
      <c r="I51" s="140">
        <v>2493</v>
      </c>
      <c r="J51" s="115">
        <v>146</v>
      </c>
      <c r="K51" s="116">
        <v>5.8563979141596469</v>
      </c>
    </row>
    <row r="52" spans="1:11" ht="14.1" customHeight="1" x14ac:dyDescent="0.2">
      <c r="A52" s="306">
        <v>71</v>
      </c>
      <c r="B52" s="307" t="s">
        <v>276</v>
      </c>
      <c r="C52" s="308"/>
      <c r="D52" s="113">
        <v>10.106807577716566</v>
      </c>
      <c r="E52" s="115">
        <v>17979</v>
      </c>
      <c r="F52" s="114">
        <v>17872</v>
      </c>
      <c r="G52" s="114">
        <v>18146</v>
      </c>
      <c r="H52" s="114">
        <v>17947</v>
      </c>
      <c r="I52" s="140">
        <v>17973</v>
      </c>
      <c r="J52" s="115">
        <v>6</v>
      </c>
      <c r="K52" s="116">
        <v>3.3383408446002336E-2</v>
      </c>
    </row>
    <row r="53" spans="1:11" ht="14.1" customHeight="1" x14ac:dyDescent="0.2">
      <c r="A53" s="306" t="s">
        <v>277</v>
      </c>
      <c r="B53" s="307" t="s">
        <v>278</v>
      </c>
      <c r="C53" s="308"/>
      <c r="D53" s="113">
        <v>3.599977514194165</v>
      </c>
      <c r="E53" s="115">
        <v>6404</v>
      </c>
      <c r="F53" s="114">
        <v>6276</v>
      </c>
      <c r="G53" s="114">
        <v>6408</v>
      </c>
      <c r="H53" s="114">
        <v>6302</v>
      </c>
      <c r="I53" s="140">
        <v>6331</v>
      </c>
      <c r="J53" s="115">
        <v>73</v>
      </c>
      <c r="K53" s="116">
        <v>1.1530563891960195</v>
      </c>
    </row>
    <row r="54" spans="1:11" ht="14.1" customHeight="1" x14ac:dyDescent="0.2">
      <c r="A54" s="306" t="s">
        <v>279</v>
      </c>
      <c r="B54" s="307" t="s">
        <v>280</v>
      </c>
      <c r="C54" s="308"/>
      <c r="D54" s="113">
        <v>5.4348192703356011</v>
      </c>
      <c r="E54" s="115">
        <v>9668</v>
      </c>
      <c r="F54" s="114">
        <v>9690</v>
      </c>
      <c r="G54" s="114">
        <v>9814</v>
      </c>
      <c r="H54" s="114">
        <v>9761</v>
      </c>
      <c r="I54" s="140">
        <v>9762</v>
      </c>
      <c r="J54" s="115">
        <v>-94</v>
      </c>
      <c r="K54" s="116">
        <v>-0.96291743495185411</v>
      </c>
    </row>
    <row r="55" spans="1:11" ht="14.1" customHeight="1" x14ac:dyDescent="0.2">
      <c r="A55" s="306">
        <v>72</v>
      </c>
      <c r="B55" s="307" t="s">
        <v>281</v>
      </c>
      <c r="C55" s="308"/>
      <c r="D55" s="113">
        <v>3.3616279723424589</v>
      </c>
      <c r="E55" s="115">
        <v>5980</v>
      </c>
      <c r="F55" s="114">
        <v>6057</v>
      </c>
      <c r="G55" s="114">
        <v>6092</v>
      </c>
      <c r="H55" s="114">
        <v>5930</v>
      </c>
      <c r="I55" s="140">
        <v>5961</v>
      </c>
      <c r="J55" s="115">
        <v>19</v>
      </c>
      <c r="K55" s="116">
        <v>0.3187384667002181</v>
      </c>
    </row>
    <row r="56" spans="1:11" ht="14.1" customHeight="1" x14ac:dyDescent="0.2">
      <c r="A56" s="306" t="s">
        <v>282</v>
      </c>
      <c r="B56" s="307" t="s">
        <v>283</v>
      </c>
      <c r="C56" s="308"/>
      <c r="D56" s="113">
        <v>1.7010512114227894</v>
      </c>
      <c r="E56" s="115">
        <v>3026</v>
      </c>
      <c r="F56" s="114">
        <v>3065</v>
      </c>
      <c r="G56" s="114">
        <v>3076</v>
      </c>
      <c r="H56" s="114">
        <v>3010</v>
      </c>
      <c r="I56" s="140">
        <v>3060</v>
      </c>
      <c r="J56" s="115">
        <v>-34</v>
      </c>
      <c r="K56" s="116">
        <v>-1.1111111111111112</v>
      </c>
    </row>
    <row r="57" spans="1:11" ht="14.1" customHeight="1" x14ac:dyDescent="0.2">
      <c r="A57" s="306" t="s">
        <v>284</v>
      </c>
      <c r="B57" s="307" t="s">
        <v>285</v>
      </c>
      <c r="C57" s="308"/>
      <c r="D57" s="113">
        <v>1.0967451796053742</v>
      </c>
      <c r="E57" s="115">
        <v>1951</v>
      </c>
      <c r="F57" s="114">
        <v>1968</v>
      </c>
      <c r="G57" s="114">
        <v>1989</v>
      </c>
      <c r="H57" s="114">
        <v>1919</v>
      </c>
      <c r="I57" s="140">
        <v>1894</v>
      </c>
      <c r="J57" s="115">
        <v>57</v>
      </c>
      <c r="K57" s="116">
        <v>3.0095036958817318</v>
      </c>
    </row>
    <row r="58" spans="1:11" ht="14.1" customHeight="1" x14ac:dyDescent="0.2">
      <c r="A58" s="306">
        <v>73</v>
      </c>
      <c r="B58" s="307" t="s">
        <v>286</v>
      </c>
      <c r="C58" s="308"/>
      <c r="D58" s="113">
        <v>3.6404519646972848</v>
      </c>
      <c r="E58" s="115">
        <v>6476</v>
      </c>
      <c r="F58" s="114">
        <v>6481</v>
      </c>
      <c r="G58" s="114">
        <v>6472</v>
      </c>
      <c r="H58" s="114">
        <v>6300</v>
      </c>
      <c r="I58" s="140">
        <v>6323</v>
      </c>
      <c r="J58" s="115">
        <v>153</v>
      </c>
      <c r="K58" s="116">
        <v>2.4197374663925353</v>
      </c>
    </row>
    <row r="59" spans="1:11" ht="14.1" customHeight="1" x14ac:dyDescent="0.2">
      <c r="A59" s="306" t="s">
        <v>287</v>
      </c>
      <c r="B59" s="307" t="s">
        <v>288</v>
      </c>
      <c r="C59" s="308"/>
      <c r="D59" s="113">
        <v>3.0069143852942828</v>
      </c>
      <c r="E59" s="115">
        <v>5349</v>
      </c>
      <c r="F59" s="114">
        <v>5357</v>
      </c>
      <c r="G59" s="114">
        <v>5341</v>
      </c>
      <c r="H59" s="114">
        <v>5183</v>
      </c>
      <c r="I59" s="140">
        <v>5200</v>
      </c>
      <c r="J59" s="115">
        <v>149</v>
      </c>
      <c r="K59" s="116">
        <v>2.8653846153846154</v>
      </c>
    </row>
    <row r="60" spans="1:11" ht="14.1" customHeight="1" x14ac:dyDescent="0.2">
      <c r="A60" s="306">
        <v>81</v>
      </c>
      <c r="B60" s="307" t="s">
        <v>289</v>
      </c>
      <c r="C60" s="308"/>
      <c r="D60" s="113">
        <v>11.209736353926584</v>
      </c>
      <c r="E60" s="115">
        <v>19941</v>
      </c>
      <c r="F60" s="114">
        <v>20004</v>
      </c>
      <c r="G60" s="114">
        <v>19923</v>
      </c>
      <c r="H60" s="114">
        <v>19554</v>
      </c>
      <c r="I60" s="140">
        <v>19650</v>
      </c>
      <c r="J60" s="115">
        <v>291</v>
      </c>
      <c r="K60" s="116">
        <v>1.4809160305343512</v>
      </c>
    </row>
    <row r="61" spans="1:11" ht="14.1" customHeight="1" x14ac:dyDescent="0.2">
      <c r="A61" s="306" t="s">
        <v>290</v>
      </c>
      <c r="B61" s="307" t="s">
        <v>291</v>
      </c>
      <c r="C61" s="308"/>
      <c r="D61" s="113">
        <v>2.5229074146944743</v>
      </c>
      <c r="E61" s="115">
        <v>4488</v>
      </c>
      <c r="F61" s="114">
        <v>4535</v>
      </c>
      <c r="G61" s="114">
        <v>4581</v>
      </c>
      <c r="H61" s="114">
        <v>4452</v>
      </c>
      <c r="I61" s="140">
        <v>4511</v>
      </c>
      <c r="J61" s="115">
        <v>-23</v>
      </c>
      <c r="K61" s="116">
        <v>-0.50986477499445804</v>
      </c>
    </row>
    <row r="62" spans="1:11" ht="14.1" customHeight="1" x14ac:dyDescent="0.2">
      <c r="A62" s="306" t="s">
        <v>292</v>
      </c>
      <c r="B62" s="307" t="s">
        <v>293</v>
      </c>
      <c r="C62" s="308"/>
      <c r="D62" s="113">
        <v>4.8889763336893584</v>
      </c>
      <c r="E62" s="115">
        <v>8697</v>
      </c>
      <c r="F62" s="114">
        <v>8746</v>
      </c>
      <c r="G62" s="114">
        <v>8683</v>
      </c>
      <c r="H62" s="114">
        <v>8504</v>
      </c>
      <c r="I62" s="140">
        <v>8543</v>
      </c>
      <c r="J62" s="115">
        <v>154</v>
      </c>
      <c r="K62" s="116">
        <v>1.8026454407116939</v>
      </c>
    </row>
    <row r="63" spans="1:11" ht="14.1" customHeight="1" x14ac:dyDescent="0.2">
      <c r="A63" s="306"/>
      <c r="B63" s="307" t="s">
        <v>294</v>
      </c>
      <c r="C63" s="308"/>
      <c r="D63" s="113">
        <v>4.3363876552925964</v>
      </c>
      <c r="E63" s="115">
        <v>7714</v>
      </c>
      <c r="F63" s="114">
        <v>7763</v>
      </c>
      <c r="G63" s="114">
        <v>7708</v>
      </c>
      <c r="H63" s="114">
        <v>7550</v>
      </c>
      <c r="I63" s="140">
        <v>7594</v>
      </c>
      <c r="J63" s="115">
        <v>120</v>
      </c>
      <c r="K63" s="116">
        <v>1.5801948907031866</v>
      </c>
    </row>
    <row r="64" spans="1:11" ht="14.1" customHeight="1" x14ac:dyDescent="0.2">
      <c r="A64" s="306" t="s">
        <v>295</v>
      </c>
      <c r="B64" s="307" t="s">
        <v>296</v>
      </c>
      <c r="C64" s="308"/>
      <c r="D64" s="113">
        <v>1.3334082860194503</v>
      </c>
      <c r="E64" s="115">
        <v>2372</v>
      </c>
      <c r="F64" s="114">
        <v>2347</v>
      </c>
      <c r="G64" s="114">
        <v>2348</v>
      </c>
      <c r="H64" s="114">
        <v>2310</v>
      </c>
      <c r="I64" s="140">
        <v>2298</v>
      </c>
      <c r="J64" s="115">
        <v>74</v>
      </c>
      <c r="K64" s="116">
        <v>3.2201914708442123</v>
      </c>
    </row>
    <row r="65" spans="1:11" ht="14.1" customHeight="1" x14ac:dyDescent="0.2">
      <c r="A65" s="306" t="s">
        <v>297</v>
      </c>
      <c r="B65" s="307" t="s">
        <v>298</v>
      </c>
      <c r="C65" s="308"/>
      <c r="D65" s="113">
        <v>1.0720107931868008</v>
      </c>
      <c r="E65" s="115">
        <v>1907</v>
      </c>
      <c r="F65" s="114">
        <v>1912</v>
      </c>
      <c r="G65" s="114">
        <v>1880</v>
      </c>
      <c r="H65" s="114">
        <v>1878</v>
      </c>
      <c r="I65" s="140">
        <v>1888</v>
      </c>
      <c r="J65" s="115">
        <v>19</v>
      </c>
      <c r="K65" s="116">
        <v>1.0063559322033899</v>
      </c>
    </row>
    <row r="66" spans="1:11" ht="14.1" customHeight="1" x14ac:dyDescent="0.2">
      <c r="A66" s="306">
        <v>82</v>
      </c>
      <c r="B66" s="307" t="s">
        <v>299</v>
      </c>
      <c r="C66" s="308"/>
      <c r="D66" s="113">
        <v>3.5353308224183486</v>
      </c>
      <c r="E66" s="115">
        <v>6289</v>
      </c>
      <c r="F66" s="114">
        <v>6398</v>
      </c>
      <c r="G66" s="114">
        <v>6367</v>
      </c>
      <c r="H66" s="114">
        <v>6280</v>
      </c>
      <c r="I66" s="140">
        <v>6341</v>
      </c>
      <c r="J66" s="115">
        <v>-52</v>
      </c>
      <c r="K66" s="116">
        <v>-0.82005992745623724</v>
      </c>
    </row>
    <row r="67" spans="1:11" ht="14.1" customHeight="1" x14ac:dyDescent="0.2">
      <c r="A67" s="306" t="s">
        <v>300</v>
      </c>
      <c r="B67" s="307" t="s">
        <v>301</v>
      </c>
      <c r="C67" s="308"/>
      <c r="D67" s="113">
        <v>2.3267187587835179</v>
      </c>
      <c r="E67" s="115">
        <v>4139</v>
      </c>
      <c r="F67" s="114">
        <v>4141</v>
      </c>
      <c r="G67" s="114">
        <v>4141</v>
      </c>
      <c r="H67" s="114">
        <v>4042</v>
      </c>
      <c r="I67" s="140">
        <v>4083</v>
      </c>
      <c r="J67" s="115">
        <v>56</v>
      </c>
      <c r="K67" s="116">
        <v>1.3715405339211364</v>
      </c>
    </row>
    <row r="68" spans="1:11" ht="14.1" customHeight="1" x14ac:dyDescent="0.2">
      <c r="A68" s="306" t="s">
        <v>302</v>
      </c>
      <c r="B68" s="307" t="s">
        <v>303</v>
      </c>
      <c r="C68" s="308"/>
      <c r="D68" s="113">
        <v>0.51717353420653212</v>
      </c>
      <c r="E68" s="115">
        <v>920</v>
      </c>
      <c r="F68" s="114">
        <v>950</v>
      </c>
      <c r="G68" s="114">
        <v>949</v>
      </c>
      <c r="H68" s="114">
        <v>934</v>
      </c>
      <c r="I68" s="140">
        <v>935</v>
      </c>
      <c r="J68" s="115">
        <v>-15</v>
      </c>
      <c r="K68" s="116">
        <v>-1.6042780748663101</v>
      </c>
    </row>
    <row r="69" spans="1:11" ht="14.1" customHeight="1" x14ac:dyDescent="0.2">
      <c r="A69" s="306">
        <v>83</v>
      </c>
      <c r="B69" s="307" t="s">
        <v>304</v>
      </c>
      <c r="C69" s="308"/>
      <c r="D69" s="113">
        <v>5.6265107650795434</v>
      </c>
      <c r="E69" s="115">
        <v>10009</v>
      </c>
      <c r="F69" s="114">
        <v>10007</v>
      </c>
      <c r="G69" s="114">
        <v>9899</v>
      </c>
      <c r="H69" s="114">
        <v>9706</v>
      </c>
      <c r="I69" s="140">
        <v>9701</v>
      </c>
      <c r="J69" s="115">
        <v>308</v>
      </c>
      <c r="K69" s="116">
        <v>3.1749304195443768</v>
      </c>
    </row>
    <row r="70" spans="1:11" ht="14.1" customHeight="1" x14ac:dyDescent="0.2">
      <c r="A70" s="306" t="s">
        <v>305</v>
      </c>
      <c r="B70" s="307" t="s">
        <v>306</v>
      </c>
      <c r="C70" s="308"/>
      <c r="D70" s="113">
        <v>4.8440047220192257</v>
      </c>
      <c r="E70" s="115">
        <v>8617</v>
      </c>
      <c r="F70" s="114">
        <v>8626</v>
      </c>
      <c r="G70" s="114">
        <v>8544</v>
      </c>
      <c r="H70" s="114">
        <v>8376</v>
      </c>
      <c r="I70" s="140">
        <v>8377</v>
      </c>
      <c r="J70" s="115">
        <v>240</v>
      </c>
      <c r="K70" s="116">
        <v>2.8649874656798375</v>
      </c>
    </row>
    <row r="71" spans="1:11" ht="14.1" customHeight="1" x14ac:dyDescent="0.2">
      <c r="A71" s="306"/>
      <c r="B71" s="307" t="s">
        <v>307</v>
      </c>
      <c r="C71" s="308"/>
      <c r="D71" s="113">
        <v>2.3823711282253077</v>
      </c>
      <c r="E71" s="115">
        <v>4238</v>
      </c>
      <c r="F71" s="114">
        <v>4233</v>
      </c>
      <c r="G71" s="114">
        <v>4219</v>
      </c>
      <c r="H71" s="114">
        <v>4119</v>
      </c>
      <c r="I71" s="140">
        <v>4129</v>
      </c>
      <c r="J71" s="115">
        <v>109</v>
      </c>
      <c r="K71" s="116">
        <v>2.6398643739404215</v>
      </c>
    </row>
    <row r="72" spans="1:11" ht="14.1" customHeight="1" x14ac:dyDescent="0.2">
      <c r="A72" s="306">
        <v>84</v>
      </c>
      <c r="B72" s="307" t="s">
        <v>308</v>
      </c>
      <c r="C72" s="308"/>
      <c r="D72" s="113">
        <v>3.8439485075046376</v>
      </c>
      <c r="E72" s="115">
        <v>6838</v>
      </c>
      <c r="F72" s="114">
        <v>7105</v>
      </c>
      <c r="G72" s="114">
        <v>6803</v>
      </c>
      <c r="H72" s="114">
        <v>6826</v>
      </c>
      <c r="I72" s="140">
        <v>6870</v>
      </c>
      <c r="J72" s="115">
        <v>-32</v>
      </c>
      <c r="K72" s="116">
        <v>-0.46579330422125181</v>
      </c>
    </row>
    <row r="73" spans="1:11" ht="14.1" customHeight="1" x14ac:dyDescent="0.2">
      <c r="A73" s="306" t="s">
        <v>309</v>
      </c>
      <c r="B73" s="307" t="s">
        <v>310</v>
      </c>
      <c r="C73" s="308"/>
      <c r="D73" s="113">
        <v>0.31592557198268595</v>
      </c>
      <c r="E73" s="115">
        <v>562</v>
      </c>
      <c r="F73" s="114">
        <v>568</v>
      </c>
      <c r="G73" s="114">
        <v>566</v>
      </c>
      <c r="H73" s="114">
        <v>591</v>
      </c>
      <c r="I73" s="140">
        <v>582</v>
      </c>
      <c r="J73" s="115">
        <v>-20</v>
      </c>
      <c r="K73" s="116">
        <v>-3.4364261168384878</v>
      </c>
    </row>
    <row r="74" spans="1:11" ht="14.1" customHeight="1" x14ac:dyDescent="0.2">
      <c r="A74" s="306" t="s">
        <v>311</v>
      </c>
      <c r="B74" s="307" t="s">
        <v>312</v>
      </c>
      <c r="C74" s="308"/>
      <c r="D74" s="113">
        <v>0.24003597728933609</v>
      </c>
      <c r="E74" s="115">
        <v>427</v>
      </c>
      <c r="F74" s="114">
        <v>426</v>
      </c>
      <c r="G74" s="114">
        <v>430</v>
      </c>
      <c r="H74" s="114">
        <v>442</v>
      </c>
      <c r="I74" s="140">
        <v>445</v>
      </c>
      <c r="J74" s="115">
        <v>-18</v>
      </c>
      <c r="K74" s="116">
        <v>-4.0449438202247192</v>
      </c>
    </row>
    <row r="75" spans="1:11" ht="14.1" customHeight="1" x14ac:dyDescent="0.2">
      <c r="A75" s="306" t="s">
        <v>313</v>
      </c>
      <c r="B75" s="307" t="s">
        <v>314</v>
      </c>
      <c r="C75" s="308"/>
      <c r="D75" s="113">
        <v>2.9433919838102196</v>
      </c>
      <c r="E75" s="115">
        <v>5236</v>
      </c>
      <c r="F75" s="114">
        <v>5501</v>
      </c>
      <c r="G75" s="114">
        <v>5214</v>
      </c>
      <c r="H75" s="114">
        <v>5247</v>
      </c>
      <c r="I75" s="140">
        <v>5304</v>
      </c>
      <c r="J75" s="115">
        <v>-68</v>
      </c>
      <c r="K75" s="116">
        <v>-1.2820512820512822</v>
      </c>
    </row>
    <row r="76" spans="1:11" ht="14.1" customHeight="1" x14ac:dyDescent="0.2">
      <c r="A76" s="306">
        <v>91</v>
      </c>
      <c r="B76" s="307" t="s">
        <v>315</v>
      </c>
      <c r="C76" s="308"/>
      <c r="D76" s="113">
        <v>0.40080948901006241</v>
      </c>
      <c r="E76" s="115">
        <v>713</v>
      </c>
      <c r="F76" s="114">
        <v>710</v>
      </c>
      <c r="G76" s="114">
        <v>695</v>
      </c>
      <c r="H76" s="114">
        <v>665</v>
      </c>
      <c r="I76" s="140">
        <v>659</v>
      </c>
      <c r="J76" s="115">
        <v>54</v>
      </c>
      <c r="K76" s="116">
        <v>8.1942336874051591</v>
      </c>
    </row>
    <row r="77" spans="1:11" ht="14.1" customHeight="1" x14ac:dyDescent="0.2">
      <c r="A77" s="306">
        <v>92</v>
      </c>
      <c r="B77" s="307" t="s">
        <v>316</v>
      </c>
      <c r="C77" s="308"/>
      <c r="D77" s="113">
        <v>1.0512114227893643</v>
      </c>
      <c r="E77" s="115">
        <v>1870</v>
      </c>
      <c r="F77" s="114">
        <v>1824</v>
      </c>
      <c r="G77" s="114">
        <v>1851</v>
      </c>
      <c r="H77" s="114">
        <v>1845</v>
      </c>
      <c r="I77" s="140">
        <v>1868</v>
      </c>
      <c r="J77" s="115">
        <v>2</v>
      </c>
      <c r="K77" s="116">
        <v>0.10706638115631692</v>
      </c>
    </row>
    <row r="78" spans="1:11" ht="14.1" customHeight="1" x14ac:dyDescent="0.2">
      <c r="A78" s="306">
        <v>93</v>
      </c>
      <c r="B78" s="307" t="s">
        <v>317</v>
      </c>
      <c r="C78" s="308"/>
      <c r="D78" s="113">
        <v>8.8256787902636455E-2</v>
      </c>
      <c r="E78" s="115">
        <v>157</v>
      </c>
      <c r="F78" s="114">
        <v>159</v>
      </c>
      <c r="G78" s="114">
        <v>156</v>
      </c>
      <c r="H78" s="114">
        <v>150</v>
      </c>
      <c r="I78" s="140">
        <v>153</v>
      </c>
      <c r="J78" s="115">
        <v>4</v>
      </c>
      <c r="K78" s="116">
        <v>2.6143790849673203</v>
      </c>
    </row>
    <row r="79" spans="1:11" ht="14.1" customHeight="1" x14ac:dyDescent="0.2">
      <c r="A79" s="306">
        <v>94</v>
      </c>
      <c r="B79" s="307" t="s">
        <v>318</v>
      </c>
      <c r="C79" s="308"/>
      <c r="D79" s="113">
        <v>0.2287930743718028</v>
      </c>
      <c r="E79" s="115">
        <v>407</v>
      </c>
      <c r="F79" s="114">
        <v>448</v>
      </c>
      <c r="G79" s="114">
        <v>441</v>
      </c>
      <c r="H79" s="114">
        <v>445</v>
      </c>
      <c r="I79" s="140">
        <v>415</v>
      </c>
      <c r="J79" s="115">
        <v>-8</v>
      </c>
      <c r="K79" s="116">
        <v>-1.927710843373494</v>
      </c>
    </row>
    <row r="80" spans="1:11" ht="14.1" customHeight="1" x14ac:dyDescent="0.2">
      <c r="A80" s="306" t="s">
        <v>319</v>
      </c>
      <c r="B80" s="307" t="s">
        <v>320</v>
      </c>
      <c r="C80" s="308"/>
      <c r="D80" s="113">
        <v>2.8107257293833268E-3</v>
      </c>
      <c r="E80" s="115">
        <v>5</v>
      </c>
      <c r="F80" s="114">
        <v>4</v>
      </c>
      <c r="G80" s="114">
        <v>4</v>
      </c>
      <c r="H80" s="114">
        <v>5</v>
      </c>
      <c r="I80" s="140">
        <v>6</v>
      </c>
      <c r="J80" s="115">
        <v>-1</v>
      </c>
      <c r="K80" s="116">
        <v>-16.666666666666668</v>
      </c>
    </row>
    <row r="81" spans="1:11" ht="14.1" customHeight="1" x14ac:dyDescent="0.2">
      <c r="A81" s="310" t="s">
        <v>321</v>
      </c>
      <c r="B81" s="311" t="s">
        <v>224</v>
      </c>
      <c r="C81" s="312"/>
      <c r="D81" s="125">
        <v>1.3305975602900668</v>
      </c>
      <c r="E81" s="143">
        <v>2367</v>
      </c>
      <c r="F81" s="144">
        <v>2383</v>
      </c>
      <c r="G81" s="144">
        <v>2381</v>
      </c>
      <c r="H81" s="144">
        <v>2330</v>
      </c>
      <c r="I81" s="145">
        <v>2347</v>
      </c>
      <c r="J81" s="143">
        <v>20</v>
      </c>
      <c r="K81" s="146">
        <v>0.85215168299957389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39024</v>
      </c>
      <c r="E12" s="114">
        <v>40779</v>
      </c>
      <c r="F12" s="114">
        <v>40755</v>
      </c>
      <c r="G12" s="114">
        <v>41226</v>
      </c>
      <c r="H12" s="140">
        <v>40206</v>
      </c>
      <c r="I12" s="115">
        <v>-1182</v>
      </c>
      <c r="J12" s="116">
        <v>-2.939859722429488</v>
      </c>
      <c r="K12"/>
      <c r="L12"/>
      <c r="M12"/>
      <c r="N12"/>
      <c r="O12"/>
      <c r="P12"/>
    </row>
    <row r="13" spans="1:16" s="110" customFormat="1" ht="14.45" customHeight="1" x14ac:dyDescent="0.2">
      <c r="A13" s="120" t="s">
        <v>105</v>
      </c>
      <c r="B13" s="119" t="s">
        <v>106</v>
      </c>
      <c r="C13" s="113">
        <v>41.966482164821649</v>
      </c>
      <c r="D13" s="115">
        <v>16377</v>
      </c>
      <c r="E13" s="114">
        <v>17009</v>
      </c>
      <c r="F13" s="114">
        <v>16979</v>
      </c>
      <c r="G13" s="114">
        <v>17152</v>
      </c>
      <c r="H13" s="140">
        <v>16658</v>
      </c>
      <c r="I13" s="115">
        <v>-281</v>
      </c>
      <c r="J13" s="116">
        <v>-1.6868771761315884</v>
      </c>
      <c r="K13"/>
      <c r="L13"/>
      <c r="M13"/>
      <c r="N13"/>
      <c r="O13"/>
      <c r="P13"/>
    </row>
    <row r="14" spans="1:16" s="110" customFormat="1" ht="14.45" customHeight="1" x14ac:dyDescent="0.2">
      <c r="A14" s="120"/>
      <c r="B14" s="119" t="s">
        <v>107</v>
      </c>
      <c r="C14" s="113">
        <v>58.033517835178351</v>
      </c>
      <c r="D14" s="115">
        <v>22647</v>
      </c>
      <c r="E14" s="114">
        <v>23770</v>
      </c>
      <c r="F14" s="114">
        <v>23776</v>
      </c>
      <c r="G14" s="114">
        <v>24074</v>
      </c>
      <c r="H14" s="140">
        <v>23548</v>
      </c>
      <c r="I14" s="115">
        <v>-901</v>
      </c>
      <c r="J14" s="116">
        <v>-3.8262272804484456</v>
      </c>
      <c r="K14"/>
      <c r="L14"/>
      <c r="M14"/>
      <c r="N14"/>
      <c r="O14"/>
      <c r="P14"/>
    </row>
    <row r="15" spans="1:16" s="110" customFormat="1" ht="14.45" customHeight="1" x14ac:dyDescent="0.2">
      <c r="A15" s="118" t="s">
        <v>105</v>
      </c>
      <c r="B15" s="121" t="s">
        <v>108</v>
      </c>
      <c r="C15" s="113">
        <v>21.768655186551864</v>
      </c>
      <c r="D15" s="115">
        <v>8495</v>
      </c>
      <c r="E15" s="114">
        <v>9070</v>
      </c>
      <c r="F15" s="114">
        <v>8985</v>
      </c>
      <c r="G15" s="114">
        <v>9482</v>
      </c>
      <c r="H15" s="140">
        <v>8773</v>
      </c>
      <c r="I15" s="115">
        <v>-278</v>
      </c>
      <c r="J15" s="116">
        <v>-3.1688134047646188</v>
      </c>
      <c r="K15"/>
      <c r="L15"/>
      <c r="M15"/>
      <c r="N15"/>
      <c r="O15"/>
      <c r="P15"/>
    </row>
    <row r="16" spans="1:16" s="110" customFormat="1" ht="14.45" customHeight="1" x14ac:dyDescent="0.2">
      <c r="A16" s="118"/>
      <c r="B16" s="121" t="s">
        <v>109</v>
      </c>
      <c r="C16" s="113">
        <v>43.555248052480522</v>
      </c>
      <c r="D16" s="115">
        <v>16997</v>
      </c>
      <c r="E16" s="114">
        <v>17798</v>
      </c>
      <c r="F16" s="114">
        <v>17923</v>
      </c>
      <c r="G16" s="114">
        <v>18044</v>
      </c>
      <c r="H16" s="140">
        <v>17935</v>
      </c>
      <c r="I16" s="115">
        <v>-938</v>
      </c>
      <c r="J16" s="116">
        <v>-5.2299972121550038</v>
      </c>
      <c r="K16"/>
      <c r="L16"/>
      <c r="M16"/>
      <c r="N16"/>
      <c r="O16"/>
      <c r="P16"/>
    </row>
    <row r="17" spans="1:16" s="110" customFormat="1" ht="14.45" customHeight="1" x14ac:dyDescent="0.2">
      <c r="A17" s="118"/>
      <c r="B17" s="121" t="s">
        <v>110</v>
      </c>
      <c r="C17" s="113">
        <v>18.650061500615006</v>
      </c>
      <c r="D17" s="115">
        <v>7278</v>
      </c>
      <c r="E17" s="114">
        <v>7481</v>
      </c>
      <c r="F17" s="114">
        <v>7501</v>
      </c>
      <c r="G17" s="114">
        <v>7430</v>
      </c>
      <c r="H17" s="140">
        <v>7381</v>
      </c>
      <c r="I17" s="115">
        <v>-103</v>
      </c>
      <c r="J17" s="116">
        <v>-1.395474867904078</v>
      </c>
      <c r="K17"/>
      <c r="L17"/>
      <c r="M17"/>
      <c r="N17"/>
      <c r="O17"/>
      <c r="P17"/>
    </row>
    <row r="18" spans="1:16" s="110" customFormat="1" ht="14.45" customHeight="1" x14ac:dyDescent="0.2">
      <c r="A18" s="120"/>
      <c r="B18" s="121" t="s">
        <v>111</v>
      </c>
      <c r="C18" s="113">
        <v>16.026035260352604</v>
      </c>
      <c r="D18" s="115">
        <v>6254</v>
      </c>
      <c r="E18" s="114">
        <v>6430</v>
      </c>
      <c r="F18" s="114">
        <v>6346</v>
      </c>
      <c r="G18" s="114">
        <v>6270</v>
      </c>
      <c r="H18" s="140">
        <v>6117</v>
      </c>
      <c r="I18" s="115">
        <v>137</v>
      </c>
      <c r="J18" s="116">
        <v>2.2396599640346575</v>
      </c>
      <c r="K18"/>
      <c r="L18"/>
      <c r="M18"/>
      <c r="N18"/>
      <c r="O18"/>
      <c r="P18"/>
    </row>
    <row r="19" spans="1:16" s="110" customFormat="1" ht="14.45" customHeight="1" x14ac:dyDescent="0.2">
      <c r="A19" s="120"/>
      <c r="B19" s="121" t="s">
        <v>112</v>
      </c>
      <c r="C19" s="113">
        <v>1.5785157851578515</v>
      </c>
      <c r="D19" s="115">
        <v>616</v>
      </c>
      <c r="E19" s="114">
        <v>616</v>
      </c>
      <c r="F19" s="114">
        <v>653</v>
      </c>
      <c r="G19" s="114">
        <v>569</v>
      </c>
      <c r="H19" s="140">
        <v>561</v>
      </c>
      <c r="I19" s="115">
        <v>55</v>
      </c>
      <c r="J19" s="116">
        <v>9.8039215686274517</v>
      </c>
      <c r="K19"/>
      <c r="L19"/>
      <c r="M19"/>
      <c r="N19"/>
      <c r="O19"/>
      <c r="P19"/>
    </row>
    <row r="20" spans="1:16" s="110" customFormat="1" ht="14.45" customHeight="1" x14ac:dyDescent="0.2">
      <c r="A20" s="120" t="s">
        <v>113</v>
      </c>
      <c r="B20" s="119" t="s">
        <v>116</v>
      </c>
      <c r="C20" s="113">
        <v>91.935731857318572</v>
      </c>
      <c r="D20" s="115">
        <v>35877</v>
      </c>
      <c r="E20" s="114">
        <v>37495</v>
      </c>
      <c r="F20" s="114">
        <v>37531</v>
      </c>
      <c r="G20" s="114">
        <v>38010</v>
      </c>
      <c r="H20" s="140">
        <v>37043</v>
      </c>
      <c r="I20" s="115">
        <v>-1166</v>
      </c>
      <c r="J20" s="116">
        <v>-3.1476932213913562</v>
      </c>
      <c r="K20"/>
      <c r="L20"/>
      <c r="M20"/>
      <c r="N20"/>
      <c r="O20"/>
      <c r="P20"/>
    </row>
    <row r="21" spans="1:16" s="110" customFormat="1" ht="14.45" customHeight="1" x14ac:dyDescent="0.2">
      <c r="A21" s="123"/>
      <c r="B21" s="124" t="s">
        <v>117</v>
      </c>
      <c r="C21" s="125">
        <v>7.8464534645346458</v>
      </c>
      <c r="D21" s="143">
        <v>3062</v>
      </c>
      <c r="E21" s="144">
        <v>3193</v>
      </c>
      <c r="F21" s="144">
        <v>3125</v>
      </c>
      <c r="G21" s="144">
        <v>3119</v>
      </c>
      <c r="H21" s="145">
        <v>3063</v>
      </c>
      <c r="I21" s="143">
        <v>-1</v>
      </c>
      <c r="J21" s="146">
        <v>-3.2647730982696702E-2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794831</v>
      </c>
      <c r="E23" s="114">
        <v>825536</v>
      </c>
      <c r="F23" s="114">
        <v>829378</v>
      </c>
      <c r="G23" s="114">
        <v>835412</v>
      </c>
      <c r="H23" s="140">
        <v>818533</v>
      </c>
      <c r="I23" s="115">
        <v>-23702</v>
      </c>
      <c r="J23" s="116">
        <v>-2.8956682259603461</v>
      </c>
      <c r="K23"/>
      <c r="L23"/>
      <c r="M23"/>
      <c r="N23"/>
      <c r="O23"/>
      <c r="P23"/>
    </row>
    <row r="24" spans="1:16" s="110" customFormat="1" ht="14.45" customHeight="1" x14ac:dyDescent="0.2">
      <c r="A24" s="120" t="s">
        <v>105</v>
      </c>
      <c r="B24" s="119" t="s">
        <v>106</v>
      </c>
      <c r="C24" s="113">
        <v>40.886049990501128</v>
      </c>
      <c r="D24" s="115">
        <v>324975</v>
      </c>
      <c r="E24" s="114">
        <v>335927</v>
      </c>
      <c r="F24" s="114">
        <v>337627</v>
      </c>
      <c r="G24" s="114">
        <v>338010</v>
      </c>
      <c r="H24" s="140">
        <v>329933</v>
      </c>
      <c r="I24" s="115">
        <v>-4958</v>
      </c>
      <c r="J24" s="116">
        <v>-1.5027293420179249</v>
      </c>
      <c r="K24"/>
      <c r="L24"/>
      <c r="M24"/>
      <c r="N24"/>
      <c r="O24"/>
      <c r="P24"/>
    </row>
    <row r="25" spans="1:16" s="110" customFormat="1" ht="14.45" customHeight="1" x14ac:dyDescent="0.2">
      <c r="A25" s="120"/>
      <c r="B25" s="119" t="s">
        <v>107</v>
      </c>
      <c r="C25" s="113">
        <v>59.113950009498872</v>
      </c>
      <c r="D25" s="115">
        <v>469856</v>
      </c>
      <c r="E25" s="114">
        <v>489609</v>
      </c>
      <c r="F25" s="114">
        <v>491751</v>
      </c>
      <c r="G25" s="114">
        <v>497402</v>
      </c>
      <c r="H25" s="140">
        <v>488600</v>
      </c>
      <c r="I25" s="115">
        <v>-18744</v>
      </c>
      <c r="J25" s="116">
        <v>-3.8362668849774866</v>
      </c>
      <c r="K25"/>
      <c r="L25"/>
      <c r="M25"/>
      <c r="N25"/>
      <c r="O25"/>
      <c r="P25"/>
    </row>
    <row r="26" spans="1:16" s="110" customFormat="1" ht="14.45" customHeight="1" x14ac:dyDescent="0.2">
      <c r="A26" s="118" t="s">
        <v>105</v>
      </c>
      <c r="B26" s="121" t="s">
        <v>108</v>
      </c>
      <c r="C26" s="113">
        <v>18.845263961773007</v>
      </c>
      <c r="D26" s="115">
        <v>149788</v>
      </c>
      <c r="E26" s="114">
        <v>157685</v>
      </c>
      <c r="F26" s="114">
        <v>157419</v>
      </c>
      <c r="G26" s="114">
        <v>162521</v>
      </c>
      <c r="H26" s="140">
        <v>152799</v>
      </c>
      <c r="I26" s="115">
        <v>-3011</v>
      </c>
      <c r="J26" s="116">
        <v>-1.9705626345722158</v>
      </c>
      <c r="K26"/>
      <c r="L26"/>
      <c r="M26"/>
      <c r="N26"/>
      <c r="O26"/>
      <c r="P26"/>
    </row>
    <row r="27" spans="1:16" s="110" customFormat="1" ht="14.45" customHeight="1" x14ac:dyDescent="0.2">
      <c r="A27" s="118"/>
      <c r="B27" s="121" t="s">
        <v>109</v>
      </c>
      <c r="C27" s="113">
        <v>46.835113376302637</v>
      </c>
      <c r="D27" s="115">
        <v>372260</v>
      </c>
      <c r="E27" s="114">
        <v>389648</v>
      </c>
      <c r="F27" s="114">
        <v>393077</v>
      </c>
      <c r="G27" s="114">
        <v>395239</v>
      </c>
      <c r="H27" s="140">
        <v>392989</v>
      </c>
      <c r="I27" s="115">
        <v>-20729</v>
      </c>
      <c r="J27" s="116">
        <v>-5.2747023453582669</v>
      </c>
      <c r="K27"/>
      <c r="L27"/>
      <c r="M27"/>
      <c r="N27"/>
      <c r="O27"/>
      <c r="P27"/>
    </row>
    <row r="28" spans="1:16" s="110" customFormat="1" ht="14.45" customHeight="1" x14ac:dyDescent="0.2">
      <c r="A28" s="118"/>
      <c r="B28" s="121" t="s">
        <v>110</v>
      </c>
      <c r="C28" s="113">
        <v>18.71857036275636</v>
      </c>
      <c r="D28" s="115">
        <v>148781</v>
      </c>
      <c r="E28" s="114">
        <v>151618</v>
      </c>
      <c r="F28" s="114">
        <v>152536</v>
      </c>
      <c r="G28" s="114">
        <v>152503</v>
      </c>
      <c r="H28" s="140">
        <v>150584</v>
      </c>
      <c r="I28" s="115">
        <v>-1803</v>
      </c>
      <c r="J28" s="116">
        <v>-1.1973383626414493</v>
      </c>
      <c r="K28"/>
      <c r="L28"/>
      <c r="M28"/>
      <c r="N28"/>
      <c r="O28"/>
      <c r="P28"/>
    </row>
    <row r="29" spans="1:16" s="110" customFormat="1" ht="14.45" customHeight="1" x14ac:dyDescent="0.2">
      <c r="A29" s="118"/>
      <c r="B29" s="121" t="s">
        <v>111</v>
      </c>
      <c r="C29" s="113">
        <v>15.600549047533375</v>
      </c>
      <c r="D29" s="115">
        <v>123998</v>
      </c>
      <c r="E29" s="114">
        <v>126584</v>
      </c>
      <c r="F29" s="114">
        <v>126345</v>
      </c>
      <c r="G29" s="114">
        <v>125149</v>
      </c>
      <c r="H29" s="140">
        <v>122161</v>
      </c>
      <c r="I29" s="115">
        <v>1837</v>
      </c>
      <c r="J29" s="116">
        <v>1.5037532436702385</v>
      </c>
      <c r="K29"/>
      <c r="L29"/>
      <c r="M29"/>
      <c r="N29"/>
      <c r="O29"/>
      <c r="P29"/>
    </row>
    <row r="30" spans="1:16" s="110" customFormat="1" ht="14.45" customHeight="1" x14ac:dyDescent="0.2">
      <c r="A30" s="120"/>
      <c r="B30" s="121" t="s">
        <v>112</v>
      </c>
      <c r="C30" s="113">
        <v>1.5009480002667233</v>
      </c>
      <c r="D30" s="115">
        <v>11930</v>
      </c>
      <c r="E30" s="114">
        <v>12117</v>
      </c>
      <c r="F30" s="114">
        <v>12714</v>
      </c>
      <c r="G30" s="114">
        <v>11132</v>
      </c>
      <c r="H30" s="140">
        <v>10718</v>
      </c>
      <c r="I30" s="115">
        <v>1212</v>
      </c>
      <c r="J30" s="116">
        <v>11.308079865646576</v>
      </c>
      <c r="K30"/>
      <c r="L30"/>
      <c r="M30"/>
      <c r="N30"/>
      <c r="O30"/>
      <c r="P30"/>
    </row>
    <row r="31" spans="1:16" s="110" customFormat="1" ht="14.45" customHeight="1" x14ac:dyDescent="0.2">
      <c r="A31" s="120" t="s">
        <v>113</v>
      </c>
      <c r="B31" s="119" t="s">
        <v>116</v>
      </c>
      <c r="C31" s="113">
        <v>90.137526090451928</v>
      </c>
      <c r="D31" s="115">
        <v>716441</v>
      </c>
      <c r="E31" s="114">
        <v>743978</v>
      </c>
      <c r="F31" s="114">
        <v>748188</v>
      </c>
      <c r="G31" s="114">
        <v>755017</v>
      </c>
      <c r="H31" s="140">
        <v>740453</v>
      </c>
      <c r="I31" s="115">
        <v>-24012</v>
      </c>
      <c r="J31" s="116">
        <v>-3.2428796966181515</v>
      </c>
      <c r="K31"/>
      <c r="L31"/>
      <c r="M31"/>
      <c r="N31"/>
      <c r="O31"/>
      <c r="P31"/>
    </row>
    <row r="32" spans="1:16" s="110" customFormat="1" ht="14.45" customHeight="1" x14ac:dyDescent="0.2">
      <c r="A32" s="123"/>
      <c r="B32" s="124" t="s">
        <v>117</v>
      </c>
      <c r="C32" s="125">
        <v>9.6459498937509984</v>
      </c>
      <c r="D32" s="143">
        <v>76669</v>
      </c>
      <c r="E32" s="144">
        <v>79754</v>
      </c>
      <c r="F32" s="144">
        <v>79377</v>
      </c>
      <c r="G32" s="144">
        <v>78484</v>
      </c>
      <c r="H32" s="145">
        <v>76220</v>
      </c>
      <c r="I32" s="143">
        <v>449</v>
      </c>
      <c r="J32" s="146">
        <v>0.5890842298609289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40462</v>
      </c>
      <c r="E56" s="114">
        <v>42269</v>
      </c>
      <c r="F56" s="114">
        <v>42268</v>
      </c>
      <c r="G56" s="114">
        <v>42736</v>
      </c>
      <c r="H56" s="140">
        <v>41839</v>
      </c>
      <c r="I56" s="115">
        <v>-1377</v>
      </c>
      <c r="J56" s="116">
        <v>-3.291187647888334</v>
      </c>
      <c r="K56"/>
      <c r="L56"/>
      <c r="M56"/>
      <c r="N56"/>
      <c r="O56"/>
      <c r="P56"/>
    </row>
    <row r="57" spans="1:16" s="110" customFormat="1" ht="14.45" customHeight="1" x14ac:dyDescent="0.2">
      <c r="A57" s="120" t="s">
        <v>105</v>
      </c>
      <c r="B57" s="119" t="s">
        <v>106</v>
      </c>
      <c r="C57" s="113">
        <v>41.935643319657949</v>
      </c>
      <c r="D57" s="115">
        <v>16968</v>
      </c>
      <c r="E57" s="114">
        <v>17621</v>
      </c>
      <c r="F57" s="114">
        <v>17626</v>
      </c>
      <c r="G57" s="114">
        <v>17812</v>
      </c>
      <c r="H57" s="140">
        <v>17342</v>
      </c>
      <c r="I57" s="115">
        <v>-374</v>
      </c>
      <c r="J57" s="116">
        <v>-2.1566140006919619</v>
      </c>
    </row>
    <row r="58" spans="1:16" s="110" customFormat="1" ht="14.45" customHeight="1" x14ac:dyDescent="0.2">
      <c r="A58" s="120"/>
      <c r="B58" s="119" t="s">
        <v>107</v>
      </c>
      <c r="C58" s="113">
        <v>58.064356680342051</v>
      </c>
      <c r="D58" s="115">
        <v>23494</v>
      </c>
      <c r="E58" s="114">
        <v>24648</v>
      </c>
      <c r="F58" s="114">
        <v>24642</v>
      </c>
      <c r="G58" s="114">
        <v>24924</v>
      </c>
      <c r="H58" s="140">
        <v>24497</v>
      </c>
      <c r="I58" s="115">
        <v>-1003</v>
      </c>
      <c r="J58" s="116">
        <v>-4.0943789035392086</v>
      </c>
    </row>
    <row r="59" spans="1:16" s="110" customFormat="1" ht="14.45" customHeight="1" x14ac:dyDescent="0.2">
      <c r="A59" s="118" t="s">
        <v>105</v>
      </c>
      <c r="B59" s="121" t="s">
        <v>108</v>
      </c>
      <c r="C59" s="113">
        <v>21.163066580989572</v>
      </c>
      <c r="D59" s="115">
        <v>8563</v>
      </c>
      <c r="E59" s="114">
        <v>9083</v>
      </c>
      <c r="F59" s="114">
        <v>9055</v>
      </c>
      <c r="G59" s="114">
        <v>9556</v>
      </c>
      <c r="H59" s="140">
        <v>8984</v>
      </c>
      <c r="I59" s="115">
        <v>-421</v>
      </c>
      <c r="J59" s="116">
        <v>-4.6861086375779166</v>
      </c>
    </row>
    <row r="60" spans="1:16" s="110" customFormat="1" ht="14.45" customHeight="1" x14ac:dyDescent="0.2">
      <c r="A60" s="118"/>
      <c r="B60" s="121" t="s">
        <v>109</v>
      </c>
      <c r="C60" s="113">
        <v>44.036379813158028</v>
      </c>
      <c r="D60" s="115">
        <v>17818</v>
      </c>
      <c r="E60" s="114">
        <v>18705</v>
      </c>
      <c r="F60" s="114">
        <v>18765</v>
      </c>
      <c r="G60" s="114">
        <v>18867</v>
      </c>
      <c r="H60" s="140">
        <v>18767</v>
      </c>
      <c r="I60" s="115">
        <v>-949</v>
      </c>
      <c r="J60" s="116">
        <v>-5.0567485479831618</v>
      </c>
    </row>
    <row r="61" spans="1:16" s="110" customFormat="1" ht="14.45" customHeight="1" x14ac:dyDescent="0.2">
      <c r="A61" s="118"/>
      <c r="B61" s="121" t="s">
        <v>110</v>
      </c>
      <c r="C61" s="113">
        <v>18.773169887795955</v>
      </c>
      <c r="D61" s="115">
        <v>7596</v>
      </c>
      <c r="E61" s="114">
        <v>7821</v>
      </c>
      <c r="F61" s="114">
        <v>7880</v>
      </c>
      <c r="G61" s="114">
        <v>7820</v>
      </c>
      <c r="H61" s="140">
        <v>7760</v>
      </c>
      <c r="I61" s="115">
        <v>-164</v>
      </c>
      <c r="J61" s="116">
        <v>-2.1134020618556701</v>
      </c>
    </row>
    <row r="62" spans="1:16" s="110" customFormat="1" ht="14.45" customHeight="1" x14ac:dyDescent="0.2">
      <c r="A62" s="120"/>
      <c r="B62" s="121" t="s">
        <v>111</v>
      </c>
      <c r="C62" s="113">
        <v>16.027383718056448</v>
      </c>
      <c r="D62" s="115">
        <v>6485</v>
      </c>
      <c r="E62" s="114">
        <v>6660</v>
      </c>
      <c r="F62" s="114">
        <v>6568</v>
      </c>
      <c r="G62" s="114">
        <v>6493</v>
      </c>
      <c r="H62" s="140">
        <v>6328</v>
      </c>
      <c r="I62" s="115">
        <v>157</v>
      </c>
      <c r="J62" s="116">
        <v>2.4810366624525915</v>
      </c>
    </row>
    <row r="63" spans="1:16" s="110" customFormat="1" ht="14.45" customHeight="1" x14ac:dyDescent="0.2">
      <c r="A63" s="120"/>
      <c r="B63" s="121" t="s">
        <v>112</v>
      </c>
      <c r="C63" s="113">
        <v>1.594088280361821</v>
      </c>
      <c r="D63" s="115">
        <v>645</v>
      </c>
      <c r="E63" s="114">
        <v>635</v>
      </c>
      <c r="F63" s="114">
        <v>677</v>
      </c>
      <c r="G63" s="114">
        <v>582</v>
      </c>
      <c r="H63" s="140">
        <v>584</v>
      </c>
      <c r="I63" s="115">
        <v>61</v>
      </c>
      <c r="J63" s="116">
        <v>10.445205479452055</v>
      </c>
    </row>
    <row r="64" spans="1:16" s="110" customFormat="1" ht="14.45" customHeight="1" x14ac:dyDescent="0.2">
      <c r="A64" s="120" t="s">
        <v>113</v>
      </c>
      <c r="B64" s="119" t="s">
        <v>116</v>
      </c>
      <c r="C64" s="113">
        <v>91.918343136770304</v>
      </c>
      <c r="D64" s="115">
        <v>37192</v>
      </c>
      <c r="E64" s="114">
        <v>38830</v>
      </c>
      <c r="F64" s="114">
        <v>38882</v>
      </c>
      <c r="G64" s="114">
        <v>39353</v>
      </c>
      <c r="H64" s="140">
        <v>38529</v>
      </c>
      <c r="I64" s="115">
        <v>-1337</v>
      </c>
      <c r="J64" s="116">
        <v>-3.4701134210594615</v>
      </c>
    </row>
    <row r="65" spans="1:10" s="110" customFormat="1" ht="14.45" customHeight="1" x14ac:dyDescent="0.2">
      <c r="A65" s="123"/>
      <c r="B65" s="124" t="s">
        <v>117</v>
      </c>
      <c r="C65" s="125">
        <v>7.8641688497849831</v>
      </c>
      <c r="D65" s="143">
        <v>3182</v>
      </c>
      <c r="E65" s="144">
        <v>3349</v>
      </c>
      <c r="F65" s="144">
        <v>3292</v>
      </c>
      <c r="G65" s="144">
        <v>3294</v>
      </c>
      <c r="H65" s="145">
        <v>3216</v>
      </c>
      <c r="I65" s="143">
        <v>-34</v>
      </c>
      <c r="J65" s="146">
        <v>-1.0572139303482586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39024</v>
      </c>
      <c r="G11" s="114">
        <v>40779</v>
      </c>
      <c r="H11" s="114">
        <v>40755</v>
      </c>
      <c r="I11" s="114">
        <v>41226</v>
      </c>
      <c r="J11" s="140">
        <v>40206</v>
      </c>
      <c r="K11" s="114">
        <v>-1182</v>
      </c>
      <c r="L11" s="116">
        <v>-2.939859722429488</v>
      </c>
    </row>
    <row r="12" spans="1:17" s="110" customFormat="1" ht="24" customHeight="1" x14ac:dyDescent="0.2">
      <c r="A12" s="604" t="s">
        <v>185</v>
      </c>
      <c r="B12" s="605"/>
      <c r="C12" s="605"/>
      <c r="D12" s="606"/>
      <c r="E12" s="113">
        <v>41.966482164821649</v>
      </c>
      <c r="F12" s="115">
        <v>16377</v>
      </c>
      <c r="G12" s="114">
        <v>17009</v>
      </c>
      <c r="H12" s="114">
        <v>16979</v>
      </c>
      <c r="I12" s="114">
        <v>17152</v>
      </c>
      <c r="J12" s="140">
        <v>16658</v>
      </c>
      <c r="K12" s="114">
        <v>-281</v>
      </c>
      <c r="L12" s="116">
        <v>-1.6868771761315884</v>
      </c>
    </row>
    <row r="13" spans="1:17" s="110" customFormat="1" ht="15" customHeight="1" x14ac:dyDescent="0.2">
      <c r="A13" s="120"/>
      <c r="B13" s="612" t="s">
        <v>107</v>
      </c>
      <c r="C13" s="612"/>
      <c r="E13" s="113">
        <v>58.033517835178351</v>
      </c>
      <c r="F13" s="115">
        <v>22647</v>
      </c>
      <c r="G13" s="114">
        <v>23770</v>
      </c>
      <c r="H13" s="114">
        <v>23776</v>
      </c>
      <c r="I13" s="114">
        <v>24074</v>
      </c>
      <c r="J13" s="140">
        <v>23548</v>
      </c>
      <c r="K13" s="114">
        <v>-901</v>
      </c>
      <c r="L13" s="116">
        <v>-3.8262272804484456</v>
      </c>
    </row>
    <row r="14" spans="1:17" s="110" customFormat="1" ht="22.5" customHeight="1" x14ac:dyDescent="0.2">
      <c r="A14" s="604" t="s">
        <v>186</v>
      </c>
      <c r="B14" s="605"/>
      <c r="C14" s="605"/>
      <c r="D14" s="606"/>
      <c r="E14" s="113">
        <v>21.768655186551864</v>
      </c>
      <c r="F14" s="115">
        <v>8495</v>
      </c>
      <c r="G14" s="114">
        <v>9070</v>
      </c>
      <c r="H14" s="114">
        <v>8985</v>
      </c>
      <c r="I14" s="114">
        <v>9482</v>
      </c>
      <c r="J14" s="140">
        <v>8773</v>
      </c>
      <c r="K14" s="114">
        <v>-278</v>
      </c>
      <c r="L14" s="116">
        <v>-3.1688134047646188</v>
      </c>
    </row>
    <row r="15" spans="1:17" s="110" customFormat="1" ht="15" customHeight="1" x14ac:dyDescent="0.2">
      <c r="A15" s="120"/>
      <c r="B15" s="119"/>
      <c r="C15" s="258" t="s">
        <v>106</v>
      </c>
      <c r="E15" s="113">
        <v>45.167745732783992</v>
      </c>
      <c r="F15" s="115">
        <v>3837</v>
      </c>
      <c r="G15" s="114">
        <v>4062</v>
      </c>
      <c r="H15" s="114">
        <v>4002</v>
      </c>
      <c r="I15" s="114">
        <v>4231</v>
      </c>
      <c r="J15" s="140">
        <v>3957</v>
      </c>
      <c r="K15" s="114">
        <v>-120</v>
      </c>
      <c r="L15" s="116">
        <v>-3.0326004548900682</v>
      </c>
    </row>
    <row r="16" spans="1:17" s="110" customFormat="1" ht="15" customHeight="1" x14ac:dyDescent="0.2">
      <c r="A16" s="120"/>
      <c r="B16" s="119"/>
      <c r="C16" s="258" t="s">
        <v>107</v>
      </c>
      <c r="E16" s="113">
        <v>54.832254267216008</v>
      </c>
      <c r="F16" s="115">
        <v>4658</v>
      </c>
      <c r="G16" s="114">
        <v>5008</v>
      </c>
      <c r="H16" s="114">
        <v>4983</v>
      </c>
      <c r="I16" s="114">
        <v>5251</v>
      </c>
      <c r="J16" s="140">
        <v>4816</v>
      </c>
      <c r="K16" s="114">
        <v>-158</v>
      </c>
      <c r="L16" s="116">
        <v>-3.2807308970099669</v>
      </c>
    </row>
    <row r="17" spans="1:12" s="110" customFormat="1" ht="15" customHeight="1" x14ac:dyDescent="0.2">
      <c r="A17" s="120"/>
      <c r="B17" s="121" t="s">
        <v>109</v>
      </c>
      <c r="C17" s="258"/>
      <c r="E17" s="113">
        <v>43.555248052480522</v>
      </c>
      <c r="F17" s="115">
        <v>16997</v>
      </c>
      <c r="G17" s="114">
        <v>17798</v>
      </c>
      <c r="H17" s="114">
        <v>17923</v>
      </c>
      <c r="I17" s="114">
        <v>18044</v>
      </c>
      <c r="J17" s="140">
        <v>17935</v>
      </c>
      <c r="K17" s="114">
        <v>-938</v>
      </c>
      <c r="L17" s="116">
        <v>-5.2299972121550038</v>
      </c>
    </row>
    <row r="18" spans="1:12" s="110" customFormat="1" ht="15" customHeight="1" x14ac:dyDescent="0.2">
      <c r="A18" s="120"/>
      <c r="B18" s="119"/>
      <c r="C18" s="258" t="s">
        <v>106</v>
      </c>
      <c r="E18" s="113">
        <v>38.577396011060777</v>
      </c>
      <c r="F18" s="115">
        <v>6557</v>
      </c>
      <c r="G18" s="114">
        <v>6817</v>
      </c>
      <c r="H18" s="114">
        <v>6831</v>
      </c>
      <c r="I18" s="114">
        <v>6888</v>
      </c>
      <c r="J18" s="140">
        <v>6774</v>
      </c>
      <c r="K18" s="114">
        <v>-217</v>
      </c>
      <c r="L18" s="116">
        <v>-3.2034248597578978</v>
      </c>
    </row>
    <row r="19" spans="1:12" s="110" customFormat="1" ht="15" customHeight="1" x14ac:dyDescent="0.2">
      <c r="A19" s="120"/>
      <c r="B19" s="119"/>
      <c r="C19" s="258" t="s">
        <v>107</v>
      </c>
      <c r="E19" s="113">
        <v>61.422603988939223</v>
      </c>
      <c r="F19" s="115">
        <v>10440</v>
      </c>
      <c r="G19" s="114">
        <v>10981</v>
      </c>
      <c r="H19" s="114">
        <v>11092</v>
      </c>
      <c r="I19" s="114">
        <v>11156</v>
      </c>
      <c r="J19" s="140">
        <v>11161</v>
      </c>
      <c r="K19" s="114">
        <v>-721</v>
      </c>
      <c r="L19" s="116">
        <v>-6.4599946241376225</v>
      </c>
    </row>
    <row r="20" spans="1:12" s="110" customFormat="1" ht="15" customHeight="1" x14ac:dyDescent="0.2">
      <c r="A20" s="120"/>
      <c r="B20" s="121" t="s">
        <v>110</v>
      </c>
      <c r="C20" s="258"/>
      <c r="E20" s="113">
        <v>18.650061500615006</v>
      </c>
      <c r="F20" s="115">
        <v>7278</v>
      </c>
      <c r="G20" s="114">
        <v>7481</v>
      </c>
      <c r="H20" s="114">
        <v>7501</v>
      </c>
      <c r="I20" s="114">
        <v>7430</v>
      </c>
      <c r="J20" s="140">
        <v>7381</v>
      </c>
      <c r="K20" s="114">
        <v>-103</v>
      </c>
      <c r="L20" s="116">
        <v>-1.395474867904078</v>
      </c>
    </row>
    <row r="21" spans="1:12" s="110" customFormat="1" ht="15" customHeight="1" x14ac:dyDescent="0.2">
      <c r="A21" s="120"/>
      <c r="B21" s="119"/>
      <c r="C21" s="258" t="s">
        <v>106</v>
      </c>
      <c r="E21" s="113">
        <v>35.256938719428412</v>
      </c>
      <c r="F21" s="115">
        <v>2566</v>
      </c>
      <c r="G21" s="114">
        <v>2629</v>
      </c>
      <c r="H21" s="114">
        <v>2669</v>
      </c>
      <c r="I21" s="114">
        <v>2615</v>
      </c>
      <c r="J21" s="140">
        <v>2617</v>
      </c>
      <c r="K21" s="114">
        <v>-51</v>
      </c>
      <c r="L21" s="116">
        <v>-1.9487963316774932</v>
      </c>
    </row>
    <row r="22" spans="1:12" s="110" customFormat="1" ht="15" customHeight="1" x14ac:dyDescent="0.2">
      <c r="A22" s="120"/>
      <c r="B22" s="119"/>
      <c r="C22" s="258" t="s">
        <v>107</v>
      </c>
      <c r="E22" s="113">
        <v>64.743061280571581</v>
      </c>
      <c r="F22" s="115">
        <v>4712</v>
      </c>
      <c r="G22" s="114">
        <v>4852</v>
      </c>
      <c r="H22" s="114">
        <v>4832</v>
      </c>
      <c r="I22" s="114">
        <v>4815</v>
      </c>
      <c r="J22" s="140">
        <v>4764</v>
      </c>
      <c r="K22" s="114">
        <v>-52</v>
      </c>
      <c r="L22" s="116">
        <v>-1.0915197313182199</v>
      </c>
    </row>
    <row r="23" spans="1:12" s="110" customFormat="1" ht="15" customHeight="1" x14ac:dyDescent="0.2">
      <c r="A23" s="120"/>
      <c r="B23" s="121" t="s">
        <v>111</v>
      </c>
      <c r="C23" s="258"/>
      <c r="E23" s="113">
        <v>16.026035260352604</v>
      </c>
      <c r="F23" s="115">
        <v>6254</v>
      </c>
      <c r="G23" s="114">
        <v>6430</v>
      </c>
      <c r="H23" s="114">
        <v>6346</v>
      </c>
      <c r="I23" s="114">
        <v>6270</v>
      </c>
      <c r="J23" s="140">
        <v>6117</v>
      </c>
      <c r="K23" s="114">
        <v>137</v>
      </c>
      <c r="L23" s="116">
        <v>2.2396599640346575</v>
      </c>
    </row>
    <row r="24" spans="1:12" s="110" customFormat="1" ht="15" customHeight="1" x14ac:dyDescent="0.2">
      <c r="A24" s="120"/>
      <c r="B24" s="119"/>
      <c r="C24" s="258" t="s">
        <v>106</v>
      </c>
      <c r="E24" s="113">
        <v>54.637032299328432</v>
      </c>
      <c r="F24" s="115">
        <v>3417</v>
      </c>
      <c r="G24" s="114">
        <v>3501</v>
      </c>
      <c r="H24" s="114">
        <v>3477</v>
      </c>
      <c r="I24" s="114">
        <v>3418</v>
      </c>
      <c r="J24" s="140">
        <v>3310</v>
      </c>
      <c r="K24" s="114">
        <v>107</v>
      </c>
      <c r="L24" s="116">
        <v>3.2326283987915407</v>
      </c>
    </row>
    <row r="25" spans="1:12" s="110" customFormat="1" ht="15" customHeight="1" x14ac:dyDescent="0.2">
      <c r="A25" s="120"/>
      <c r="B25" s="119"/>
      <c r="C25" s="258" t="s">
        <v>107</v>
      </c>
      <c r="E25" s="113">
        <v>45.362967700671568</v>
      </c>
      <c r="F25" s="115">
        <v>2837</v>
      </c>
      <c r="G25" s="114">
        <v>2929</v>
      </c>
      <c r="H25" s="114">
        <v>2869</v>
      </c>
      <c r="I25" s="114">
        <v>2852</v>
      </c>
      <c r="J25" s="140">
        <v>2807</v>
      </c>
      <c r="K25" s="114">
        <v>30</v>
      </c>
      <c r="L25" s="116">
        <v>1.0687566797292483</v>
      </c>
    </row>
    <row r="26" spans="1:12" s="110" customFormat="1" ht="15" customHeight="1" x14ac:dyDescent="0.2">
      <c r="A26" s="120"/>
      <c r="C26" s="121" t="s">
        <v>187</v>
      </c>
      <c r="D26" s="110" t="s">
        <v>188</v>
      </c>
      <c r="E26" s="113">
        <v>1.5785157851578515</v>
      </c>
      <c r="F26" s="115">
        <v>616</v>
      </c>
      <c r="G26" s="114">
        <v>616</v>
      </c>
      <c r="H26" s="114">
        <v>653</v>
      </c>
      <c r="I26" s="114">
        <v>569</v>
      </c>
      <c r="J26" s="140">
        <v>561</v>
      </c>
      <c r="K26" s="114">
        <v>55</v>
      </c>
      <c r="L26" s="116">
        <v>9.8039215686274517</v>
      </c>
    </row>
    <row r="27" spans="1:12" s="110" customFormat="1" ht="15" customHeight="1" x14ac:dyDescent="0.2">
      <c r="A27" s="120"/>
      <c r="B27" s="119"/>
      <c r="D27" s="259" t="s">
        <v>106</v>
      </c>
      <c r="E27" s="113">
        <v>49.350649350649348</v>
      </c>
      <c r="F27" s="115">
        <v>304</v>
      </c>
      <c r="G27" s="114">
        <v>313</v>
      </c>
      <c r="H27" s="114">
        <v>332</v>
      </c>
      <c r="I27" s="114">
        <v>285</v>
      </c>
      <c r="J27" s="140">
        <v>276</v>
      </c>
      <c r="K27" s="114">
        <v>28</v>
      </c>
      <c r="L27" s="116">
        <v>10.144927536231885</v>
      </c>
    </row>
    <row r="28" spans="1:12" s="110" customFormat="1" ht="15" customHeight="1" x14ac:dyDescent="0.2">
      <c r="A28" s="120"/>
      <c r="B28" s="119"/>
      <c r="D28" s="259" t="s">
        <v>107</v>
      </c>
      <c r="E28" s="113">
        <v>50.649350649350652</v>
      </c>
      <c r="F28" s="115">
        <v>312</v>
      </c>
      <c r="G28" s="114">
        <v>303</v>
      </c>
      <c r="H28" s="114">
        <v>321</v>
      </c>
      <c r="I28" s="114">
        <v>284</v>
      </c>
      <c r="J28" s="140">
        <v>285</v>
      </c>
      <c r="K28" s="114">
        <v>27</v>
      </c>
      <c r="L28" s="116">
        <v>9.473684210526315</v>
      </c>
    </row>
    <row r="29" spans="1:12" s="110" customFormat="1" ht="24" customHeight="1" x14ac:dyDescent="0.2">
      <c r="A29" s="604" t="s">
        <v>189</v>
      </c>
      <c r="B29" s="605"/>
      <c r="C29" s="605"/>
      <c r="D29" s="606"/>
      <c r="E29" s="113">
        <v>91.935731857318572</v>
      </c>
      <c r="F29" s="115">
        <v>35877</v>
      </c>
      <c r="G29" s="114">
        <v>37495</v>
      </c>
      <c r="H29" s="114">
        <v>37531</v>
      </c>
      <c r="I29" s="114">
        <v>38010</v>
      </c>
      <c r="J29" s="140">
        <v>37043</v>
      </c>
      <c r="K29" s="114">
        <v>-1166</v>
      </c>
      <c r="L29" s="116">
        <v>-3.1476932213913562</v>
      </c>
    </row>
    <row r="30" spans="1:12" s="110" customFormat="1" ht="15" customHeight="1" x14ac:dyDescent="0.2">
      <c r="A30" s="120"/>
      <c r="B30" s="119"/>
      <c r="C30" s="258" t="s">
        <v>106</v>
      </c>
      <c r="E30" s="113">
        <v>41.324525461995151</v>
      </c>
      <c r="F30" s="115">
        <v>14826</v>
      </c>
      <c r="G30" s="114">
        <v>15395</v>
      </c>
      <c r="H30" s="114">
        <v>15392</v>
      </c>
      <c r="I30" s="114">
        <v>15590</v>
      </c>
      <c r="J30" s="140">
        <v>15105</v>
      </c>
      <c r="K30" s="114">
        <v>-279</v>
      </c>
      <c r="L30" s="116">
        <v>-1.8470705064548163</v>
      </c>
    </row>
    <row r="31" spans="1:12" s="110" customFormat="1" ht="15" customHeight="1" x14ac:dyDescent="0.2">
      <c r="A31" s="120"/>
      <c r="B31" s="119"/>
      <c r="C31" s="258" t="s">
        <v>107</v>
      </c>
      <c r="E31" s="113">
        <v>58.675474538004849</v>
      </c>
      <c r="F31" s="115">
        <v>21051</v>
      </c>
      <c r="G31" s="114">
        <v>22100</v>
      </c>
      <c r="H31" s="114">
        <v>22139</v>
      </c>
      <c r="I31" s="114">
        <v>22420</v>
      </c>
      <c r="J31" s="140">
        <v>21938</v>
      </c>
      <c r="K31" s="114">
        <v>-887</v>
      </c>
      <c r="L31" s="116">
        <v>-4.0432126903090531</v>
      </c>
    </row>
    <row r="32" spans="1:12" s="110" customFormat="1" ht="15" customHeight="1" x14ac:dyDescent="0.2">
      <c r="A32" s="120"/>
      <c r="B32" s="119" t="s">
        <v>117</v>
      </c>
      <c r="C32" s="258"/>
      <c r="E32" s="113">
        <v>7.8464534645346458</v>
      </c>
      <c r="F32" s="114">
        <v>3062</v>
      </c>
      <c r="G32" s="114">
        <v>3193</v>
      </c>
      <c r="H32" s="114">
        <v>3125</v>
      </c>
      <c r="I32" s="114">
        <v>3119</v>
      </c>
      <c r="J32" s="140">
        <v>3063</v>
      </c>
      <c r="K32" s="114">
        <v>-1</v>
      </c>
      <c r="L32" s="116">
        <v>-3.2647730982696702E-2</v>
      </c>
    </row>
    <row r="33" spans="1:12" s="110" customFormat="1" ht="15" customHeight="1" x14ac:dyDescent="0.2">
      <c r="A33" s="120"/>
      <c r="B33" s="119"/>
      <c r="C33" s="258" t="s">
        <v>106</v>
      </c>
      <c r="E33" s="113">
        <v>49.31417374265186</v>
      </c>
      <c r="F33" s="114">
        <v>1510</v>
      </c>
      <c r="G33" s="114">
        <v>1575</v>
      </c>
      <c r="H33" s="114">
        <v>1546</v>
      </c>
      <c r="I33" s="114">
        <v>1522</v>
      </c>
      <c r="J33" s="140">
        <v>1516</v>
      </c>
      <c r="K33" s="114">
        <v>-6</v>
      </c>
      <c r="L33" s="116">
        <v>-0.39577836411609496</v>
      </c>
    </row>
    <row r="34" spans="1:12" s="110" customFormat="1" ht="15" customHeight="1" x14ac:dyDescent="0.2">
      <c r="A34" s="120"/>
      <c r="B34" s="119"/>
      <c r="C34" s="258" t="s">
        <v>107</v>
      </c>
      <c r="E34" s="113">
        <v>50.68582625734814</v>
      </c>
      <c r="F34" s="114">
        <v>1552</v>
      </c>
      <c r="G34" s="114">
        <v>1618</v>
      </c>
      <c r="H34" s="114">
        <v>1579</v>
      </c>
      <c r="I34" s="114">
        <v>1597</v>
      </c>
      <c r="J34" s="140">
        <v>1547</v>
      </c>
      <c r="K34" s="114">
        <v>5</v>
      </c>
      <c r="L34" s="116">
        <v>0.32320620555914675</v>
      </c>
    </row>
    <row r="35" spans="1:12" s="110" customFormat="1" ht="24" customHeight="1" x14ac:dyDescent="0.2">
      <c r="A35" s="604" t="s">
        <v>192</v>
      </c>
      <c r="B35" s="605"/>
      <c r="C35" s="605"/>
      <c r="D35" s="606"/>
      <c r="E35" s="113">
        <v>23.234419844198442</v>
      </c>
      <c r="F35" s="114">
        <v>9067</v>
      </c>
      <c r="G35" s="114">
        <v>9559</v>
      </c>
      <c r="H35" s="114">
        <v>9399</v>
      </c>
      <c r="I35" s="114">
        <v>9833</v>
      </c>
      <c r="J35" s="114">
        <v>9273</v>
      </c>
      <c r="K35" s="318">
        <v>-206</v>
      </c>
      <c r="L35" s="319">
        <v>-2.2215032891189477</v>
      </c>
    </row>
    <row r="36" spans="1:12" s="110" customFormat="1" ht="15" customHeight="1" x14ac:dyDescent="0.2">
      <c r="A36" s="120"/>
      <c r="B36" s="119"/>
      <c r="C36" s="258" t="s">
        <v>106</v>
      </c>
      <c r="E36" s="113">
        <v>42.78151538546377</v>
      </c>
      <c r="F36" s="114">
        <v>3879</v>
      </c>
      <c r="G36" s="114">
        <v>4060</v>
      </c>
      <c r="H36" s="114">
        <v>3978</v>
      </c>
      <c r="I36" s="114">
        <v>4200</v>
      </c>
      <c r="J36" s="114">
        <v>3997</v>
      </c>
      <c r="K36" s="318">
        <v>-118</v>
      </c>
      <c r="L36" s="116">
        <v>-2.9522141606204655</v>
      </c>
    </row>
    <row r="37" spans="1:12" s="110" customFormat="1" ht="15" customHeight="1" x14ac:dyDescent="0.2">
      <c r="A37" s="120"/>
      <c r="B37" s="119"/>
      <c r="C37" s="258" t="s">
        <v>107</v>
      </c>
      <c r="E37" s="113">
        <v>57.21848461453623</v>
      </c>
      <c r="F37" s="114">
        <v>5188</v>
      </c>
      <c r="G37" s="114">
        <v>5499</v>
      </c>
      <c r="H37" s="114">
        <v>5421</v>
      </c>
      <c r="I37" s="114">
        <v>5633</v>
      </c>
      <c r="J37" s="140">
        <v>5276</v>
      </c>
      <c r="K37" s="114">
        <v>-88</v>
      </c>
      <c r="L37" s="116">
        <v>-1.6679302501895374</v>
      </c>
    </row>
    <row r="38" spans="1:12" s="110" customFormat="1" ht="15" customHeight="1" x14ac:dyDescent="0.2">
      <c r="A38" s="120"/>
      <c r="B38" s="119" t="s">
        <v>329</v>
      </c>
      <c r="C38" s="258"/>
      <c r="E38" s="113">
        <v>50</v>
      </c>
      <c r="F38" s="114">
        <v>19512</v>
      </c>
      <c r="G38" s="114">
        <v>20172</v>
      </c>
      <c r="H38" s="114">
        <v>20161</v>
      </c>
      <c r="I38" s="114">
        <v>20099</v>
      </c>
      <c r="J38" s="140">
        <v>19954</v>
      </c>
      <c r="K38" s="114">
        <v>-442</v>
      </c>
      <c r="L38" s="116">
        <v>-2.2150947178510574</v>
      </c>
    </row>
    <row r="39" spans="1:12" s="110" customFormat="1" ht="15" customHeight="1" x14ac:dyDescent="0.2">
      <c r="A39" s="120"/>
      <c r="B39" s="119"/>
      <c r="C39" s="258" t="s">
        <v>106</v>
      </c>
      <c r="E39" s="113">
        <v>41.405289052890531</v>
      </c>
      <c r="F39" s="115">
        <v>8079</v>
      </c>
      <c r="G39" s="114">
        <v>8316</v>
      </c>
      <c r="H39" s="114">
        <v>8344</v>
      </c>
      <c r="I39" s="114">
        <v>8255</v>
      </c>
      <c r="J39" s="140">
        <v>8138</v>
      </c>
      <c r="K39" s="114">
        <v>-59</v>
      </c>
      <c r="L39" s="116">
        <v>-0.72499385598427135</v>
      </c>
    </row>
    <row r="40" spans="1:12" s="110" customFormat="1" ht="15" customHeight="1" x14ac:dyDescent="0.2">
      <c r="A40" s="120"/>
      <c r="B40" s="119"/>
      <c r="C40" s="258" t="s">
        <v>107</v>
      </c>
      <c r="E40" s="113">
        <v>58.594710947109469</v>
      </c>
      <c r="F40" s="115">
        <v>11433</v>
      </c>
      <c r="G40" s="114">
        <v>11856</v>
      </c>
      <c r="H40" s="114">
        <v>11817</v>
      </c>
      <c r="I40" s="114">
        <v>11844</v>
      </c>
      <c r="J40" s="140">
        <v>11816</v>
      </c>
      <c r="K40" s="114">
        <v>-383</v>
      </c>
      <c r="L40" s="116">
        <v>-3.2413676371022344</v>
      </c>
    </row>
    <row r="41" spans="1:12" s="110" customFormat="1" ht="15" customHeight="1" x14ac:dyDescent="0.2">
      <c r="A41" s="120"/>
      <c r="B41" s="320" t="s">
        <v>516</v>
      </c>
      <c r="C41" s="258"/>
      <c r="E41" s="113">
        <v>10.736982369823698</v>
      </c>
      <c r="F41" s="115">
        <v>4190</v>
      </c>
      <c r="G41" s="114">
        <v>4289</v>
      </c>
      <c r="H41" s="114">
        <v>4384</v>
      </c>
      <c r="I41" s="114">
        <v>4457</v>
      </c>
      <c r="J41" s="140">
        <v>4163</v>
      </c>
      <c r="K41" s="114">
        <v>27</v>
      </c>
      <c r="L41" s="116">
        <v>0.64857074225318279</v>
      </c>
    </row>
    <row r="42" spans="1:12" s="110" customFormat="1" ht="15" customHeight="1" x14ac:dyDescent="0.2">
      <c r="A42" s="120"/>
      <c r="B42" s="119"/>
      <c r="C42" s="268" t="s">
        <v>106</v>
      </c>
      <c r="D42" s="182"/>
      <c r="E42" s="113">
        <v>45.608591885441527</v>
      </c>
      <c r="F42" s="115">
        <v>1911</v>
      </c>
      <c r="G42" s="114">
        <v>1946</v>
      </c>
      <c r="H42" s="114">
        <v>1989</v>
      </c>
      <c r="I42" s="114">
        <v>2029</v>
      </c>
      <c r="J42" s="140">
        <v>1865</v>
      </c>
      <c r="K42" s="114">
        <v>46</v>
      </c>
      <c r="L42" s="116">
        <v>2.4664879356568363</v>
      </c>
    </row>
    <row r="43" spans="1:12" s="110" customFormat="1" ht="15" customHeight="1" x14ac:dyDescent="0.2">
      <c r="A43" s="120"/>
      <c r="B43" s="119"/>
      <c r="C43" s="268" t="s">
        <v>107</v>
      </c>
      <c r="D43" s="182"/>
      <c r="E43" s="113">
        <v>54.391408114558473</v>
      </c>
      <c r="F43" s="115">
        <v>2279</v>
      </c>
      <c r="G43" s="114">
        <v>2343</v>
      </c>
      <c r="H43" s="114">
        <v>2395</v>
      </c>
      <c r="I43" s="114">
        <v>2428</v>
      </c>
      <c r="J43" s="140">
        <v>2298</v>
      </c>
      <c r="K43" s="114">
        <v>-19</v>
      </c>
      <c r="L43" s="116">
        <v>-0.82680591818973015</v>
      </c>
    </row>
    <row r="44" spans="1:12" s="110" customFormat="1" ht="15" customHeight="1" x14ac:dyDescent="0.2">
      <c r="A44" s="120"/>
      <c r="B44" s="119" t="s">
        <v>205</v>
      </c>
      <c r="C44" s="268"/>
      <c r="D44" s="182"/>
      <c r="E44" s="113">
        <v>16.028597785977858</v>
      </c>
      <c r="F44" s="115">
        <v>6255</v>
      </c>
      <c r="G44" s="114">
        <v>6759</v>
      </c>
      <c r="H44" s="114">
        <v>6811</v>
      </c>
      <c r="I44" s="114">
        <v>6837</v>
      </c>
      <c r="J44" s="140">
        <v>6816</v>
      </c>
      <c r="K44" s="114">
        <v>-561</v>
      </c>
      <c r="L44" s="116">
        <v>-8.2306338028169019</v>
      </c>
    </row>
    <row r="45" spans="1:12" s="110" customFormat="1" ht="15" customHeight="1" x14ac:dyDescent="0.2">
      <c r="A45" s="120"/>
      <c r="B45" s="119"/>
      <c r="C45" s="268" t="s">
        <v>106</v>
      </c>
      <c r="D45" s="182"/>
      <c r="E45" s="113">
        <v>40.095923261390887</v>
      </c>
      <c r="F45" s="115">
        <v>2508</v>
      </c>
      <c r="G45" s="114">
        <v>2687</v>
      </c>
      <c r="H45" s="114">
        <v>2668</v>
      </c>
      <c r="I45" s="114">
        <v>2668</v>
      </c>
      <c r="J45" s="140">
        <v>2658</v>
      </c>
      <c r="K45" s="114">
        <v>-150</v>
      </c>
      <c r="L45" s="116">
        <v>-5.6433408577878108</v>
      </c>
    </row>
    <row r="46" spans="1:12" s="110" customFormat="1" ht="15" customHeight="1" x14ac:dyDescent="0.2">
      <c r="A46" s="123"/>
      <c r="B46" s="124"/>
      <c r="C46" s="260" t="s">
        <v>107</v>
      </c>
      <c r="D46" s="261"/>
      <c r="E46" s="125">
        <v>59.904076738609113</v>
      </c>
      <c r="F46" s="143">
        <v>3747</v>
      </c>
      <c r="G46" s="144">
        <v>4072</v>
      </c>
      <c r="H46" s="144">
        <v>4143</v>
      </c>
      <c r="I46" s="144">
        <v>4169</v>
      </c>
      <c r="J46" s="145">
        <v>4158</v>
      </c>
      <c r="K46" s="144">
        <v>-411</v>
      </c>
      <c r="L46" s="146">
        <v>-9.8845598845598843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39024</v>
      </c>
      <c r="E11" s="114">
        <v>40779</v>
      </c>
      <c r="F11" s="114">
        <v>40755</v>
      </c>
      <c r="G11" s="114">
        <v>41226</v>
      </c>
      <c r="H11" s="140">
        <v>40206</v>
      </c>
      <c r="I11" s="115">
        <v>-1182</v>
      </c>
      <c r="J11" s="116">
        <v>-2.939859722429488</v>
      </c>
    </row>
    <row r="12" spans="1:15" s="110" customFormat="1" ht="24.95" customHeight="1" x14ac:dyDescent="0.2">
      <c r="A12" s="193" t="s">
        <v>132</v>
      </c>
      <c r="B12" s="194" t="s">
        <v>133</v>
      </c>
      <c r="C12" s="113">
        <v>1.9859573595735958</v>
      </c>
      <c r="D12" s="115">
        <v>775</v>
      </c>
      <c r="E12" s="114">
        <v>782</v>
      </c>
      <c r="F12" s="114">
        <v>804</v>
      </c>
      <c r="G12" s="114">
        <v>790</v>
      </c>
      <c r="H12" s="140">
        <v>739</v>
      </c>
      <c r="I12" s="115">
        <v>36</v>
      </c>
      <c r="J12" s="116">
        <v>4.8714479025710418</v>
      </c>
    </row>
    <row r="13" spans="1:15" s="110" customFormat="1" ht="24.95" customHeight="1" x14ac:dyDescent="0.2">
      <c r="A13" s="193" t="s">
        <v>134</v>
      </c>
      <c r="B13" s="199" t="s">
        <v>214</v>
      </c>
      <c r="C13" s="113">
        <v>0.42537925379253794</v>
      </c>
      <c r="D13" s="115">
        <v>166</v>
      </c>
      <c r="E13" s="114">
        <v>186</v>
      </c>
      <c r="F13" s="114">
        <v>173</v>
      </c>
      <c r="G13" s="114">
        <v>169</v>
      </c>
      <c r="H13" s="140">
        <v>163</v>
      </c>
      <c r="I13" s="115">
        <v>3</v>
      </c>
      <c r="J13" s="116">
        <v>1.8404907975460123</v>
      </c>
    </row>
    <row r="14" spans="1:15" s="287" customFormat="1" ht="24.95" customHeight="1" x14ac:dyDescent="0.2">
      <c r="A14" s="193" t="s">
        <v>215</v>
      </c>
      <c r="B14" s="199" t="s">
        <v>137</v>
      </c>
      <c r="C14" s="113">
        <v>7.0238827388273881</v>
      </c>
      <c r="D14" s="115">
        <v>2741</v>
      </c>
      <c r="E14" s="114">
        <v>2840</v>
      </c>
      <c r="F14" s="114">
        <v>2838</v>
      </c>
      <c r="G14" s="114">
        <v>2879</v>
      </c>
      <c r="H14" s="140">
        <v>2887</v>
      </c>
      <c r="I14" s="115">
        <v>-146</v>
      </c>
      <c r="J14" s="116">
        <v>-5.0571527537235887</v>
      </c>
      <c r="K14" s="110"/>
      <c r="L14" s="110"/>
      <c r="M14" s="110"/>
      <c r="N14" s="110"/>
      <c r="O14" s="110"/>
    </row>
    <row r="15" spans="1:15" s="110" customFormat="1" ht="24.95" customHeight="1" x14ac:dyDescent="0.2">
      <c r="A15" s="193" t="s">
        <v>216</v>
      </c>
      <c r="B15" s="199" t="s">
        <v>217</v>
      </c>
      <c r="C15" s="113">
        <v>2.8751537515375154</v>
      </c>
      <c r="D15" s="115">
        <v>1122</v>
      </c>
      <c r="E15" s="114">
        <v>1169</v>
      </c>
      <c r="F15" s="114">
        <v>1157</v>
      </c>
      <c r="G15" s="114">
        <v>1176</v>
      </c>
      <c r="H15" s="140">
        <v>1161</v>
      </c>
      <c r="I15" s="115">
        <v>-39</v>
      </c>
      <c r="J15" s="116">
        <v>-3.3591731266149871</v>
      </c>
    </row>
    <row r="16" spans="1:15" s="287" customFormat="1" ht="24.95" customHeight="1" x14ac:dyDescent="0.2">
      <c r="A16" s="193" t="s">
        <v>218</v>
      </c>
      <c r="B16" s="199" t="s">
        <v>141</v>
      </c>
      <c r="C16" s="113">
        <v>3.0801558015580155</v>
      </c>
      <c r="D16" s="115">
        <v>1202</v>
      </c>
      <c r="E16" s="114">
        <v>1229</v>
      </c>
      <c r="F16" s="114">
        <v>1244</v>
      </c>
      <c r="G16" s="114">
        <v>1262</v>
      </c>
      <c r="H16" s="140">
        <v>1282</v>
      </c>
      <c r="I16" s="115">
        <v>-80</v>
      </c>
      <c r="J16" s="116">
        <v>-6.2402496099843994</v>
      </c>
      <c r="K16" s="110"/>
      <c r="L16" s="110"/>
      <c r="M16" s="110"/>
      <c r="N16" s="110"/>
      <c r="O16" s="110"/>
    </row>
    <row r="17" spans="1:15" s="110" customFormat="1" ht="24.95" customHeight="1" x14ac:dyDescent="0.2">
      <c r="A17" s="193" t="s">
        <v>142</v>
      </c>
      <c r="B17" s="199" t="s">
        <v>220</v>
      </c>
      <c r="C17" s="113">
        <v>1.0685731857318572</v>
      </c>
      <c r="D17" s="115">
        <v>417</v>
      </c>
      <c r="E17" s="114">
        <v>442</v>
      </c>
      <c r="F17" s="114">
        <v>437</v>
      </c>
      <c r="G17" s="114">
        <v>441</v>
      </c>
      <c r="H17" s="140">
        <v>444</v>
      </c>
      <c r="I17" s="115">
        <v>-27</v>
      </c>
      <c r="J17" s="116">
        <v>-6.0810810810810807</v>
      </c>
    </row>
    <row r="18" spans="1:15" s="287" customFormat="1" ht="24.95" customHeight="1" x14ac:dyDescent="0.2">
      <c r="A18" s="201" t="s">
        <v>144</v>
      </c>
      <c r="B18" s="202" t="s">
        <v>145</v>
      </c>
      <c r="C18" s="113">
        <v>3.7925379253792539</v>
      </c>
      <c r="D18" s="115">
        <v>1480</v>
      </c>
      <c r="E18" s="114">
        <v>1507</v>
      </c>
      <c r="F18" s="114">
        <v>1532</v>
      </c>
      <c r="G18" s="114">
        <v>1548</v>
      </c>
      <c r="H18" s="140">
        <v>1529</v>
      </c>
      <c r="I18" s="115">
        <v>-49</v>
      </c>
      <c r="J18" s="116">
        <v>-3.2047089601046435</v>
      </c>
      <c r="K18" s="110"/>
      <c r="L18" s="110"/>
      <c r="M18" s="110"/>
      <c r="N18" s="110"/>
      <c r="O18" s="110"/>
    </row>
    <row r="19" spans="1:15" s="110" customFormat="1" ht="24.95" customHeight="1" x14ac:dyDescent="0.2">
      <c r="A19" s="193" t="s">
        <v>146</v>
      </c>
      <c r="B19" s="199" t="s">
        <v>147</v>
      </c>
      <c r="C19" s="113">
        <v>16.295100451004512</v>
      </c>
      <c r="D19" s="115">
        <v>6359</v>
      </c>
      <c r="E19" s="114">
        <v>6566</v>
      </c>
      <c r="F19" s="114">
        <v>6441</v>
      </c>
      <c r="G19" s="114">
        <v>6573</v>
      </c>
      <c r="H19" s="140">
        <v>6400</v>
      </c>
      <c r="I19" s="115">
        <v>-41</v>
      </c>
      <c r="J19" s="116">
        <v>-0.640625</v>
      </c>
    </row>
    <row r="20" spans="1:15" s="287" customFormat="1" ht="24.95" customHeight="1" x14ac:dyDescent="0.2">
      <c r="A20" s="193" t="s">
        <v>148</v>
      </c>
      <c r="B20" s="199" t="s">
        <v>149</v>
      </c>
      <c r="C20" s="113">
        <v>5.5760557605576055</v>
      </c>
      <c r="D20" s="115">
        <v>2176</v>
      </c>
      <c r="E20" s="114">
        <v>2264</v>
      </c>
      <c r="F20" s="114">
        <v>2271</v>
      </c>
      <c r="G20" s="114">
        <v>2248</v>
      </c>
      <c r="H20" s="140">
        <v>2259</v>
      </c>
      <c r="I20" s="115">
        <v>-83</v>
      </c>
      <c r="J20" s="116">
        <v>-3.6741921204072598</v>
      </c>
      <c r="K20" s="110"/>
      <c r="L20" s="110"/>
      <c r="M20" s="110"/>
      <c r="N20" s="110"/>
      <c r="O20" s="110"/>
    </row>
    <row r="21" spans="1:15" s="110" customFormat="1" ht="24.95" customHeight="1" x14ac:dyDescent="0.2">
      <c r="A21" s="201" t="s">
        <v>150</v>
      </c>
      <c r="B21" s="202" t="s">
        <v>151</v>
      </c>
      <c r="C21" s="113">
        <v>13.38150881508815</v>
      </c>
      <c r="D21" s="115">
        <v>5222</v>
      </c>
      <c r="E21" s="114">
        <v>5924</v>
      </c>
      <c r="F21" s="114">
        <v>6022</v>
      </c>
      <c r="G21" s="114">
        <v>6055</v>
      </c>
      <c r="H21" s="140">
        <v>5719</v>
      </c>
      <c r="I21" s="115">
        <v>-497</v>
      </c>
      <c r="J21" s="116">
        <v>-8.6903304773561807</v>
      </c>
    </row>
    <row r="22" spans="1:15" s="110" customFormat="1" ht="24.95" customHeight="1" x14ac:dyDescent="0.2">
      <c r="A22" s="201" t="s">
        <v>152</v>
      </c>
      <c r="B22" s="199" t="s">
        <v>153</v>
      </c>
      <c r="C22" s="113">
        <v>1.1070110701107012</v>
      </c>
      <c r="D22" s="115">
        <v>432</v>
      </c>
      <c r="E22" s="114">
        <v>437</v>
      </c>
      <c r="F22" s="114">
        <v>472</v>
      </c>
      <c r="G22" s="114">
        <v>480</v>
      </c>
      <c r="H22" s="140">
        <v>470</v>
      </c>
      <c r="I22" s="115">
        <v>-38</v>
      </c>
      <c r="J22" s="116">
        <v>-8.085106382978724</v>
      </c>
    </row>
    <row r="23" spans="1:15" s="110" customFormat="1" ht="24.95" customHeight="1" x14ac:dyDescent="0.2">
      <c r="A23" s="193" t="s">
        <v>154</v>
      </c>
      <c r="B23" s="199" t="s">
        <v>155</v>
      </c>
      <c r="C23" s="113">
        <v>1.0480729807298073</v>
      </c>
      <c r="D23" s="115">
        <v>409</v>
      </c>
      <c r="E23" s="114">
        <v>414</v>
      </c>
      <c r="F23" s="114">
        <v>416</v>
      </c>
      <c r="G23" s="114">
        <v>419</v>
      </c>
      <c r="H23" s="140">
        <v>408</v>
      </c>
      <c r="I23" s="115">
        <v>1</v>
      </c>
      <c r="J23" s="116">
        <v>0.24509803921568626</v>
      </c>
    </row>
    <row r="24" spans="1:15" s="110" customFormat="1" ht="24.95" customHeight="1" x14ac:dyDescent="0.2">
      <c r="A24" s="193" t="s">
        <v>156</v>
      </c>
      <c r="B24" s="199" t="s">
        <v>221</v>
      </c>
      <c r="C24" s="113">
        <v>7.4928249282492825</v>
      </c>
      <c r="D24" s="115">
        <v>2924</v>
      </c>
      <c r="E24" s="114">
        <v>2972</v>
      </c>
      <c r="F24" s="114">
        <v>2959</v>
      </c>
      <c r="G24" s="114">
        <v>2963</v>
      </c>
      <c r="H24" s="140">
        <v>2992</v>
      </c>
      <c r="I24" s="115">
        <v>-68</v>
      </c>
      <c r="J24" s="116">
        <v>-2.2727272727272729</v>
      </c>
    </row>
    <row r="25" spans="1:15" s="110" customFormat="1" ht="24.95" customHeight="1" x14ac:dyDescent="0.2">
      <c r="A25" s="193" t="s">
        <v>222</v>
      </c>
      <c r="B25" s="204" t="s">
        <v>159</v>
      </c>
      <c r="C25" s="113">
        <v>6.7855678556785568</v>
      </c>
      <c r="D25" s="115">
        <v>2648</v>
      </c>
      <c r="E25" s="114">
        <v>2694</v>
      </c>
      <c r="F25" s="114">
        <v>2677</v>
      </c>
      <c r="G25" s="114">
        <v>2617</v>
      </c>
      <c r="H25" s="140">
        <v>2644</v>
      </c>
      <c r="I25" s="115">
        <v>4</v>
      </c>
      <c r="J25" s="116">
        <v>0.15128593040847202</v>
      </c>
    </row>
    <row r="26" spans="1:15" s="110" customFormat="1" ht="24.95" customHeight="1" x14ac:dyDescent="0.2">
      <c r="A26" s="201">
        <v>782.78300000000002</v>
      </c>
      <c r="B26" s="203" t="s">
        <v>160</v>
      </c>
      <c r="C26" s="113">
        <v>0.46637966379663798</v>
      </c>
      <c r="D26" s="115">
        <v>182</v>
      </c>
      <c r="E26" s="114">
        <v>204</v>
      </c>
      <c r="F26" s="114">
        <v>194</v>
      </c>
      <c r="G26" s="114">
        <v>169</v>
      </c>
      <c r="H26" s="140">
        <v>153</v>
      </c>
      <c r="I26" s="115">
        <v>29</v>
      </c>
      <c r="J26" s="116">
        <v>18.954248366013072</v>
      </c>
    </row>
    <row r="27" spans="1:15" s="110" customFormat="1" ht="24.95" customHeight="1" x14ac:dyDescent="0.2">
      <c r="A27" s="193" t="s">
        <v>161</v>
      </c>
      <c r="B27" s="199" t="s">
        <v>162</v>
      </c>
      <c r="C27" s="113">
        <v>1.2735752357523575</v>
      </c>
      <c r="D27" s="115">
        <v>497</v>
      </c>
      <c r="E27" s="114">
        <v>543</v>
      </c>
      <c r="F27" s="114">
        <v>557</v>
      </c>
      <c r="G27" s="114">
        <v>559</v>
      </c>
      <c r="H27" s="140">
        <v>542</v>
      </c>
      <c r="I27" s="115">
        <v>-45</v>
      </c>
      <c r="J27" s="116">
        <v>-8.3025830258302591</v>
      </c>
    </row>
    <row r="28" spans="1:15" s="110" customFormat="1" ht="24.95" customHeight="1" x14ac:dyDescent="0.2">
      <c r="A28" s="193" t="s">
        <v>163</v>
      </c>
      <c r="B28" s="199" t="s">
        <v>164</v>
      </c>
      <c r="C28" s="113">
        <v>6.818880688806888</v>
      </c>
      <c r="D28" s="115">
        <v>2661</v>
      </c>
      <c r="E28" s="114">
        <v>2715</v>
      </c>
      <c r="F28" s="114">
        <v>2788</v>
      </c>
      <c r="G28" s="114">
        <v>3060</v>
      </c>
      <c r="H28" s="140">
        <v>2856</v>
      </c>
      <c r="I28" s="115">
        <v>-195</v>
      </c>
      <c r="J28" s="116">
        <v>-6.8277310924369745</v>
      </c>
    </row>
    <row r="29" spans="1:15" s="110" customFormat="1" ht="24.95" customHeight="1" x14ac:dyDescent="0.2">
      <c r="A29" s="193">
        <v>86</v>
      </c>
      <c r="B29" s="199" t="s">
        <v>165</v>
      </c>
      <c r="C29" s="113">
        <v>8.218019680196802</v>
      </c>
      <c r="D29" s="115">
        <v>3207</v>
      </c>
      <c r="E29" s="114">
        <v>3316</v>
      </c>
      <c r="F29" s="114">
        <v>3291</v>
      </c>
      <c r="G29" s="114">
        <v>3280</v>
      </c>
      <c r="H29" s="140">
        <v>3204</v>
      </c>
      <c r="I29" s="115">
        <v>3</v>
      </c>
      <c r="J29" s="116">
        <v>9.3632958801498134E-2</v>
      </c>
    </row>
    <row r="30" spans="1:15" s="110" customFormat="1" ht="24.95" customHeight="1" x14ac:dyDescent="0.2">
      <c r="A30" s="193">
        <v>87.88</v>
      </c>
      <c r="B30" s="204" t="s">
        <v>166</v>
      </c>
      <c r="C30" s="113">
        <v>5.4223042230422305</v>
      </c>
      <c r="D30" s="115">
        <v>2116</v>
      </c>
      <c r="E30" s="114">
        <v>2100</v>
      </c>
      <c r="F30" s="114">
        <v>2078</v>
      </c>
      <c r="G30" s="114">
        <v>2099</v>
      </c>
      <c r="H30" s="140">
        <v>2109</v>
      </c>
      <c r="I30" s="115">
        <v>7</v>
      </c>
      <c r="J30" s="116">
        <v>0.33191085822664768</v>
      </c>
    </row>
    <row r="31" spans="1:15" s="110" customFormat="1" ht="24.95" customHeight="1" x14ac:dyDescent="0.2">
      <c r="A31" s="193" t="s">
        <v>167</v>
      </c>
      <c r="B31" s="199" t="s">
        <v>168</v>
      </c>
      <c r="C31" s="113">
        <v>12.886941369413695</v>
      </c>
      <c r="D31" s="115">
        <v>5029</v>
      </c>
      <c r="E31" s="114">
        <v>5315</v>
      </c>
      <c r="F31" s="114">
        <v>5242</v>
      </c>
      <c r="G31" s="114">
        <v>5318</v>
      </c>
      <c r="H31" s="140">
        <v>5132</v>
      </c>
      <c r="I31" s="115">
        <v>-103</v>
      </c>
      <c r="J31" s="116">
        <v>-2.0070148090413094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1.9859573595735958</v>
      </c>
      <c r="D34" s="115">
        <v>775</v>
      </c>
      <c r="E34" s="114">
        <v>782</v>
      </c>
      <c r="F34" s="114">
        <v>804</v>
      </c>
      <c r="G34" s="114">
        <v>790</v>
      </c>
      <c r="H34" s="140">
        <v>739</v>
      </c>
      <c r="I34" s="115">
        <v>36</v>
      </c>
      <c r="J34" s="116">
        <v>4.8714479025710418</v>
      </c>
    </row>
    <row r="35" spans="1:10" s="110" customFormat="1" ht="24.95" customHeight="1" x14ac:dyDescent="0.2">
      <c r="A35" s="292" t="s">
        <v>171</v>
      </c>
      <c r="B35" s="293" t="s">
        <v>172</v>
      </c>
      <c r="C35" s="113">
        <v>11.241799917999179</v>
      </c>
      <c r="D35" s="115">
        <v>4387</v>
      </c>
      <c r="E35" s="114">
        <v>4533</v>
      </c>
      <c r="F35" s="114">
        <v>4543</v>
      </c>
      <c r="G35" s="114">
        <v>4596</v>
      </c>
      <c r="H35" s="140">
        <v>4579</v>
      </c>
      <c r="I35" s="115">
        <v>-192</v>
      </c>
      <c r="J35" s="116">
        <v>-4.1930552522384801</v>
      </c>
    </row>
    <row r="36" spans="1:10" s="110" customFormat="1" ht="24.95" customHeight="1" x14ac:dyDescent="0.2">
      <c r="A36" s="294" t="s">
        <v>173</v>
      </c>
      <c r="B36" s="295" t="s">
        <v>174</v>
      </c>
      <c r="C36" s="125">
        <v>86.772242722427222</v>
      </c>
      <c r="D36" s="143">
        <v>33862</v>
      </c>
      <c r="E36" s="144">
        <v>35464</v>
      </c>
      <c r="F36" s="144">
        <v>35408</v>
      </c>
      <c r="G36" s="144">
        <v>35840</v>
      </c>
      <c r="H36" s="145">
        <v>34888</v>
      </c>
      <c r="I36" s="143">
        <v>-1026</v>
      </c>
      <c r="J36" s="146">
        <v>-2.940839257051135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39024</v>
      </c>
      <c r="F11" s="264">
        <v>40779</v>
      </c>
      <c r="G11" s="264">
        <v>40755</v>
      </c>
      <c r="H11" s="264">
        <v>41226</v>
      </c>
      <c r="I11" s="265">
        <v>40206</v>
      </c>
      <c r="J11" s="263">
        <v>-1182</v>
      </c>
      <c r="K11" s="266">
        <v>-2.939859722429488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40.554530545305454</v>
      </c>
      <c r="E13" s="115">
        <v>15826</v>
      </c>
      <c r="F13" s="114">
        <v>16363</v>
      </c>
      <c r="G13" s="114">
        <v>16322</v>
      </c>
      <c r="H13" s="114">
        <v>16454</v>
      </c>
      <c r="I13" s="140">
        <v>16141</v>
      </c>
      <c r="J13" s="115">
        <v>-315</v>
      </c>
      <c r="K13" s="116">
        <v>-1.951551948454247</v>
      </c>
    </row>
    <row r="14" spans="1:15" ht="15.95" customHeight="1" x14ac:dyDescent="0.2">
      <c r="A14" s="306" t="s">
        <v>230</v>
      </c>
      <c r="B14" s="307"/>
      <c r="C14" s="308"/>
      <c r="D14" s="113">
        <v>41.661541615416155</v>
      </c>
      <c r="E14" s="115">
        <v>16258</v>
      </c>
      <c r="F14" s="114">
        <v>17245</v>
      </c>
      <c r="G14" s="114">
        <v>17256</v>
      </c>
      <c r="H14" s="114">
        <v>17284</v>
      </c>
      <c r="I14" s="140">
        <v>16888</v>
      </c>
      <c r="J14" s="115">
        <v>-630</v>
      </c>
      <c r="K14" s="116">
        <v>-3.730459497868309</v>
      </c>
    </row>
    <row r="15" spans="1:15" ht="15.95" customHeight="1" x14ac:dyDescent="0.2">
      <c r="A15" s="306" t="s">
        <v>231</v>
      </c>
      <c r="B15" s="307"/>
      <c r="C15" s="308"/>
      <c r="D15" s="113">
        <v>4.7406724067240669</v>
      </c>
      <c r="E15" s="115">
        <v>1850</v>
      </c>
      <c r="F15" s="114">
        <v>1939</v>
      </c>
      <c r="G15" s="114">
        <v>1902</v>
      </c>
      <c r="H15" s="114">
        <v>1886</v>
      </c>
      <c r="I15" s="140">
        <v>1869</v>
      </c>
      <c r="J15" s="115">
        <v>-19</v>
      </c>
      <c r="K15" s="116">
        <v>-1.0165864098448367</v>
      </c>
    </row>
    <row r="16" spans="1:15" ht="15.95" customHeight="1" x14ac:dyDescent="0.2">
      <c r="A16" s="306" t="s">
        <v>232</v>
      </c>
      <c r="B16" s="307"/>
      <c r="C16" s="308"/>
      <c r="D16" s="113">
        <v>8.1693316933169324</v>
      </c>
      <c r="E16" s="115">
        <v>3188</v>
      </c>
      <c r="F16" s="114">
        <v>3261</v>
      </c>
      <c r="G16" s="114">
        <v>3332</v>
      </c>
      <c r="H16" s="114">
        <v>3587</v>
      </c>
      <c r="I16" s="140">
        <v>3368</v>
      </c>
      <c r="J16" s="115">
        <v>-180</v>
      </c>
      <c r="K16" s="116">
        <v>-5.3444180522565317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1.6682041820418205</v>
      </c>
      <c r="E18" s="115">
        <v>651</v>
      </c>
      <c r="F18" s="114">
        <v>659</v>
      </c>
      <c r="G18" s="114">
        <v>682</v>
      </c>
      <c r="H18" s="114">
        <v>672</v>
      </c>
      <c r="I18" s="140">
        <v>623</v>
      </c>
      <c r="J18" s="115">
        <v>28</v>
      </c>
      <c r="K18" s="116">
        <v>4.4943820224719104</v>
      </c>
    </row>
    <row r="19" spans="1:11" ht="14.1" customHeight="1" x14ac:dyDescent="0.2">
      <c r="A19" s="306" t="s">
        <v>235</v>
      </c>
      <c r="B19" s="307" t="s">
        <v>236</v>
      </c>
      <c r="C19" s="308"/>
      <c r="D19" s="113">
        <v>1.1556990569905699</v>
      </c>
      <c r="E19" s="115">
        <v>451</v>
      </c>
      <c r="F19" s="114">
        <v>461</v>
      </c>
      <c r="G19" s="114">
        <v>483</v>
      </c>
      <c r="H19" s="114">
        <v>467</v>
      </c>
      <c r="I19" s="140">
        <v>427</v>
      </c>
      <c r="J19" s="115">
        <v>24</v>
      </c>
      <c r="K19" s="116">
        <v>5.6206088992974239</v>
      </c>
    </row>
    <row r="20" spans="1:11" ht="14.1" customHeight="1" x14ac:dyDescent="0.2">
      <c r="A20" s="306">
        <v>12</v>
      </c>
      <c r="B20" s="307" t="s">
        <v>237</v>
      </c>
      <c r="C20" s="308"/>
      <c r="D20" s="113">
        <v>1.5605781057810577</v>
      </c>
      <c r="E20" s="115">
        <v>609</v>
      </c>
      <c r="F20" s="114">
        <v>618</v>
      </c>
      <c r="G20" s="114">
        <v>663</v>
      </c>
      <c r="H20" s="114">
        <v>668</v>
      </c>
      <c r="I20" s="140">
        <v>626</v>
      </c>
      <c r="J20" s="115">
        <v>-17</v>
      </c>
      <c r="K20" s="116">
        <v>-2.7156549520766773</v>
      </c>
    </row>
    <row r="21" spans="1:11" ht="14.1" customHeight="1" x14ac:dyDescent="0.2">
      <c r="A21" s="306">
        <v>21</v>
      </c>
      <c r="B21" s="307" t="s">
        <v>238</v>
      </c>
      <c r="C21" s="308"/>
      <c r="D21" s="113">
        <v>0.11275112751127511</v>
      </c>
      <c r="E21" s="115">
        <v>44</v>
      </c>
      <c r="F21" s="114">
        <v>45</v>
      </c>
      <c r="G21" s="114">
        <v>47</v>
      </c>
      <c r="H21" s="114">
        <v>45</v>
      </c>
      <c r="I21" s="140">
        <v>45</v>
      </c>
      <c r="J21" s="115">
        <v>-1</v>
      </c>
      <c r="K21" s="116">
        <v>-2.2222222222222223</v>
      </c>
    </row>
    <row r="22" spans="1:11" ht="14.1" customHeight="1" x14ac:dyDescent="0.2">
      <c r="A22" s="306">
        <v>22</v>
      </c>
      <c r="B22" s="307" t="s">
        <v>239</v>
      </c>
      <c r="C22" s="308"/>
      <c r="D22" s="113">
        <v>0.81744567445674454</v>
      </c>
      <c r="E22" s="115">
        <v>319</v>
      </c>
      <c r="F22" s="114">
        <v>331</v>
      </c>
      <c r="G22" s="114">
        <v>332</v>
      </c>
      <c r="H22" s="114">
        <v>352</v>
      </c>
      <c r="I22" s="140">
        <v>354</v>
      </c>
      <c r="J22" s="115">
        <v>-35</v>
      </c>
      <c r="K22" s="116">
        <v>-9.8870056497175138</v>
      </c>
    </row>
    <row r="23" spans="1:11" ht="14.1" customHeight="1" x14ac:dyDescent="0.2">
      <c r="A23" s="306">
        <v>23</v>
      </c>
      <c r="B23" s="307" t="s">
        <v>240</v>
      </c>
      <c r="C23" s="308"/>
      <c r="D23" s="113">
        <v>0.52019270192701927</v>
      </c>
      <c r="E23" s="115">
        <v>203</v>
      </c>
      <c r="F23" s="114">
        <v>224</v>
      </c>
      <c r="G23" s="114">
        <v>233</v>
      </c>
      <c r="H23" s="114">
        <v>247</v>
      </c>
      <c r="I23" s="140">
        <v>244</v>
      </c>
      <c r="J23" s="115">
        <v>-41</v>
      </c>
      <c r="K23" s="116">
        <v>-16.803278688524589</v>
      </c>
    </row>
    <row r="24" spans="1:11" ht="14.1" customHeight="1" x14ac:dyDescent="0.2">
      <c r="A24" s="306">
        <v>24</v>
      </c>
      <c r="B24" s="307" t="s">
        <v>241</v>
      </c>
      <c r="C24" s="308"/>
      <c r="D24" s="113">
        <v>0.78925789257892576</v>
      </c>
      <c r="E24" s="115">
        <v>308</v>
      </c>
      <c r="F24" s="114">
        <v>317</v>
      </c>
      <c r="G24" s="114">
        <v>333</v>
      </c>
      <c r="H24" s="114">
        <v>344</v>
      </c>
      <c r="I24" s="140">
        <v>352</v>
      </c>
      <c r="J24" s="115">
        <v>-44</v>
      </c>
      <c r="K24" s="116">
        <v>-12.5</v>
      </c>
    </row>
    <row r="25" spans="1:11" ht="14.1" customHeight="1" x14ac:dyDescent="0.2">
      <c r="A25" s="306">
        <v>25</v>
      </c>
      <c r="B25" s="307" t="s">
        <v>242</v>
      </c>
      <c r="C25" s="308"/>
      <c r="D25" s="113">
        <v>1.2940754407544075</v>
      </c>
      <c r="E25" s="115">
        <v>505</v>
      </c>
      <c r="F25" s="114">
        <v>528</v>
      </c>
      <c r="G25" s="114">
        <v>524</v>
      </c>
      <c r="H25" s="114">
        <v>539</v>
      </c>
      <c r="I25" s="140">
        <v>536</v>
      </c>
      <c r="J25" s="115">
        <v>-31</v>
      </c>
      <c r="K25" s="116">
        <v>-5.7835820895522385</v>
      </c>
    </row>
    <row r="26" spans="1:11" ht="14.1" customHeight="1" x14ac:dyDescent="0.2">
      <c r="A26" s="306">
        <v>26</v>
      </c>
      <c r="B26" s="307" t="s">
        <v>243</v>
      </c>
      <c r="C26" s="308"/>
      <c r="D26" s="113">
        <v>0.51250512505125057</v>
      </c>
      <c r="E26" s="115">
        <v>200</v>
      </c>
      <c r="F26" s="114">
        <v>203</v>
      </c>
      <c r="G26" s="114">
        <v>210</v>
      </c>
      <c r="H26" s="114">
        <v>230</v>
      </c>
      <c r="I26" s="140">
        <v>235</v>
      </c>
      <c r="J26" s="115">
        <v>-35</v>
      </c>
      <c r="K26" s="116">
        <v>-14.893617021276595</v>
      </c>
    </row>
    <row r="27" spans="1:11" ht="14.1" customHeight="1" x14ac:dyDescent="0.2">
      <c r="A27" s="306">
        <v>27</v>
      </c>
      <c r="B27" s="307" t="s">
        <v>244</v>
      </c>
      <c r="C27" s="308"/>
      <c r="D27" s="113">
        <v>0.26650266502665027</v>
      </c>
      <c r="E27" s="115">
        <v>104</v>
      </c>
      <c r="F27" s="114">
        <v>102</v>
      </c>
      <c r="G27" s="114">
        <v>99</v>
      </c>
      <c r="H27" s="114">
        <v>93</v>
      </c>
      <c r="I27" s="140">
        <v>99</v>
      </c>
      <c r="J27" s="115">
        <v>5</v>
      </c>
      <c r="K27" s="116">
        <v>5.0505050505050502</v>
      </c>
    </row>
    <row r="28" spans="1:11" ht="14.1" customHeight="1" x14ac:dyDescent="0.2">
      <c r="A28" s="306">
        <v>28</v>
      </c>
      <c r="B28" s="307" t="s">
        <v>245</v>
      </c>
      <c r="C28" s="308"/>
      <c r="D28" s="113">
        <v>0.27162771627716276</v>
      </c>
      <c r="E28" s="115">
        <v>106</v>
      </c>
      <c r="F28" s="114">
        <v>122</v>
      </c>
      <c r="G28" s="114">
        <v>140</v>
      </c>
      <c r="H28" s="114">
        <v>150</v>
      </c>
      <c r="I28" s="140">
        <v>125</v>
      </c>
      <c r="J28" s="115">
        <v>-19</v>
      </c>
      <c r="K28" s="116">
        <v>-15.2</v>
      </c>
    </row>
    <row r="29" spans="1:11" ht="14.1" customHeight="1" x14ac:dyDescent="0.2">
      <c r="A29" s="306">
        <v>29</v>
      </c>
      <c r="B29" s="307" t="s">
        <v>246</v>
      </c>
      <c r="C29" s="308"/>
      <c r="D29" s="113">
        <v>3.3850963509635097</v>
      </c>
      <c r="E29" s="115">
        <v>1321</v>
      </c>
      <c r="F29" s="114">
        <v>1419</v>
      </c>
      <c r="G29" s="114">
        <v>1400</v>
      </c>
      <c r="H29" s="114">
        <v>1433</v>
      </c>
      <c r="I29" s="140">
        <v>1397</v>
      </c>
      <c r="J29" s="115">
        <v>-76</v>
      </c>
      <c r="K29" s="116">
        <v>-5.4402290622763063</v>
      </c>
    </row>
    <row r="30" spans="1:11" ht="14.1" customHeight="1" x14ac:dyDescent="0.2">
      <c r="A30" s="306" t="s">
        <v>247</v>
      </c>
      <c r="B30" s="307" t="s">
        <v>248</v>
      </c>
      <c r="C30" s="308"/>
      <c r="D30" s="113">
        <v>0.49200492004920049</v>
      </c>
      <c r="E30" s="115">
        <v>192</v>
      </c>
      <c r="F30" s="114">
        <v>191</v>
      </c>
      <c r="G30" s="114">
        <v>193</v>
      </c>
      <c r="H30" s="114">
        <v>189</v>
      </c>
      <c r="I30" s="140">
        <v>174</v>
      </c>
      <c r="J30" s="115">
        <v>18</v>
      </c>
      <c r="K30" s="116">
        <v>10.344827586206897</v>
      </c>
    </row>
    <row r="31" spans="1:11" ht="14.1" customHeight="1" x14ac:dyDescent="0.2">
      <c r="A31" s="306" t="s">
        <v>249</v>
      </c>
      <c r="B31" s="307" t="s">
        <v>250</v>
      </c>
      <c r="C31" s="308"/>
      <c r="D31" s="113">
        <v>2.8777162771627718</v>
      </c>
      <c r="E31" s="115">
        <v>1123</v>
      </c>
      <c r="F31" s="114">
        <v>1221</v>
      </c>
      <c r="G31" s="114">
        <v>1196</v>
      </c>
      <c r="H31" s="114">
        <v>1238</v>
      </c>
      <c r="I31" s="140">
        <v>1219</v>
      </c>
      <c r="J31" s="115">
        <v>-96</v>
      </c>
      <c r="K31" s="116">
        <v>-7.8753076292042659</v>
      </c>
    </row>
    <row r="32" spans="1:11" ht="14.1" customHeight="1" x14ac:dyDescent="0.2">
      <c r="A32" s="306">
        <v>31</v>
      </c>
      <c r="B32" s="307" t="s">
        <v>251</v>
      </c>
      <c r="C32" s="308"/>
      <c r="D32" s="113">
        <v>0.13325133251332513</v>
      </c>
      <c r="E32" s="115">
        <v>52</v>
      </c>
      <c r="F32" s="114">
        <v>51</v>
      </c>
      <c r="G32" s="114">
        <v>52</v>
      </c>
      <c r="H32" s="114">
        <v>52</v>
      </c>
      <c r="I32" s="140">
        <v>51</v>
      </c>
      <c r="J32" s="115">
        <v>1</v>
      </c>
      <c r="K32" s="116">
        <v>1.9607843137254901</v>
      </c>
    </row>
    <row r="33" spans="1:11" ht="14.1" customHeight="1" x14ac:dyDescent="0.2">
      <c r="A33" s="306">
        <v>32</v>
      </c>
      <c r="B33" s="307" t="s">
        <v>252</v>
      </c>
      <c r="C33" s="308"/>
      <c r="D33" s="113">
        <v>0.7046945469454694</v>
      </c>
      <c r="E33" s="115">
        <v>275</v>
      </c>
      <c r="F33" s="114">
        <v>289</v>
      </c>
      <c r="G33" s="114">
        <v>320</v>
      </c>
      <c r="H33" s="114">
        <v>328</v>
      </c>
      <c r="I33" s="140">
        <v>290</v>
      </c>
      <c r="J33" s="115">
        <v>-15</v>
      </c>
      <c r="K33" s="116">
        <v>-5.1724137931034484</v>
      </c>
    </row>
    <row r="34" spans="1:11" ht="14.1" customHeight="1" x14ac:dyDescent="0.2">
      <c r="A34" s="306">
        <v>33</v>
      </c>
      <c r="B34" s="307" t="s">
        <v>253</v>
      </c>
      <c r="C34" s="308"/>
      <c r="D34" s="113">
        <v>0.4151291512915129</v>
      </c>
      <c r="E34" s="115">
        <v>162</v>
      </c>
      <c r="F34" s="114">
        <v>166</v>
      </c>
      <c r="G34" s="114">
        <v>170</v>
      </c>
      <c r="H34" s="114">
        <v>172</v>
      </c>
      <c r="I34" s="140">
        <v>177</v>
      </c>
      <c r="J34" s="115">
        <v>-15</v>
      </c>
      <c r="K34" s="116">
        <v>-8.4745762711864412</v>
      </c>
    </row>
    <row r="35" spans="1:11" ht="14.1" customHeight="1" x14ac:dyDescent="0.2">
      <c r="A35" s="306">
        <v>34</v>
      </c>
      <c r="B35" s="307" t="s">
        <v>254</v>
      </c>
      <c r="C35" s="308"/>
      <c r="D35" s="113">
        <v>3.6797867978679788</v>
      </c>
      <c r="E35" s="115">
        <v>1436</v>
      </c>
      <c r="F35" s="114">
        <v>1432</v>
      </c>
      <c r="G35" s="114">
        <v>1437</v>
      </c>
      <c r="H35" s="114">
        <v>1432</v>
      </c>
      <c r="I35" s="140">
        <v>1410</v>
      </c>
      <c r="J35" s="115">
        <v>26</v>
      </c>
      <c r="K35" s="116">
        <v>1.8439716312056738</v>
      </c>
    </row>
    <row r="36" spans="1:11" ht="14.1" customHeight="1" x14ac:dyDescent="0.2">
      <c r="A36" s="306">
        <v>41</v>
      </c>
      <c r="B36" s="307" t="s">
        <v>255</v>
      </c>
      <c r="C36" s="308"/>
      <c r="D36" s="113">
        <v>0.3305658056580566</v>
      </c>
      <c r="E36" s="115">
        <v>129</v>
      </c>
      <c r="F36" s="114">
        <v>130</v>
      </c>
      <c r="G36" s="114">
        <v>126</v>
      </c>
      <c r="H36" s="114">
        <v>130</v>
      </c>
      <c r="I36" s="140">
        <v>142</v>
      </c>
      <c r="J36" s="115">
        <v>-13</v>
      </c>
      <c r="K36" s="116">
        <v>-9.1549295774647881</v>
      </c>
    </row>
    <row r="37" spans="1:11" ht="14.1" customHeight="1" x14ac:dyDescent="0.2">
      <c r="A37" s="306">
        <v>42</v>
      </c>
      <c r="B37" s="307" t="s">
        <v>256</v>
      </c>
      <c r="C37" s="308"/>
      <c r="D37" s="113">
        <v>8.7125871258712587E-2</v>
      </c>
      <c r="E37" s="115">
        <v>34</v>
      </c>
      <c r="F37" s="114">
        <v>35</v>
      </c>
      <c r="G37" s="114">
        <v>29</v>
      </c>
      <c r="H37" s="114">
        <v>30</v>
      </c>
      <c r="I37" s="140">
        <v>30</v>
      </c>
      <c r="J37" s="115">
        <v>4</v>
      </c>
      <c r="K37" s="116">
        <v>13.333333333333334</v>
      </c>
    </row>
    <row r="38" spans="1:11" ht="14.1" customHeight="1" x14ac:dyDescent="0.2">
      <c r="A38" s="306">
        <v>43</v>
      </c>
      <c r="B38" s="307" t="s">
        <v>257</v>
      </c>
      <c r="C38" s="308"/>
      <c r="D38" s="113">
        <v>0.37156621566215664</v>
      </c>
      <c r="E38" s="115">
        <v>145</v>
      </c>
      <c r="F38" s="114">
        <v>148</v>
      </c>
      <c r="G38" s="114">
        <v>149</v>
      </c>
      <c r="H38" s="114">
        <v>146</v>
      </c>
      <c r="I38" s="140">
        <v>149</v>
      </c>
      <c r="J38" s="115">
        <v>-4</v>
      </c>
      <c r="K38" s="116">
        <v>-2.6845637583892619</v>
      </c>
    </row>
    <row r="39" spans="1:11" ht="14.1" customHeight="1" x14ac:dyDescent="0.2">
      <c r="A39" s="306">
        <v>51</v>
      </c>
      <c r="B39" s="307" t="s">
        <v>258</v>
      </c>
      <c r="C39" s="308"/>
      <c r="D39" s="113">
        <v>7.0495079950799511</v>
      </c>
      <c r="E39" s="115">
        <v>2751</v>
      </c>
      <c r="F39" s="114">
        <v>2718</v>
      </c>
      <c r="G39" s="114">
        <v>2677</v>
      </c>
      <c r="H39" s="114">
        <v>2664</v>
      </c>
      <c r="I39" s="140">
        <v>2652</v>
      </c>
      <c r="J39" s="115">
        <v>99</v>
      </c>
      <c r="K39" s="116">
        <v>3.7330316742081449</v>
      </c>
    </row>
    <row r="40" spans="1:11" ht="14.1" customHeight="1" x14ac:dyDescent="0.2">
      <c r="A40" s="306" t="s">
        <v>259</v>
      </c>
      <c r="B40" s="307" t="s">
        <v>260</v>
      </c>
      <c r="C40" s="308"/>
      <c r="D40" s="113">
        <v>6.9008815088150879</v>
      </c>
      <c r="E40" s="115">
        <v>2693</v>
      </c>
      <c r="F40" s="114">
        <v>2656</v>
      </c>
      <c r="G40" s="114">
        <v>2617</v>
      </c>
      <c r="H40" s="114">
        <v>2602</v>
      </c>
      <c r="I40" s="140">
        <v>2591</v>
      </c>
      <c r="J40" s="115">
        <v>102</v>
      </c>
      <c r="K40" s="116">
        <v>3.9367039752991122</v>
      </c>
    </row>
    <row r="41" spans="1:11" ht="14.1" customHeight="1" x14ac:dyDescent="0.2">
      <c r="A41" s="306"/>
      <c r="B41" s="307" t="s">
        <v>261</v>
      </c>
      <c r="C41" s="308"/>
      <c r="D41" s="113">
        <v>2.9545920459204593</v>
      </c>
      <c r="E41" s="115">
        <v>1153</v>
      </c>
      <c r="F41" s="114">
        <v>1120</v>
      </c>
      <c r="G41" s="114">
        <v>1073</v>
      </c>
      <c r="H41" s="114">
        <v>1066</v>
      </c>
      <c r="I41" s="140">
        <v>1052</v>
      </c>
      <c r="J41" s="115">
        <v>101</v>
      </c>
      <c r="K41" s="116">
        <v>9.6007604562737647</v>
      </c>
    </row>
    <row r="42" spans="1:11" ht="14.1" customHeight="1" x14ac:dyDescent="0.2">
      <c r="A42" s="306">
        <v>52</v>
      </c>
      <c r="B42" s="307" t="s">
        <v>262</v>
      </c>
      <c r="C42" s="308"/>
      <c r="D42" s="113">
        <v>5.1096760967609676</v>
      </c>
      <c r="E42" s="115">
        <v>1994</v>
      </c>
      <c r="F42" s="114">
        <v>2071</v>
      </c>
      <c r="G42" s="114">
        <v>2060</v>
      </c>
      <c r="H42" s="114">
        <v>2031</v>
      </c>
      <c r="I42" s="140">
        <v>2000</v>
      </c>
      <c r="J42" s="115">
        <v>-6</v>
      </c>
      <c r="K42" s="116">
        <v>-0.3</v>
      </c>
    </row>
    <row r="43" spans="1:11" ht="14.1" customHeight="1" x14ac:dyDescent="0.2">
      <c r="A43" s="306" t="s">
        <v>263</v>
      </c>
      <c r="B43" s="307" t="s">
        <v>264</v>
      </c>
      <c r="C43" s="308"/>
      <c r="D43" s="113">
        <v>4.9687371873718735</v>
      </c>
      <c r="E43" s="115">
        <v>1939</v>
      </c>
      <c r="F43" s="114">
        <v>2009</v>
      </c>
      <c r="G43" s="114">
        <v>1999</v>
      </c>
      <c r="H43" s="114">
        <v>1977</v>
      </c>
      <c r="I43" s="140">
        <v>1948</v>
      </c>
      <c r="J43" s="115">
        <v>-9</v>
      </c>
      <c r="K43" s="116">
        <v>-0.46201232032854211</v>
      </c>
    </row>
    <row r="44" spans="1:11" ht="14.1" customHeight="1" x14ac:dyDescent="0.2">
      <c r="A44" s="306">
        <v>53</v>
      </c>
      <c r="B44" s="307" t="s">
        <v>265</v>
      </c>
      <c r="C44" s="308"/>
      <c r="D44" s="113">
        <v>1.450389503895039</v>
      </c>
      <c r="E44" s="115">
        <v>566</v>
      </c>
      <c r="F44" s="114">
        <v>612</v>
      </c>
      <c r="G44" s="114">
        <v>632</v>
      </c>
      <c r="H44" s="114">
        <v>648</v>
      </c>
      <c r="I44" s="140">
        <v>657</v>
      </c>
      <c r="J44" s="115">
        <v>-91</v>
      </c>
      <c r="K44" s="116">
        <v>-13.850837138508371</v>
      </c>
    </row>
    <row r="45" spans="1:11" ht="14.1" customHeight="1" x14ac:dyDescent="0.2">
      <c r="A45" s="306" t="s">
        <v>266</v>
      </c>
      <c r="B45" s="307" t="s">
        <v>267</v>
      </c>
      <c r="C45" s="308"/>
      <c r="D45" s="113">
        <v>1.4196391963919639</v>
      </c>
      <c r="E45" s="115">
        <v>554</v>
      </c>
      <c r="F45" s="114">
        <v>600</v>
      </c>
      <c r="G45" s="114">
        <v>620</v>
      </c>
      <c r="H45" s="114">
        <v>637</v>
      </c>
      <c r="I45" s="140">
        <v>648</v>
      </c>
      <c r="J45" s="115">
        <v>-94</v>
      </c>
      <c r="K45" s="116">
        <v>-14.506172839506172</v>
      </c>
    </row>
    <row r="46" spans="1:11" ht="14.1" customHeight="1" x14ac:dyDescent="0.2">
      <c r="A46" s="306">
        <v>54</v>
      </c>
      <c r="B46" s="307" t="s">
        <v>268</v>
      </c>
      <c r="C46" s="308"/>
      <c r="D46" s="113">
        <v>13.015067650676507</v>
      </c>
      <c r="E46" s="115">
        <v>5079</v>
      </c>
      <c r="F46" s="114">
        <v>5191</v>
      </c>
      <c r="G46" s="114">
        <v>5179</v>
      </c>
      <c r="H46" s="114">
        <v>5141</v>
      </c>
      <c r="I46" s="140">
        <v>5166</v>
      </c>
      <c r="J46" s="115">
        <v>-87</v>
      </c>
      <c r="K46" s="116">
        <v>-1.684088269454123</v>
      </c>
    </row>
    <row r="47" spans="1:11" ht="14.1" customHeight="1" x14ac:dyDescent="0.2">
      <c r="A47" s="306">
        <v>61</v>
      </c>
      <c r="B47" s="307" t="s">
        <v>269</v>
      </c>
      <c r="C47" s="308"/>
      <c r="D47" s="113">
        <v>0.56119311193111932</v>
      </c>
      <c r="E47" s="115">
        <v>219</v>
      </c>
      <c r="F47" s="114">
        <v>246</v>
      </c>
      <c r="G47" s="114">
        <v>238</v>
      </c>
      <c r="H47" s="114">
        <v>228</v>
      </c>
      <c r="I47" s="140">
        <v>215</v>
      </c>
      <c r="J47" s="115">
        <v>4</v>
      </c>
      <c r="K47" s="116">
        <v>1.8604651162790697</v>
      </c>
    </row>
    <row r="48" spans="1:11" ht="14.1" customHeight="1" x14ac:dyDescent="0.2">
      <c r="A48" s="306">
        <v>62</v>
      </c>
      <c r="B48" s="307" t="s">
        <v>270</v>
      </c>
      <c r="C48" s="308"/>
      <c r="D48" s="113">
        <v>10.398728987289873</v>
      </c>
      <c r="E48" s="115">
        <v>4058</v>
      </c>
      <c r="F48" s="114">
        <v>4249</v>
      </c>
      <c r="G48" s="114">
        <v>4178</v>
      </c>
      <c r="H48" s="114">
        <v>4280</v>
      </c>
      <c r="I48" s="140">
        <v>4171</v>
      </c>
      <c r="J48" s="115">
        <v>-113</v>
      </c>
      <c r="K48" s="116">
        <v>-2.7091824502517383</v>
      </c>
    </row>
    <row r="49" spans="1:11" ht="14.1" customHeight="1" x14ac:dyDescent="0.2">
      <c r="A49" s="306">
        <v>63</v>
      </c>
      <c r="B49" s="307" t="s">
        <v>271</v>
      </c>
      <c r="C49" s="308"/>
      <c r="D49" s="113">
        <v>10.350041000410004</v>
      </c>
      <c r="E49" s="115">
        <v>4039</v>
      </c>
      <c r="F49" s="114">
        <v>4664</v>
      </c>
      <c r="G49" s="114">
        <v>4747</v>
      </c>
      <c r="H49" s="114">
        <v>4791</v>
      </c>
      <c r="I49" s="140">
        <v>4460</v>
      </c>
      <c r="J49" s="115">
        <v>-421</v>
      </c>
      <c r="K49" s="116">
        <v>-9.4394618834080717</v>
      </c>
    </row>
    <row r="50" spans="1:11" ht="14.1" customHeight="1" x14ac:dyDescent="0.2">
      <c r="A50" s="306" t="s">
        <v>272</v>
      </c>
      <c r="B50" s="307" t="s">
        <v>273</v>
      </c>
      <c r="C50" s="308"/>
      <c r="D50" s="113">
        <v>0.68675686756867571</v>
      </c>
      <c r="E50" s="115">
        <v>268</v>
      </c>
      <c r="F50" s="114">
        <v>292</v>
      </c>
      <c r="G50" s="114">
        <v>291</v>
      </c>
      <c r="H50" s="114">
        <v>289</v>
      </c>
      <c r="I50" s="140">
        <v>300</v>
      </c>
      <c r="J50" s="115">
        <v>-32</v>
      </c>
      <c r="K50" s="116">
        <v>-10.666666666666666</v>
      </c>
    </row>
    <row r="51" spans="1:11" ht="14.1" customHeight="1" x14ac:dyDescent="0.2">
      <c r="A51" s="306" t="s">
        <v>274</v>
      </c>
      <c r="B51" s="307" t="s">
        <v>275</v>
      </c>
      <c r="C51" s="308"/>
      <c r="D51" s="113">
        <v>9.0610906109061098</v>
      </c>
      <c r="E51" s="115">
        <v>3536</v>
      </c>
      <c r="F51" s="114">
        <v>4095</v>
      </c>
      <c r="G51" s="114">
        <v>4182</v>
      </c>
      <c r="H51" s="114">
        <v>4226</v>
      </c>
      <c r="I51" s="140">
        <v>3956</v>
      </c>
      <c r="J51" s="115">
        <v>-420</v>
      </c>
      <c r="K51" s="116">
        <v>-10.616784630940344</v>
      </c>
    </row>
    <row r="52" spans="1:11" ht="14.1" customHeight="1" x14ac:dyDescent="0.2">
      <c r="A52" s="306">
        <v>71</v>
      </c>
      <c r="B52" s="307" t="s">
        <v>276</v>
      </c>
      <c r="C52" s="308"/>
      <c r="D52" s="113">
        <v>10.844608446084461</v>
      </c>
      <c r="E52" s="115">
        <v>4232</v>
      </c>
      <c r="F52" s="114">
        <v>4367</v>
      </c>
      <c r="G52" s="114">
        <v>4304</v>
      </c>
      <c r="H52" s="114">
        <v>4244</v>
      </c>
      <c r="I52" s="140">
        <v>4189</v>
      </c>
      <c r="J52" s="115">
        <v>43</v>
      </c>
      <c r="K52" s="116">
        <v>1.0264979708761042</v>
      </c>
    </row>
    <row r="53" spans="1:11" ht="14.1" customHeight="1" x14ac:dyDescent="0.2">
      <c r="A53" s="306" t="s">
        <v>277</v>
      </c>
      <c r="B53" s="307" t="s">
        <v>278</v>
      </c>
      <c r="C53" s="308"/>
      <c r="D53" s="113">
        <v>0.87382123821238211</v>
      </c>
      <c r="E53" s="115">
        <v>341</v>
      </c>
      <c r="F53" s="114">
        <v>352</v>
      </c>
      <c r="G53" s="114">
        <v>336</v>
      </c>
      <c r="H53" s="114">
        <v>328</v>
      </c>
      <c r="I53" s="140">
        <v>318</v>
      </c>
      <c r="J53" s="115">
        <v>23</v>
      </c>
      <c r="K53" s="116">
        <v>7.232704402515723</v>
      </c>
    </row>
    <row r="54" spans="1:11" ht="14.1" customHeight="1" x14ac:dyDescent="0.2">
      <c r="A54" s="306" t="s">
        <v>279</v>
      </c>
      <c r="B54" s="307" t="s">
        <v>280</v>
      </c>
      <c r="C54" s="308"/>
      <c r="D54" s="113">
        <v>9.5428454284542852</v>
      </c>
      <c r="E54" s="115">
        <v>3724</v>
      </c>
      <c r="F54" s="114">
        <v>3841</v>
      </c>
      <c r="G54" s="114">
        <v>3793</v>
      </c>
      <c r="H54" s="114">
        <v>3744</v>
      </c>
      <c r="I54" s="140">
        <v>3695</v>
      </c>
      <c r="J54" s="115">
        <v>29</v>
      </c>
      <c r="K54" s="116">
        <v>0.78484438430311232</v>
      </c>
    </row>
    <row r="55" spans="1:11" ht="14.1" customHeight="1" x14ac:dyDescent="0.2">
      <c r="A55" s="306">
        <v>72</v>
      </c>
      <c r="B55" s="307" t="s">
        <v>281</v>
      </c>
      <c r="C55" s="308"/>
      <c r="D55" s="113">
        <v>1.2915129151291513</v>
      </c>
      <c r="E55" s="115">
        <v>504</v>
      </c>
      <c r="F55" s="114">
        <v>510</v>
      </c>
      <c r="G55" s="114">
        <v>504</v>
      </c>
      <c r="H55" s="114">
        <v>508</v>
      </c>
      <c r="I55" s="140">
        <v>517</v>
      </c>
      <c r="J55" s="115">
        <v>-13</v>
      </c>
      <c r="K55" s="116">
        <v>-2.5145067698259189</v>
      </c>
    </row>
    <row r="56" spans="1:11" ht="14.1" customHeight="1" x14ac:dyDescent="0.2">
      <c r="A56" s="306" t="s">
        <v>282</v>
      </c>
      <c r="B56" s="307" t="s">
        <v>283</v>
      </c>
      <c r="C56" s="308"/>
      <c r="D56" s="113">
        <v>0.31775317753177534</v>
      </c>
      <c r="E56" s="115">
        <v>124</v>
      </c>
      <c r="F56" s="114">
        <v>125</v>
      </c>
      <c r="G56" s="114">
        <v>128</v>
      </c>
      <c r="H56" s="114">
        <v>130</v>
      </c>
      <c r="I56" s="140">
        <v>132</v>
      </c>
      <c r="J56" s="115">
        <v>-8</v>
      </c>
      <c r="K56" s="116">
        <v>-6.0606060606060606</v>
      </c>
    </row>
    <row r="57" spans="1:11" ht="14.1" customHeight="1" x14ac:dyDescent="0.2">
      <c r="A57" s="306" t="s">
        <v>284</v>
      </c>
      <c r="B57" s="307" t="s">
        <v>285</v>
      </c>
      <c r="C57" s="308"/>
      <c r="D57" s="113">
        <v>0.70213202132021324</v>
      </c>
      <c r="E57" s="115">
        <v>274</v>
      </c>
      <c r="F57" s="114">
        <v>270</v>
      </c>
      <c r="G57" s="114">
        <v>263</v>
      </c>
      <c r="H57" s="114">
        <v>269</v>
      </c>
      <c r="I57" s="140">
        <v>274</v>
      </c>
      <c r="J57" s="115">
        <v>0</v>
      </c>
      <c r="K57" s="116">
        <v>0</v>
      </c>
    </row>
    <row r="58" spans="1:11" ht="14.1" customHeight="1" x14ac:dyDescent="0.2">
      <c r="A58" s="306">
        <v>73</v>
      </c>
      <c r="B58" s="307" t="s">
        <v>286</v>
      </c>
      <c r="C58" s="308"/>
      <c r="D58" s="113">
        <v>0.98144731447314471</v>
      </c>
      <c r="E58" s="115">
        <v>383</v>
      </c>
      <c r="F58" s="114">
        <v>399</v>
      </c>
      <c r="G58" s="114">
        <v>393</v>
      </c>
      <c r="H58" s="114">
        <v>391</v>
      </c>
      <c r="I58" s="140">
        <v>394</v>
      </c>
      <c r="J58" s="115">
        <v>-11</v>
      </c>
      <c r="K58" s="116">
        <v>-2.7918781725888326</v>
      </c>
    </row>
    <row r="59" spans="1:11" ht="14.1" customHeight="1" x14ac:dyDescent="0.2">
      <c r="A59" s="306" t="s">
        <v>287</v>
      </c>
      <c r="B59" s="307" t="s">
        <v>288</v>
      </c>
      <c r="C59" s="308"/>
      <c r="D59" s="113">
        <v>0.63806888068880685</v>
      </c>
      <c r="E59" s="115">
        <v>249</v>
      </c>
      <c r="F59" s="114">
        <v>260</v>
      </c>
      <c r="G59" s="114">
        <v>262</v>
      </c>
      <c r="H59" s="114">
        <v>257</v>
      </c>
      <c r="I59" s="140">
        <v>248</v>
      </c>
      <c r="J59" s="115">
        <v>1</v>
      </c>
      <c r="K59" s="116">
        <v>0.40322580645161288</v>
      </c>
    </row>
    <row r="60" spans="1:11" ht="14.1" customHeight="1" x14ac:dyDescent="0.2">
      <c r="A60" s="306">
        <v>81</v>
      </c>
      <c r="B60" s="307" t="s">
        <v>289</v>
      </c>
      <c r="C60" s="308"/>
      <c r="D60" s="113">
        <v>4.3947314473144727</v>
      </c>
      <c r="E60" s="115">
        <v>1715</v>
      </c>
      <c r="F60" s="114">
        <v>1782</v>
      </c>
      <c r="G60" s="114">
        <v>1764</v>
      </c>
      <c r="H60" s="114">
        <v>1776</v>
      </c>
      <c r="I60" s="140">
        <v>1731</v>
      </c>
      <c r="J60" s="115">
        <v>-16</v>
      </c>
      <c r="K60" s="116">
        <v>-0.92432120161756215</v>
      </c>
    </row>
    <row r="61" spans="1:11" ht="14.1" customHeight="1" x14ac:dyDescent="0.2">
      <c r="A61" s="306" t="s">
        <v>290</v>
      </c>
      <c r="B61" s="307" t="s">
        <v>291</v>
      </c>
      <c r="C61" s="308"/>
      <c r="D61" s="113">
        <v>1.2095120951209513</v>
      </c>
      <c r="E61" s="115">
        <v>472</v>
      </c>
      <c r="F61" s="114">
        <v>489</v>
      </c>
      <c r="G61" s="114">
        <v>480</v>
      </c>
      <c r="H61" s="114">
        <v>487</v>
      </c>
      <c r="I61" s="140">
        <v>466</v>
      </c>
      <c r="J61" s="115">
        <v>6</v>
      </c>
      <c r="K61" s="116">
        <v>1.2875536480686696</v>
      </c>
    </row>
    <row r="62" spans="1:11" ht="14.1" customHeight="1" x14ac:dyDescent="0.2">
      <c r="A62" s="306" t="s">
        <v>292</v>
      </c>
      <c r="B62" s="307" t="s">
        <v>293</v>
      </c>
      <c r="C62" s="308"/>
      <c r="D62" s="113">
        <v>1.7527675276752768</v>
      </c>
      <c r="E62" s="115">
        <v>684</v>
      </c>
      <c r="F62" s="114">
        <v>711</v>
      </c>
      <c r="G62" s="114">
        <v>700</v>
      </c>
      <c r="H62" s="114">
        <v>706</v>
      </c>
      <c r="I62" s="140">
        <v>680</v>
      </c>
      <c r="J62" s="115">
        <v>4</v>
      </c>
      <c r="K62" s="116">
        <v>0.58823529411764708</v>
      </c>
    </row>
    <row r="63" spans="1:11" ht="14.1" customHeight="1" x14ac:dyDescent="0.2">
      <c r="A63" s="306"/>
      <c r="B63" s="307" t="s">
        <v>294</v>
      </c>
      <c r="C63" s="308"/>
      <c r="D63" s="113">
        <v>1.429889298892989</v>
      </c>
      <c r="E63" s="115">
        <v>558</v>
      </c>
      <c r="F63" s="114">
        <v>574</v>
      </c>
      <c r="G63" s="114">
        <v>573</v>
      </c>
      <c r="H63" s="114">
        <v>581</v>
      </c>
      <c r="I63" s="140">
        <v>557</v>
      </c>
      <c r="J63" s="115">
        <v>1</v>
      </c>
      <c r="K63" s="116">
        <v>0.17953321364452424</v>
      </c>
    </row>
    <row r="64" spans="1:11" ht="14.1" customHeight="1" x14ac:dyDescent="0.2">
      <c r="A64" s="306" t="s">
        <v>295</v>
      </c>
      <c r="B64" s="307" t="s">
        <v>296</v>
      </c>
      <c r="C64" s="308"/>
      <c r="D64" s="113">
        <v>0.1409389093890939</v>
      </c>
      <c r="E64" s="115">
        <v>55</v>
      </c>
      <c r="F64" s="114">
        <v>61</v>
      </c>
      <c r="G64" s="114">
        <v>63</v>
      </c>
      <c r="H64" s="114">
        <v>58</v>
      </c>
      <c r="I64" s="140">
        <v>61</v>
      </c>
      <c r="J64" s="115">
        <v>-6</v>
      </c>
      <c r="K64" s="116">
        <v>-9.8360655737704921</v>
      </c>
    </row>
    <row r="65" spans="1:11" ht="14.1" customHeight="1" x14ac:dyDescent="0.2">
      <c r="A65" s="306" t="s">
        <v>297</v>
      </c>
      <c r="B65" s="307" t="s">
        <v>298</v>
      </c>
      <c r="C65" s="308"/>
      <c r="D65" s="113">
        <v>0.79182041820418203</v>
      </c>
      <c r="E65" s="115">
        <v>309</v>
      </c>
      <c r="F65" s="114">
        <v>312</v>
      </c>
      <c r="G65" s="114">
        <v>315</v>
      </c>
      <c r="H65" s="114">
        <v>320</v>
      </c>
      <c r="I65" s="140">
        <v>323</v>
      </c>
      <c r="J65" s="115">
        <v>-14</v>
      </c>
      <c r="K65" s="116">
        <v>-4.3343653250773997</v>
      </c>
    </row>
    <row r="66" spans="1:11" ht="14.1" customHeight="1" x14ac:dyDescent="0.2">
      <c r="A66" s="306">
        <v>82</v>
      </c>
      <c r="B66" s="307" t="s">
        <v>299</v>
      </c>
      <c r="C66" s="308"/>
      <c r="D66" s="113">
        <v>1.927019270192702</v>
      </c>
      <c r="E66" s="115">
        <v>752</v>
      </c>
      <c r="F66" s="114">
        <v>807</v>
      </c>
      <c r="G66" s="114">
        <v>785</v>
      </c>
      <c r="H66" s="114">
        <v>776</v>
      </c>
      <c r="I66" s="140">
        <v>803</v>
      </c>
      <c r="J66" s="115">
        <v>-51</v>
      </c>
      <c r="K66" s="116">
        <v>-6.3511830635118303</v>
      </c>
    </row>
    <row r="67" spans="1:11" ht="14.1" customHeight="1" x14ac:dyDescent="0.2">
      <c r="A67" s="306" t="s">
        <v>300</v>
      </c>
      <c r="B67" s="307" t="s">
        <v>301</v>
      </c>
      <c r="C67" s="308"/>
      <c r="D67" s="113">
        <v>0.86100861008610086</v>
      </c>
      <c r="E67" s="115">
        <v>336</v>
      </c>
      <c r="F67" s="114">
        <v>344</v>
      </c>
      <c r="G67" s="114">
        <v>328</v>
      </c>
      <c r="H67" s="114">
        <v>320</v>
      </c>
      <c r="I67" s="140">
        <v>349</v>
      </c>
      <c r="J67" s="115">
        <v>-13</v>
      </c>
      <c r="K67" s="116">
        <v>-3.7249283667621778</v>
      </c>
    </row>
    <row r="68" spans="1:11" ht="14.1" customHeight="1" x14ac:dyDescent="0.2">
      <c r="A68" s="306" t="s">
        <v>302</v>
      </c>
      <c r="B68" s="307" t="s">
        <v>303</v>
      </c>
      <c r="C68" s="308"/>
      <c r="D68" s="113">
        <v>0.56888068880688802</v>
      </c>
      <c r="E68" s="115">
        <v>222</v>
      </c>
      <c r="F68" s="114">
        <v>254</v>
      </c>
      <c r="G68" s="114">
        <v>260</v>
      </c>
      <c r="H68" s="114">
        <v>253</v>
      </c>
      <c r="I68" s="140">
        <v>261</v>
      </c>
      <c r="J68" s="115">
        <v>-39</v>
      </c>
      <c r="K68" s="116">
        <v>-14.942528735632184</v>
      </c>
    </row>
    <row r="69" spans="1:11" ht="14.1" customHeight="1" x14ac:dyDescent="0.2">
      <c r="A69" s="306">
        <v>83</v>
      </c>
      <c r="B69" s="307" t="s">
        <v>304</v>
      </c>
      <c r="C69" s="308"/>
      <c r="D69" s="113">
        <v>2.9955924559245592</v>
      </c>
      <c r="E69" s="115">
        <v>1169</v>
      </c>
      <c r="F69" s="114">
        <v>1185</v>
      </c>
      <c r="G69" s="114">
        <v>1183</v>
      </c>
      <c r="H69" s="114">
        <v>1234</v>
      </c>
      <c r="I69" s="140">
        <v>1227</v>
      </c>
      <c r="J69" s="115">
        <v>-58</v>
      </c>
      <c r="K69" s="116">
        <v>-4.7269763651181744</v>
      </c>
    </row>
    <row r="70" spans="1:11" ht="14.1" customHeight="1" x14ac:dyDescent="0.2">
      <c r="A70" s="306" t="s">
        <v>305</v>
      </c>
      <c r="B70" s="307" t="s">
        <v>306</v>
      </c>
      <c r="C70" s="308"/>
      <c r="D70" s="113">
        <v>1.460639606396064</v>
      </c>
      <c r="E70" s="115">
        <v>570</v>
      </c>
      <c r="F70" s="114">
        <v>582</v>
      </c>
      <c r="G70" s="114">
        <v>579</v>
      </c>
      <c r="H70" s="114">
        <v>625</v>
      </c>
      <c r="I70" s="140">
        <v>600</v>
      </c>
      <c r="J70" s="115">
        <v>-30</v>
      </c>
      <c r="K70" s="116">
        <v>-5</v>
      </c>
    </row>
    <row r="71" spans="1:11" ht="14.1" customHeight="1" x14ac:dyDescent="0.2">
      <c r="A71" s="306"/>
      <c r="B71" s="307" t="s">
        <v>307</v>
      </c>
      <c r="C71" s="308"/>
      <c r="D71" s="113">
        <v>0.6431939319393194</v>
      </c>
      <c r="E71" s="115">
        <v>251</v>
      </c>
      <c r="F71" s="114">
        <v>257</v>
      </c>
      <c r="G71" s="114">
        <v>251</v>
      </c>
      <c r="H71" s="114">
        <v>265</v>
      </c>
      <c r="I71" s="140">
        <v>267</v>
      </c>
      <c r="J71" s="115">
        <v>-16</v>
      </c>
      <c r="K71" s="116">
        <v>-5.9925093632958806</v>
      </c>
    </row>
    <row r="72" spans="1:11" ht="14.1" customHeight="1" x14ac:dyDescent="0.2">
      <c r="A72" s="306">
        <v>84</v>
      </c>
      <c r="B72" s="307" t="s">
        <v>308</v>
      </c>
      <c r="C72" s="308"/>
      <c r="D72" s="113">
        <v>6.2218122181221815</v>
      </c>
      <c r="E72" s="115">
        <v>2428</v>
      </c>
      <c r="F72" s="114">
        <v>2503</v>
      </c>
      <c r="G72" s="114">
        <v>2563</v>
      </c>
      <c r="H72" s="114">
        <v>2789</v>
      </c>
      <c r="I72" s="140">
        <v>2543</v>
      </c>
      <c r="J72" s="115">
        <v>-115</v>
      </c>
      <c r="K72" s="116">
        <v>-4.5222178529296109</v>
      </c>
    </row>
    <row r="73" spans="1:11" ht="14.1" customHeight="1" x14ac:dyDescent="0.2">
      <c r="A73" s="306" t="s">
        <v>309</v>
      </c>
      <c r="B73" s="307" t="s">
        <v>310</v>
      </c>
      <c r="C73" s="308"/>
      <c r="D73" s="113">
        <v>0.21268962689626897</v>
      </c>
      <c r="E73" s="115">
        <v>83</v>
      </c>
      <c r="F73" s="114">
        <v>81</v>
      </c>
      <c r="G73" s="114">
        <v>83</v>
      </c>
      <c r="H73" s="114">
        <v>87</v>
      </c>
      <c r="I73" s="140">
        <v>85</v>
      </c>
      <c r="J73" s="115">
        <v>-2</v>
      </c>
      <c r="K73" s="116">
        <v>-2.3529411764705883</v>
      </c>
    </row>
    <row r="74" spans="1:11" ht="14.1" customHeight="1" x14ac:dyDescent="0.2">
      <c r="A74" s="306" t="s">
        <v>311</v>
      </c>
      <c r="B74" s="307" t="s">
        <v>312</v>
      </c>
      <c r="C74" s="308"/>
      <c r="D74" s="113">
        <v>8.2000820008200082E-2</v>
      </c>
      <c r="E74" s="115">
        <v>32</v>
      </c>
      <c r="F74" s="114">
        <v>35</v>
      </c>
      <c r="G74" s="114">
        <v>34</v>
      </c>
      <c r="H74" s="114">
        <v>26</v>
      </c>
      <c r="I74" s="140">
        <v>25</v>
      </c>
      <c r="J74" s="115">
        <v>7</v>
      </c>
      <c r="K74" s="116">
        <v>28</v>
      </c>
    </row>
    <row r="75" spans="1:11" ht="14.1" customHeight="1" x14ac:dyDescent="0.2">
      <c r="A75" s="306" t="s">
        <v>313</v>
      </c>
      <c r="B75" s="307" t="s">
        <v>314</v>
      </c>
      <c r="C75" s="308"/>
      <c r="D75" s="113">
        <v>4.9661746617466171</v>
      </c>
      <c r="E75" s="115">
        <v>1938</v>
      </c>
      <c r="F75" s="114">
        <v>1979</v>
      </c>
      <c r="G75" s="114">
        <v>2043</v>
      </c>
      <c r="H75" s="114">
        <v>2280</v>
      </c>
      <c r="I75" s="140">
        <v>2041</v>
      </c>
      <c r="J75" s="115">
        <v>-103</v>
      </c>
      <c r="K75" s="116">
        <v>-5.0465458108770207</v>
      </c>
    </row>
    <row r="76" spans="1:11" ht="14.1" customHeight="1" x14ac:dyDescent="0.2">
      <c r="A76" s="306">
        <v>91</v>
      </c>
      <c r="B76" s="307" t="s">
        <v>315</v>
      </c>
      <c r="C76" s="308"/>
      <c r="D76" s="113">
        <v>0.55863058630586304</v>
      </c>
      <c r="E76" s="115">
        <v>218</v>
      </c>
      <c r="F76" s="114">
        <v>208</v>
      </c>
      <c r="G76" s="114">
        <v>221</v>
      </c>
      <c r="H76" s="114">
        <v>224</v>
      </c>
      <c r="I76" s="140">
        <v>221</v>
      </c>
      <c r="J76" s="115">
        <v>-3</v>
      </c>
      <c r="K76" s="116">
        <v>-1.3574660633484164</v>
      </c>
    </row>
    <row r="77" spans="1:11" ht="14.1" customHeight="1" x14ac:dyDescent="0.2">
      <c r="A77" s="306">
        <v>92</v>
      </c>
      <c r="B77" s="307" t="s">
        <v>316</v>
      </c>
      <c r="C77" s="308"/>
      <c r="D77" s="113">
        <v>0.24856498564985649</v>
      </c>
      <c r="E77" s="115">
        <v>97</v>
      </c>
      <c r="F77" s="114">
        <v>93</v>
      </c>
      <c r="G77" s="114">
        <v>89</v>
      </c>
      <c r="H77" s="114">
        <v>83</v>
      </c>
      <c r="I77" s="140">
        <v>89</v>
      </c>
      <c r="J77" s="115">
        <v>8</v>
      </c>
      <c r="K77" s="116">
        <v>8.9887640449438209</v>
      </c>
    </row>
    <row r="78" spans="1:11" ht="14.1" customHeight="1" x14ac:dyDescent="0.2">
      <c r="A78" s="306">
        <v>93</v>
      </c>
      <c r="B78" s="307" t="s">
        <v>317</v>
      </c>
      <c r="C78" s="308"/>
      <c r="D78" s="113">
        <v>9.2250922509225092E-2</v>
      </c>
      <c r="E78" s="115">
        <v>36</v>
      </c>
      <c r="F78" s="114">
        <v>45</v>
      </c>
      <c r="G78" s="114">
        <v>45</v>
      </c>
      <c r="H78" s="114">
        <v>39</v>
      </c>
      <c r="I78" s="140">
        <v>45</v>
      </c>
      <c r="J78" s="115">
        <v>-9</v>
      </c>
      <c r="K78" s="116">
        <v>-20</v>
      </c>
    </row>
    <row r="79" spans="1:11" ht="14.1" customHeight="1" x14ac:dyDescent="0.2">
      <c r="A79" s="306">
        <v>94</v>
      </c>
      <c r="B79" s="307" t="s">
        <v>318</v>
      </c>
      <c r="C79" s="308"/>
      <c r="D79" s="113">
        <v>0.69956949569495697</v>
      </c>
      <c r="E79" s="115">
        <v>273</v>
      </c>
      <c r="F79" s="114">
        <v>332</v>
      </c>
      <c r="G79" s="114">
        <v>296</v>
      </c>
      <c r="H79" s="114">
        <v>293</v>
      </c>
      <c r="I79" s="140">
        <v>291</v>
      </c>
      <c r="J79" s="115">
        <v>-18</v>
      </c>
      <c r="K79" s="116">
        <v>-6.1855670103092786</v>
      </c>
    </row>
    <row r="80" spans="1:11" ht="14.1" customHeight="1" x14ac:dyDescent="0.2">
      <c r="A80" s="306" t="s">
        <v>319</v>
      </c>
      <c r="B80" s="307" t="s">
        <v>320</v>
      </c>
      <c r="C80" s="308"/>
      <c r="D80" s="113">
        <v>1.5375153751537515E-2</v>
      </c>
      <c r="E80" s="115">
        <v>6</v>
      </c>
      <c r="F80" s="114">
        <v>7</v>
      </c>
      <c r="G80" s="114">
        <v>8</v>
      </c>
      <c r="H80" s="114">
        <v>8</v>
      </c>
      <c r="I80" s="140">
        <v>10</v>
      </c>
      <c r="J80" s="115">
        <v>-4</v>
      </c>
      <c r="K80" s="116">
        <v>-40</v>
      </c>
    </row>
    <row r="81" spans="1:11" ht="14.1" customHeight="1" x14ac:dyDescent="0.2">
      <c r="A81" s="310" t="s">
        <v>321</v>
      </c>
      <c r="B81" s="311" t="s">
        <v>334</v>
      </c>
      <c r="C81" s="312"/>
      <c r="D81" s="125">
        <v>4.8739237392373926</v>
      </c>
      <c r="E81" s="143">
        <v>1902</v>
      </c>
      <c r="F81" s="144">
        <v>1971</v>
      </c>
      <c r="G81" s="144">
        <v>1943</v>
      </c>
      <c r="H81" s="144">
        <v>2015</v>
      </c>
      <c r="I81" s="145">
        <v>1940</v>
      </c>
      <c r="J81" s="143">
        <v>-38</v>
      </c>
      <c r="K81" s="146">
        <v>-1.9587628865979381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12272</v>
      </c>
      <c r="G12" s="536">
        <v>10614</v>
      </c>
      <c r="H12" s="536">
        <v>16968</v>
      </c>
      <c r="I12" s="536">
        <v>12023</v>
      </c>
      <c r="J12" s="537">
        <v>12529</v>
      </c>
      <c r="K12" s="538">
        <v>-257</v>
      </c>
      <c r="L12" s="349">
        <v>-2.0512411206002077</v>
      </c>
    </row>
    <row r="13" spans="1:17" s="110" customFormat="1" ht="15" customHeight="1" x14ac:dyDescent="0.2">
      <c r="A13" s="350" t="s">
        <v>345</v>
      </c>
      <c r="B13" s="351" t="s">
        <v>346</v>
      </c>
      <c r="C13" s="347"/>
      <c r="D13" s="347"/>
      <c r="E13" s="348"/>
      <c r="F13" s="536">
        <v>6712</v>
      </c>
      <c r="G13" s="536">
        <v>5514</v>
      </c>
      <c r="H13" s="536">
        <v>9374</v>
      </c>
      <c r="I13" s="536">
        <v>6999</v>
      </c>
      <c r="J13" s="537">
        <v>7128</v>
      </c>
      <c r="K13" s="538">
        <v>-416</v>
      </c>
      <c r="L13" s="349">
        <v>-5.8361391694725029</v>
      </c>
    </row>
    <row r="14" spans="1:17" s="110" customFormat="1" ht="22.5" customHeight="1" x14ac:dyDescent="0.2">
      <c r="A14" s="350"/>
      <c r="B14" s="351" t="s">
        <v>347</v>
      </c>
      <c r="C14" s="347"/>
      <c r="D14" s="347"/>
      <c r="E14" s="348"/>
      <c r="F14" s="536">
        <v>5560</v>
      </c>
      <c r="G14" s="536">
        <v>5100</v>
      </c>
      <c r="H14" s="536">
        <v>7594</v>
      </c>
      <c r="I14" s="536">
        <v>5024</v>
      </c>
      <c r="J14" s="537">
        <v>5401</v>
      </c>
      <c r="K14" s="538">
        <v>159</v>
      </c>
      <c r="L14" s="349">
        <v>2.9438992779114979</v>
      </c>
    </row>
    <row r="15" spans="1:17" s="110" customFormat="1" ht="15" customHeight="1" x14ac:dyDescent="0.2">
      <c r="A15" s="350" t="s">
        <v>348</v>
      </c>
      <c r="B15" s="351" t="s">
        <v>108</v>
      </c>
      <c r="C15" s="347"/>
      <c r="D15" s="347"/>
      <c r="E15" s="348"/>
      <c r="F15" s="536">
        <v>2612</v>
      </c>
      <c r="G15" s="536">
        <v>2694</v>
      </c>
      <c r="H15" s="536">
        <v>6911</v>
      </c>
      <c r="I15" s="536">
        <v>2773</v>
      </c>
      <c r="J15" s="537">
        <v>2745</v>
      </c>
      <c r="K15" s="538">
        <v>-133</v>
      </c>
      <c r="L15" s="349">
        <v>-4.8451730418943537</v>
      </c>
    </row>
    <row r="16" spans="1:17" s="110" customFormat="1" ht="15" customHeight="1" x14ac:dyDescent="0.2">
      <c r="A16" s="350"/>
      <c r="B16" s="351" t="s">
        <v>109</v>
      </c>
      <c r="C16" s="347"/>
      <c r="D16" s="347"/>
      <c r="E16" s="348"/>
      <c r="F16" s="536">
        <v>8289</v>
      </c>
      <c r="G16" s="536">
        <v>6913</v>
      </c>
      <c r="H16" s="536">
        <v>8800</v>
      </c>
      <c r="I16" s="536">
        <v>8015</v>
      </c>
      <c r="J16" s="537">
        <v>8443</v>
      </c>
      <c r="K16" s="538">
        <v>-154</v>
      </c>
      <c r="L16" s="349">
        <v>-1.8239962098780054</v>
      </c>
    </row>
    <row r="17" spans="1:12" s="110" customFormat="1" ht="15" customHeight="1" x14ac:dyDescent="0.2">
      <c r="A17" s="350"/>
      <c r="B17" s="351" t="s">
        <v>110</v>
      </c>
      <c r="C17" s="347"/>
      <c r="D17" s="347"/>
      <c r="E17" s="348"/>
      <c r="F17" s="536">
        <v>1238</v>
      </c>
      <c r="G17" s="536">
        <v>889</v>
      </c>
      <c r="H17" s="536">
        <v>1118</v>
      </c>
      <c r="I17" s="536">
        <v>1101</v>
      </c>
      <c r="J17" s="537">
        <v>1162</v>
      </c>
      <c r="K17" s="538">
        <v>76</v>
      </c>
      <c r="L17" s="349">
        <v>6.540447504302926</v>
      </c>
    </row>
    <row r="18" spans="1:12" s="110" customFormat="1" ht="15" customHeight="1" x14ac:dyDescent="0.2">
      <c r="A18" s="350"/>
      <c r="B18" s="351" t="s">
        <v>111</v>
      </c>
      <c r="C18" s="347"/>
      <c r="D18" s="347"/>
      <c r="E18" s="348"/>
      <c r="F18" s="536">
        <v>133</v>
      </c>
      <c r="G18" s="536">
        <v>118</v>
      </c>
      <c r="H18" s="536">
        <v>139</v>
      </c>
      <c r="I18" s="536">
        <v>134</v>
      </c>
      <c r="J18" s="537">
        <v>179</v>
      </c>
      <c r="K18" s="538">
        <v>-46</v>
      </c>
      <c r="L18" s="349">
        <v>-25.69832402234637</v>
      </c>
    </row>
    <row r="19" spans="1:12" s="110" customFormat="1" ht="15" customHeight="1" x14ac:dyDescent="0.2">
      <c r="A19" s="118" t="s">
        <v>113</v>
      </c>
      <c r="B19" s="119" t="s">
        <v>181</v>
      </c>
      <c r="C19" s="347"/>
      <c r="D19" s="347"/>
      <c r="E19" s="348"/>
      <c r="F19" s="536">
        <v>7453</v>
      </c>
      <c r="G19" s="536">
        <v>5772</v>
      </c>
      <c r="H19" s="536">
        <v>11580</v>
      </c>
      <c r="I19" s="536">
        <v>7353</v>
      </c>
      <c r="J19" s="537">
        <v>7600</v>
      </c>
      <c r="K19" s="538">
        <v>-147</v>
      </c>
      <c r="L19" s="349">
        <v>-1.9342105263157894</v>
      </c>
    </row>
    <row r="20" spans="1:12" s="110" customFormat="1" ht="15" customHeight="1" x14ac:dyDescent="0.2">
      <c r="A20" s="118"/>
      <c r="B20" s="119" t="s">
        <v>182</v>
      </c>
      <c r="C20" s="347"/>
      <c r="D20" s="347"/>
      <c r="E20" s="348"/>
      <c r="F20" s="536">
        <v>4819</v>
      </c>
      <c r="G20" s="536">
        <v>4842</v>
      </c>
      <c r="H20" s="536">
        <v>5388</v>
      </c>
      <c r="I20" s="536">
        <v>4670</v>
      </c>
      <c r="J20" s="537">
        <v>4929</v>
      </c>
      <c r="K20" s="538">
        <v>-110</v>
      </c>
      <c r="L20" s="349">
        <v>-2.2316899979711908</v>
      </c>
    </row>
    <row r="21" spans="1:12" s="110" customFormat="1" ht="15" customHeight="1" x14ac:dyDescent="0.2">
      <c r="A21" s="118" t="s">
        <v>113</v>
      </c>
      <c r="B21" s="119" t="s">
        <v>116</v>
      </c>
      <c r="C21" s="347"/>
      <c r="D21" s="347"/>
      <c r="E21" s="348"/>
      <c r="F21" s="536">
        <v>10230</v>
      </c>
      <c r="G21" s="536">
        <v>8796</v>
      </c>
      <c r="H21" s="536">
        <v>14407</v>
      </c>
      <c r="I21" s="536">
        <v>9971</v>
      </c>
      <c r="J21" s="537">
        <v>10583</v>
      </c>
      <c r="K21" s="538">
        <v>-353</v>
      </c>
      <c r="L21" s="349">
        <v>-3.3355381271851083</v>
      </c>
    </row>
    <row r="22" spans="1:12" s="110" customFormat="1" ht="15" customHeight="1" x14ac:dyDescent="0.2">
      <c r="A22" s="118"/>
      <c r="B22" s="119" t="s">
        <v>117</v>
      </c>
      <c r="C22" s="347"/>
      <c r="D22" s="347"/>
      <c r="E22" s="348"/>
      <c r="F22" s="536">
        <v>2039</v>
      </c>
      <c r="G22" s="536">
        <v>1810</v>
      </c>
      <c r="H22" s="536">
        <v>2550</v>
      </c>
      <c r="I22" s="536">
        <v>2044</v>
      </c>
      <c r="J22" s="537">
        <v>1941</v>
      </c>
      <c r="K22" s="538">
        <v>98</v>
      </c>
      <c r="L22" s="349">
        <v>5.0489438433797016</v>
      </c>
    </row>
    <row r="23" spans="1:12" s="110" customFormat="1" ht="15" customHeight="1" x14ac:dyDescent="0.2">
      <c r="A23" s="352" t="s">
        <v>348</v>
      </c>
      <c r="B23" s="353" t="s">
        <v>193</v>
      </c>
      <c r="C23" s="354"/>
      <c r="D23" s="354"/>
      <c r="E23" s="355"/>
      <c r="F23" s="539">
        <v>262</v>
      </c>
      <c r="G23" s="539">
        <v>424</v>
      </c>
      <c r="H23" s="539">
        <v>3396</v>
      </c>
      <c r="I23" s="539">
        <v>186</v>
      </c>
      <c r="J23" s="540">
        <v>304</v>
      </c>
      <c r="K23" s="541">
        <v>-42</v>
      </c>
      <c r="L23" s="356">
        <v>-13.815789473684211</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37.1</v>
      </c>
      <c r="G25" s="542">
        <v>45.2</v>
      </c>
      <c r="H25" s="542">
        <v>41.7</v>
      </c>
      <c r="I25" s="542">
        <v>41.8</v>
      </c>
      <c r="J25" s="542">
        <v>38.4</v>
      </c>
      <c r="K25" s="543" t="s">
        <v>350</v>
      </c>
      <c r="L25" s="364">
        <v>-1.2999999999999972</v>
      </c>
    </row>
    <row r="26" spans="1:12" s="110" customFormat="1" ht="15" customHeight="1" x14ac:dyDescent="0.2">
      <c r="A26" s="365" t="s">
        <v>105</v>
      </c>
      <c r="B26" s="366" t="s">
        <v>346</v>
      </c>
      <c r="C26" s="362"/>
      <c r="D26" s="362"/>
      <c r="E26" s="363"/>
      <c r="F26" s="542">
        <v>34.799999999999997</v>
      </c>
      <c r="G26" s="542">
        <v>42.9</v>
      </c>
      <c r="H26" s="542">
        <v>38.1</v>
      </c>
      <c r="I26" s="542">
        <v>37.6</v>
      </c>
      <c r="J26" s="544">
        <v>35.5</v>
      </c>
      <c r="K26" s="543" t="s">
        <v>350</v>
      </c>
      <c r="L26" s="364">
        <v>-0.70000000000000284</v>
      </c>
    </row>
    <row r="27" spans="1:12" s="110" customFormat="1" ht="15" customHeight="1" x14ac:dyDescent="0.2">
      <c r="A27" s="365"/>
      <c r="B27" s="366" t="s">
        <v>347</v>
      </c>
      <c r="C27" s="362"/>
      <c r="D27" s="362"/>
      <c r="E27" s="363"/>
      <c r="F27" s="542">
        <v>39.799999999999997</v>
      </c>
      <c r="G27" s="542">
        <v>47.6</v>
      </c>
      <c r="H27" s="542">
        <v>46.1</v>
      </c>
      <c r="I27" s="542">
        <v>47.5</v>
      </c>
      <c r="J27" s="542">
        <v>42.3</v>
      </c>
      <c r="K27" s="543" t="s">
        <v>350</v>
      </c>
      <c r="L27" s="364">
        <v>-2.5</v>
      </c>
    </row>
    <row r="28" spans="1:12" s="110" customFormat="1" ht="15" customHeight="1" x14ac:dyDescent="0.2">
      <c r="A28" s="365" t="s">
        <v>113</v>
      </c>
      <c r="B28" s="366" t="s">
        <v>108</v>
      </c>
      <c r="C28" s="362"/>
      <c r="D28" s="362"/>
      <c r="E28" s="363"/>
      <c r="F28" s="542">
        <v>51.4</v>
      </c>
      <c r="G28" s="542">
        <v>59.9</v>
      </c>
      <c r="H28" s="542">
        <v>53.3</v>
      </c>
      <c r="I28" s="542">
        <v>55</v>
      </c>
      <c r="J28" s="542">
        <v>49.2</v>
      </c>
      <c r="K28" s="543" t="s">
        <v>350</v>
      </c>
      <c r="L28" s="364">
        <v>2.1999999999999957</v>
      </c>
    </row>
    <row r="29" spans="1:12" s="110" customFormat="1" ht="11.25" x14ac:dyDescent="0.2">
      <c r="A29" s="365"/>
      <c r="B29" s="366" t="s">
        <v>109</v>
      </c>
      <c r="C29" s="362"/>
      <c r="D29" s="362"/>
      <c r="E29" s="363"/>
      <c r="F29" s="542">
        <v>34.6</v>
      </c>
      <c r="G29" s="542">
        <v>42</v>
      </c>
      <c r="H29" s="542">
        <v>38.5</v>
      </c>
      <c r="I29" s="542">
        <v>38.799999999999997</v>
      </c>
      <c r="J29" s="544">
        <v>36.799999999999997</v>
      </c>
      <c r="K29" s="543" t="s">
        <v>350</v>
      </c>
      <c r="L29" s="364">
        <v>-2.1999999999999957</v>
      </c>
    </row>
    <row r="30" spans="1:12" s="110" customFormat="1" ht="15" customHeight="1" x14ac:dyDescent="0.2">
      <c r="A30" s="365"/>
      <c r="B30" s="366" t="s">
        <v>110</v>
      </c>
      <c r="C30" s="362"/>
      <c r="D30" s="362"/>
      <c r="E30" s="363"/>
      <c r="F30" s="542">
        <v>26.7</v>
      </c>
      <c r="G30" s="542">
        <v>31.9</v>
      </c>
      <c r="H30" s="542">
        <v>32</v>
      </c>
      <c r="I30" s="542">
        <v>32</v>
      </c>
      <c r="J30" s="542">
        <v>27.9</v>
      </c>
      <c r="K30" s="543" t="s">
        <v>350</v>
      </c>
      <c r="L30" s="364">
        <v>-1.1999999999999993</v>
      </c>
    </row>
    <row r="31" spans="1:12" s="110" customFormat="1" ht="15" customHeight="1" x14ac:dyDescent="0.2">
      <c r="A31" s="365"/>
      <c r="B31" s="366" t="s">
        <v>111</v>
      </c>
      <c r="C31" s="362"/>
      <c r="D31" s="362"/>
      <c r="E31" s="363"/>
      <c r="F31" s="542">
        <v>34.6</v>
      </c>
      <c r="G31" s="542">
        <v>47.5</v>
      </c>
      <c r="H31" s="542">
        <v>37.4</v>
      </c>
      <c r="I31" s="542">
        <v>42.5</v>
      </c>
      <c r="J31" s="542">
        <v>33.5</v>
      </c>
      <c r="K31" s="543" t="s">
        <v>350</v>
      </c>
      <c r="L31" s="364">
        <v>1.1000000000000014</v>
      </c>
    </row>
    <row r="32" spans="1:12" s="110" customFormat="1" ht="15" customHeight="1" x14ac:dyDescent="0.2">
      <c r="A32" s="367" t="s">
        <v>113</v>
      </c>
      <c r="B32" s="368" t="s">
        <v>181</v>
      </c>
      <c r="C32" s="362"/>
      <c r="D32" s="362"/>
      <c r="E32" s="363"/>
      <c r="F32" s="542">
        <v>30.6</v>
      </c>
      <c r="G32" s="542">
        <v>34</v>
      </c>
      <c r="H32" s="542">
        <v>34.4</v>
      </c>
      <c r="I32" s="542">
        <v>34.4</v>
      </c>
      <c r="J32" s="544">
        <v>31.9</v>
      </c>
      <c r="K32" s="543" t="s">
        <v>350</v>
      </c>
      <c r="L32" s="364">
        <v>-1.2999999999999972</v>
      </c>
    </row>
    <row r="33" spans="1:12" s="110" customFormat="1" ht="15" customHeight="1" x14ac:dyDescent="0.2">
      <c r="A33" s="367"/>
      <c r="B33" s="368" t="s">
        <v>182</v>
      </c>
      <c r="C33" s="362"/>
      <c r="D33" s="362"/>
      <c r="E33" s="363"/>
      <c r="F33" s="542">
        <v>46.7</v>
      </c>
      <c r="G33" s="542">
        <v>57.3</v>
      </c>
      <c r="H33" s="542">
        <v>52.3</v>
      </c>
      <c r="I33" s="542">
        <v>53</v>
      </c>
      <c r="J33" s="542">
        <v>48</v>
      </c>
      <c r="K33" s="543" t="s">
        <v>350</v>
      </c>
      <c r="L33" s="364">
        <v>-1.2999999999999972</v>
      </c>
    </row>
    <row r="34" spans="1:12" s="369" customFormat="1" ht="15" customHeight="1" x14ac:dyDescent="0.2">
      <c r="A34" s="367" t="s">
        <v>113</v>
      </c>
      <c r="B34" s="368" t="s">
        <v>116</v>
      </c>
      <c r="C34" s="362"/>
      <c r="D34" s="362"/>
      <c r="E34" s="363"/>
      <c r="F34" s="542">
        <v>36.299999999999997</v>
      </c>
      <c r="G34" s="542">
        <v>44</v>
      </c>
      <c r="H34" s="542">
        <v>41.3</v>
      </c>
      <c r="I34" s="542">
        <v>41.3</v>
      </c>
      <c r="J34" s="542">
        <v>37.6</v>
      </c>
      <c r="K34" s="543" t="s">
        <v>350</v>
      </c>
      <c r="L34" s="364">
        <v>-1.3000000000000043</v>
      </c>
    </row>
    <row r="35" spans="1:12" s="369" customFormat="1" ht="11.25" x14ac:dyDescent="0.2">
      <c r="A35" s="370"/>
      <c r="B35" s="371" t="s">
        <v>117</v>
      </c>
      <c r="C35" s="372"/>
      <c r="D35" s="372"/>
      <c r="E35" s="373"/>
      <c r="F35" s="545">
        <v>40.799999999999997</v>
      </c>
      <c r="G35" s="545">
        <v>50.8</v>
      </c>
      <c r="H35" s="545">
        <v>43.7</v>
      </c>
      <c r="I35" s="545">
        <v>44</v>
      </c>
      <c r="J35" s="546">
        <v>42.8</v>
      </c>
      <c r="K35" s="547" t="s">
        <v>350</v>
      </c>
      <c r="L35" s="374">
        <v>-2</v>
      </c>
    </row>
    <row r="36" spans="1:12" s="369" customFormat="1" ht="15.95" customHeight="1" x14ac:dyDescent="0.2">
      <c r="A36" s="375" t="s">
        <v>351</v>
      </c>
      <c r="B36" s="376"/>
      <c r="C36" s="377"/>
      <c r="D36" s="376"/>
      <c r="E36" s="378"/>
      <c r="F36" s="548">
        <v>11901</v>
      </c>
      <c r="G36" s="548">
        <v>10027</v>
      </c>
      <c r="H36" s="548">
        <v>12890</v>
      </c>
      <c r="I36" s="548">
        <v>11760</v>
      </c>
      <c r="J36" s="548">
        <v>12119</v>
      </c>
      <c r="K36" s="549">
        <v>-218</v>
      </c>
      <c r="L36" s="380">
        <v>-1.7988282861622247</v>
      </c>
    </row>
    <row r="37" spans="1:12" s="369" customFormat="1" ht="15.95" customHeight="1" x14ac:dyDescent="0.2">
      <c r="A37" s="381"/>
      <c r="B37" s="382" t="s">
        <v>113</v>
      </c>
      <c r="C37" s="382" t="s">
        <v>352</v>
      </c>
      <c r="D37" s="382"/>
      <c r="E37" s="383"/>
      <c r="F37" s="548">
        <v>4413</v>
      </c>
      <c r="G37" s="548">
        <v>4528</v>
      </c>
      <c r="H37" s="548">
        <v>5377</v>
      </c>
      <c r="I37" s="548">
        <v>4911</v>
      </c>
      <c r="J37" s="548">
        <v>4653</v>
      </c>
      <c r="K37" s="549">
        <v>-240</v>
      </c>
      <c r="L37" s="380">
        <v>-5.1579626047711153</v>
      </c>
    </row>
    <row r="38" spans="1:12" s="369" customFormat="1" ht="15.95" customHeight="1" x14ac:dyDescent="0.2">
      <c r="A38" s="381"/>
      <c r="B38" s="384" t="s">
        <v>105</v>
      </c>
      <c r="C38" s="384" t="s">
        <v>106</v>
      </c>
      <c r="D38" s="385"/>
      <c r="E38" s="383"/>
      <c r="F38" s="548">
        <v>6524</v>
      </c>
      <c r="G38" s="548">
        <v>5251</v>
      </c>
      <c r="H38" s="548">
        <v>7034</v>
      </c>
      <c r="I38" s="548">
        <v>6859</v>
      </c>
      <c r="J38" s="550">
        <v>6928</v>
      </c>
      <c r="K38" s="549">
        <v>-404</v>
      </c>
      <c r="L38" s="380">
        <v>-5.8314087759815241</v>
      </c>
    </row>
    <row r="39" spans="1:12" s="369" customFormat="1" ht="15.95" customHeight="1" x14ac:dyDescent="0.2">
      <c r="A39" s="381"/>
      <c r="B39" s="385"/>
      <c r="C39" s="382" t="s">
        <v>353</v>
      </c>
      <c r="D39" s="385"/>
      <c r="E39" s="383"/>
      <c r="F39" s="548">
        <v>2273</v>
      </c>
      <c r="G39" s="548">
        <v>2254</v>
      </c>
      <c r="H39" s="548">
        <v>2680</v>
      </c>
      <c r="I39" s="548">
        <v>2582</v>
      </c>
      <c r="J39" s="548">
        <v>2456</v>
      </c>
      <c r="K39" s="549">
        <v>-183</v>
      </c>
      <c r="L39" s="380">
        <v>-7.4511400651465802</v>
      </c>
    </row>
    <row r="40" spans="1:12" s="369" customFormat="1" ht="15.95" customHeight="1" x14ac:dyDescent="0.2">
      <c r="A40" s="381"/>
      <c r="B40" s="384"/>
      <c r="C40" s="384" t="s">
        <v>107</v>
      </c>
      <c r="D40" s="385"/>
      <c r="E40" s="383"/>
      <c r="F40" s="548">
        <v>5377</v>
      </c>
      <c r="G40" s="548">
        <v>4776</v>
      </c>
      <c r="H40" s="548">
        <v>5856</v>
      </c>
      <c r="I40" s="548">
        <v>4901</v>
      </c>
      <c r="J40" s="548">
        <v>5191</v>
      </c>
      <c r="K40" s="549">
        <v>186</v>
      </c>
      <c r="L40" s="380">
        <v>3.5831246387979196</v>
      </c>
    </row>
    <row r="41" spans="1:12" s="369" customFormat="1" ht="24" customHeight="1" x14ac:dyDescent="0.2">
      <c r="A41" s="381"/>
      <c r="B41" s="385"/>
      <c r="C41" s="382" t="s">
        <v>353</v>
      </c>
      <c r="D41" s="385"/>
      <c r="E41" s="383"/>
      <c r="F41" s="548">
        <v>2140</v>
      </c>
      <c r="G41" s="548">
        <v>2274</v>
      </c>
      <c r="H41" s="548">
        <v>2697</v>
      </c>
      <c r="I41" s="548">
        <v>2329</v>
      </c>
      <c r="J41" s="550">
        <v>2197</v>
      </c>
      <c r="K41" s="549">
        <v>-57</v>
      </c>
      <c r="L41" s="380">
        <v>-2.5944469731451978</v>
      </c>
    </row>
    <row r="42" spans="1:12" s="110" customFormat="1" ht="15" customHeight="1" x14ac:dyDescent="0.2">
      <c r="A42" s="381"/>
      <c r="B42" s="384" t="s">
        <v>113</v>
      </c>
      <c r="C42" s="384" t="s">
        <v>354</v>
      </c>
      <c r="D42" s="385"/>
      <c r="E42" s="383"/>
      <c r="F42" s="548">
        <v>2337</v>
      </c>
      <c r="G42" s="548">
        <v>2221</v>
      </c>
      <c r="H42" s="548">
        <v>3290</v>
      </c>
      <c r="I42" s="548">
        <v>2605</v>
      </c>
      <c r="J42" s="548">
        <v>2423</v>
      </c>
      <c r="K42" s="549">
        <v>-86</v>
      </c>
      <c r="L42" s="380">
        <v>-3.5493190260008256</v>
      </c>
    </row>
    <row r="43" spans="1:12" s="110" customFormat="1" ht="15" customHeight="1" x14ac:dyDescent="0.2">
      <c r="A43" s="381"/>
      <c r="B43" s="385"/>
      <c r="C43" s="382" t="s">
        <v>353</v>
      </c>
      <c r="D43" s="385"/>
      <c r="E43" s="383"/>
      <c r="F43" s="548">
        <v>1202</v>
      </c>
      <c r="G43" s="548">
        <v>1331</v>
      </c>
      <c r="H43" s="548">
        <v>1752</v>
      </c>
      <c r="I43" s="548">
        <v>1432</v>
      </c>
      <c r="J43" s="548">
        <v>1193</v>
      </c>
      <c r="K43" s="549">
        <v>9</v>
      </c>
      <c r="L43" s="380">
        <v>0.7544006705783739</v>
      </c>
    </row>
    <row r="44" spans="1:12" s="110" customFormat="1" ht="15" customHeight="1" x14ac:dyDescent="0.2">
      <c r="A44" s="381"/>
      <c r="B44" s="384"/>
      <c r="C44" s="366" t="s">
        <v>109</v>
      </c>
      <c r="D44" s="385"/>
      <c r="E44" s="383"/>
      <c r="F44" s="548">
        <v>8196</v>
      </c>
      <c r="G44" s="548">
        <v>6801</v>
      </c>
      <c r="H44" s="548">
        <v>8345</v>
      </c>
      <c r="I44" s="548">
        <v>7921</v>
      </c>
      <c r="J44" s="550">
        <v>8357</v>
      </c>
      <c r="K44" s="549">
        <v>-161</v>
      </c>
      <c r="L44" s="380">
        <v>-1.9265286586095489</v>
      </c>
    </row>
    <row r="45" spans="1:12" s="110" customFormat="1" ht="15" customHeight="1" x14ac:dyDescent="0.2">
      <c r="A45" s="381"/>
      <c r="B45" s="385"/>
      <c r="C45" s="382" t="s">
        <v>353</v>
      </c>
      <c r="D45" s="385"/>
      <c r="E45" s="383"/>
      <c r="F45" s="548">
        <v>2835</v>
      </c>
      <c r="G45" s="548">
        <v>2858</v>
      </c>
      <c r="H45" s="548">
        <v>3216</v>
      </c>
      <c r="I45" s="548">
        <v>3070</v>
      </c>
      <c r="J45" s="548">
        <v>3076</v>
      </c>
      <c r="K45" s="549">
        <v>-241</v>
      </c>
      <c r="L45" s="380">
        <v>-7.8348504551365412</v>
      </c>
    </row>
    <row r="46" spans="1:12" s="110" customFormat="1" ht="15" customHeight="1" x14ac:dyDescent="0.2">
      <c r="A46" s="381"/>
      <c r="B46" s="384"/>
      <c r="C46" s="366" t="s">
        <v>110</v>
      </c>
      <c r="D46" s="385"/>
      <c r="E46" s="383"/>
      <c r="F46" s="548">
        <v>1235</v>
      </c>
      <c r="G46" s="548">
        <v>887</v>
      </c>
      <c r="H46" s="548">
        <v>1116</v>
      </c>
      <c r="I46" s="548">
        <v>1100</v>
      </c>
      <c r="J46" s="548">
        <v>1160</v>
      </c>
      <c r="K46" s="549">
        <v>75</v>
      </c>
      <c r="L46" s="380">
        <v>6.4655172413793105</v>
      </c>
    </row>
    <row r="47" spans="1:12" s="110" customFormat="1" ht="15" customHeight="1" x14ac:dyDescent="0.2">
      <c r="A47" s="381"/>
      <c r="B47" s="385"/>
      <c r="C47" s="382" t="s">
        <v>353</v>
      </c>
      <c r="D47" s="385"/>
      <c r="E47" s="383"/>
      <c r="F47" s="548">
        <v>330</v>
      </c>
      <c r="G47" s="548">
        <v>283</v>
      </c>
      <c r="H47" s="548">
        <v>357</v>
      </c>
      <c r="I47" s="548">
        <v>352</v>
      </c>
      <c r="J47" s="550">
        <v>324</v>
      </c>
      <c r="K47" s="549">
        <v>6</v>
      </c>
      <c r="L47" s="380">
        <v>1.8518518518518519</v>
      </c>
    </row>
    <row r="48" spans="1:12" s="110" customFormat="1" ht="15" customHeight="1" x14ac:dyDescent="0.2">
      <c r="A48" s="381"/>
      <c r="B48" s="385"/>
      <c r="C48" s="366" t="s">
        <v>111</v>
      </c>
      <c r="D48" s="386"/>
      <c r="E48" s="387"/>
      <c r="F48" s="548">
        <v>133</v>
      </c>
      <c r="G48" s="548">
        <v>118</v>
      </c>
      <c r="H48" s="548">
        <v>139</v>
      </c>
      <c r="I48" s="548">
        <v>134</v>
      </c>
      <c r="J48" s="548">
        <v>179</v>
      </c>
      <c r="K48" s="549">
        <v>-46</v>
      </c>
      <c r="L48" s="380">
        <v>-25.69832402234637</v>
      </c>
    </row>
    <row r="49" spans="1:12" s="110" customFormat="1" ht="15" customHeight="1" x14ac:dyDescent="0.2">
      <c r="A49" s="381"/>
      <c r="B49" s="385"/>
      <c r="C49" s="382" t="s">
        <v>353</v>
      </c>
      <c r="D49" s="385"/>
      <c r="E49" s="383"/>
      <c r="F49" s="548">
        <v>46</v>
      </c>
      <c r="G49" s="548">
        <v>56</v>
      </c>
      <c r="H49" s="548">
        <v>52</v>
      </c>
      <c r="I49" s="548">
        <v>57</v>
      </c>
      <c r="J49" s="548">
        <v>60</v>
      </c>
      <c r="K49" s="549">
        <v>-14</v>
      </c>
      <c r="L49" s="380">
        <v>-23.333333333333332</v>
      </c>
    </row>
    <row r="50" spans="1:12" s="110" customFormat="1" ht="15" customHeight="1" x14ac:dyDescent="0.2">
      <c r="A50" s="381"/>
      <c r="B50" s="384" t="s">
        <v>113</v>
      </c>
      <c r="C50" s="382" t="s">
        <v>181</v>
      </c>
      <c r="D50" s="385"/>
      <c r="E50" s="383"/>
      <c r="F50" s="548">
        <v>7109</v>
      </c>
      <c r="G50" s="548">
        <v>5224</v>
      </c>
      <c r="H50" s="548">
        <v>7629</v>
      </c>
      <c r="I50" s="548">
        <v>7116</v>
      </c>
      <c r="J50" s="550">
        <v>7229</v>
      </c>
      <c r="K50" s="549">
        <v>-120</v>
      </c>
      <c r="L50" s="380">
        <v>-1.6599806335592751</v>
      </c>
    </row>
    <row r="51" spans="1:12" s="110" customFormat="1" ht="15" customHeight="1" x14ac:dyDescent="0.2">
      <c r="A51" s="381"/>
      <c r="B51" s="385"/>
      <c r="C51" s="382" t="s">
        <v>353</v>
      </c>
      <c r="D51" s="385"/>
      <c r="E51" s="383"/>
      <c r="F51" s="548">
        <v>2175</v>
      </c>
      <c r="G51" s="548">
        <v>1776</v>
      </c>
      <c r="H51" s="548">
        <v>2624</v>
      </c>
      <c r="I51" s="548">
        <v>2448</v>
      </c>
      <c r="J51" s="548">
        <v>2304</v>
      </c>
      <c r="K51" s="549">
        <v>-129</v>
      </c>
      <c r="L51" s="380">
        <v>-5.598958333333333</v>
      </c>
    </row>
    <row r="52" spans="1:12" s="110" customFormat="1" ht="15" customHeight="1" x14ac:dyDescent="0.2">
      <c r="A52" s="381"/>
      <c r="B52" s="384"/>
      <c r="C52" s="382" t="s">
        <v>182</v>
      </c>
      <c r="D52" s="385"/>
      <c r="E52" s="383"/>
      <c r="F52" s="548">
        <v>4792</v>
      </c>
      <c r="G52" s="548">
        <v>4803</v>
      </c>
      <c r="H52" s="548">
        <v>5261</v>
      </c>
      <c r="I52" s="548">
        <v>4644</v>
      </c>
      <c r="J52" s="548">
        <v>4890</v>
      </c>
      <c r="K52" s="549">
        <v>-98</v>
      </c>
      <c r="L52" s="380">
        <v>-2.0040899795501024</v>
      </c>
    </row>
    <row r="53" spans="1:12" s="269" customFormat="1" ht="11.25" customHeight="1" x14ac:dyDescent="0.2">
      <c r="A53" s="381"/>
      <c r="B53" s="385"/>
      <c r="C53" s="382" t="s">
        <v>353</v>
      </c>
      <c r="D53" s="385"/>
      <c r="E53" s="383"/>
      <c r="F53" s="548">
        <v>2238</v>
      </c>
      <c r="G53" s="548">
        <v>2752</v>
      </c>
      <c r="H53" s="548">
        <v>2753</v>
      </c>
      <c r="I53" s="548">
        <v>2463</v>
      </c>
      <c r="J53" s="550">
        <v>2349</v>
      </c>
      <c r="K53" s="549">
        <v>-111</v>
      </c>
      <c r="L53" s="380">
        <v>-4.7254150702426561</v>
      </c>
    </row>
    <row r="54" spans="1:12" s="151" customFormat="1" ht="12.75" customHeight="1" x14ac:dyDescent="0.2">
      <c r="A54" s="381"/>
      <c r="B54" s="384" t="s">
        <v>113</v>
      </c>
      <c r="C54" s="384" t="s">
        <v>116</v>
      </c>
      <c r="D54" s="385"/>
      <c r="E54" s="383"/>
      <c r="F54" s="548">
        <v>9924</v>
      </c>
      <c r="G54" s="548">
        <v>8282</v>
      </c>
      <c r="H54" s="548">
        <v>10737</v>
      </c>
      <c r="I54" s="548">
        <v>9760</v>
      </c>
      <c r="J54" s="548">
        <v>10247</v>
      </c>
      <c r="K54" s="549">
        <v>-323</v>
      </c>
      <c r="L54" s="380">
        <v>-3.1521420903679127</v>
      </c>
    </row>
    <row r="55" spans="1:12" ht="11.25" x14ac:dyDescent="0.2">
      <c r="A55" s="381"/>
      <c r="B55" s="385"/>
      <c r="C55" s="382" t="s">
        <v>353</v>
      </c>
      <c r="D55" s="385"/>
      <c r="E55" s="383"/>
      <c r="F55" s="548">
        <v>3607</v>
      </c>
      <c r="G55" s="548">
        <v>3641</v>
      </c>
      <c r="H55" s="548">
        <v>4437</v>
      </c>
      <c r="I55" s="548">
        <v>4032</v>
      </c>
      <c r="J55" s="548">
        <v>3852</v>
      </c>
      <c r="K55" s="549">
        <v>-245</v>
      </c>
      <c r="L55" s="380">
        <v>-6.3603322949117338</v>
      </c>
    </row>
    <row r="56" spans="1:12" ht="14.25" customHeight="1" x14ac:dyDescent="0.2">
      <c r="A56" s="381"/>
      <c r="B56" s="385"/>
      <c r="C56" s="384" t="s">
        <v>117</v>
      </c>
      <c r="D56" s="385"/>
      <c r="E56" s="383"/>
      <c r="F56" s="548">
        <v>1974</v>
      </c>
      <c r="G56" s="548">
        <v>1737</v>
      </c>
      <c r="H56" s="548">
        <v>2144</v>
      </c>
      <c r="I56" s="548">
        <v>1992</v>
      </c>
      <c r="J56" s="548">
        <v>1867</v>
      </c>
      <c r="K56" s="549">
        <v>107</v>
      </c>
      <c r="L56" s="380">
        <v>5.731119442956615</v>
      </c>
    </row>
    <row r="57" spans="1:12" ht="18.75" customHeight="1" x14ac:dyDescent="0.2">
      <c r="A57" s="388"/>
      <c r="B57" s="389"/>
      <c r="C57" s="390" t="s">
        <v>353</v>
      </c>
      <c r="D57" s="389"/>
      <c r="E57" s="391"/>
      <c r="F57" s="551">
        <v>805</v>
      </c>
      <c r="G57" s="552">
        <v>882</v>
      </c>
      <c r="H57" s="552">
        <v>936</v>
      </c>
      <c r="I57" s="552">
        <v>876</v>
      </c>
      <c r="J57" s="552">
        <v>799</v>
      </c>
      <c r="K57" s="553">
        <f t="shared" ref="K57" si="0">IF(OR(F57=".",J57=".")=TRUE,".",IF(OR(F57="*",J57="*")=TRUE,"*",IF(AND(F57="-",J57="-")=TRUE,"-",IF(AND(ISNUMBER(J57),ISNUMBER(F57))=TRUE,IF(F57-J57=0,0,F57-J57),IF(ISNUMBER(F57)=TRUE,F57,-J57)))))</f>
        <v>6</v>
      </c>
      <c r="L57" s="392">
        <f t="shared" ref="L57" si="1">IF(K57 =".",".",IF(K57 ="*","*",IF(K57="-","-",IF(K57=0,0,IF(OR(J57="-",J57=".",F57="-",F57=".")=TRUE,"X",IF(J57=0,"0,0",IF(ABS(K57*100/J57)&gt;250,".X",(K57*100/J57))))))))</f>
        <v>0.75093867334167708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12272</v>
      </c>
      <c r="E11" s="114">
        <v>10614</v>
      </c>
      <c r="F11" s="114">
        <v>16968</v>
      </c>
      <c r="G11" s="114">
        <v>12023</v>
      </c>
      <c r="H11" s="140">
        <v>12529</v>
      </c>
      <c r="I11" s="115">
        <v>-257</v>
      </c>
      <c r="J11" s="116">
        <v>-2.0512411206002077</v>
      </c>
    </row>
    <row r="12" spans="1:15" s="110" customFormat="1" ht="24.95" customHeight="1" x14ac:dyDescent="0.2">
      <c r="A12" s="193" t="s">
        <v>132</v>
      </c>
      <c r="B12" s="194" t="s">
        <v>133</v>
      </c>
      <c r="C12" s="113">
        <v>1.9882659713168187</v>
      </c>
      <c r="D12" s="115">
        <v>244</v>
      </c>
      <c r="E12" s="114">
        <v>149</v>
      </c>
      <c r="F12" s="114">
        <v>283</v>
      </c>
      <c r="G12" s="114">
        <v>185</v>
      </c>
      <c r="H12" s="140">
        <v>281</v>
      </c>
      <c r="I12" s="115">
        <v>-37</v>
      </c>
      <c r="J12" s="116">
        <v>-13.167259786476869</v>
      </c>
    </row>
    <row r="13" spans="1:15" s="110" customFormat="1" ht="24.95" customHeight="1" x14ac:dyDescent="0.2">
      <c r="A13" s="193" t="s">
        <v>134</v>
      </c>
      <c r="B13" s="199" t="s">
        <v>214</v>
      </c>
      <c r="C13" s="113">
        <v>1.5889830508474576</v>
      </c>
      <c r="D13" s="115">
        <v>195</v>
      </c>
      <c r="E13" s="114">
        <v>36</v>
      </c>
      <c r="F13" s="114">
        <v>87</v>
      </c>
      <c r="G13" s="114">
        <v>71</v>
      </c>
      <c r="H13" s="140">
        <v>93</v>
      </c>
      <c r="I13" s="115">
        <v>102</v>
      </c>
      <c r="J13" s="116">
        <v>109.6774193548387</v>
      </c>
    </row>
    <row r="14" spans="1:15" s="287" customFormat="1" ht="24.95" customHeight="1" x14ac:dyDescent="0.2">
      <c r="A14" s="193" t="s">
        <v>215</v>
      </c>
      <c r="B14" s="199" t="s">
        <v>137</v>
      </c>
      <c r="C14" s="113">
        <v>13.094850065189048</v>
      </c>
      <c r="D14" s="115">
        <v>1607</v>
      </c>
      <c r="E14" s="114">
        <v>1296</v>
      </c>
      <c r="F14" s="114">
        <v>2539</v>
      </c>
      <c r="G14" s="114">
        <v>1988</v>
      </c>
      <c r="H14" s="140">
        <v>2172</v>
      </c>
      <c r="I14" s="115">
        <v>-565</v>
      </c>
      <c r="J14" s="116">
        <v>-26.012891344383057</v>
      </c>
      <c r="K14" s="110"/>
      <c r="L14" s="110"/>
      <c r="M14" s="110"/>
      <c r="N14" s="110"/>
      <c r="O14" s="110"/>
    </row>
    <row r="15" spans="1:15" s="110" customFormat="1" ht="24.95" customHeight="1" x14ac:dyDescent="0.2">
      <c r="A15" s="193" t="s">
        <v>216</v>
      </c>
      <c r="B15" s="199" t="s">
        <v>217</v>
      </c>
      <c r="C15" s="113">
        <v>2.2490221642764014</v>
      </c>
      <c r="D15" s="115">
        <v>276</v>
      </c>
      <c r="E15" s="114">
        <v>188</v>
      </c>
      <c r="F15" s="114">
        <v>430</v>
      </c>
      <c r="G15" s="114">
        <v>275</v>
      </c>
      <c r="H15" s="140">
        <v>389</v>
      </c>
      <c r="I15" s="115">
        <v>-113</v>
      </c>
      <c r="J15" s="116">
        <v>-29.048843187660669</v>
      </c>
    </row>
    <row r="16" spans="1:15" s="287" customFormat="1" ht="24.95" customHeight="1" x14ac:dyDescent="0.2">
      <c r="A16" s="193" t="s">
        <v>218</v>
      </c>
      <c r="B16" s="199" t="s">
        <v>141</v>
      </c>
      <c r="C16" s="113">
        <v>7.8389830508474576</v>
      </c>
      <c r="D16" s="115">
        <v>962</v>
      </c>
      <c r="E16" s="114">
        <v>930</v>
      </c>
      <c r="F16" s="114">
        <v>1607</v>
      </c>
      <c r="G16" s="114">
        <v>1154</v>
      </c>
      <c r="H16" s="140">
        <v>1376</v>
      </c>
      <c r="I16" s="115">
        <v>-414</v>
      </c>
      <c r="J16" s="116">
        <v>-30.087209302325583</v>
      </c>
      <c r="K16" s="110"/>
      <c r="L16" s="110"/>
      <c r="M16" s="110"/>
      <c r="N16" s="110"/>
      <c r="O16" s="110"/>
    </row>
    <row r="17" spans="1:15" s="110" customFormat="1" ht="24.95" customHeight="1" x14ac:dyDescent="0.2">
      <c r="A17" s="193" t="s">
        <v>142</v>
      </c>
      <c r="B17" s="199" t="s">
        <v>220</v>
      </c>
      <c r="C17" s="113">
        <v>3.006844850065189</v>
      </c>
      <c r="D17" s="115">
        <v>369</v>
      </c>
      <c r="E17" s="114">
        <v>178</v>
      </c>
      <c r="F17" s="114">
        <v>502</v>
      </c>
      <c r="G17" s="114">
        <v>559</v>
      </c>
      <c r="H17" s="140">
        <v>407</v>
      </c>
      <c r="I17" s="115">
        <v>-38</v>
      </c>
      <c r="J17" s="116">
        <v>-9.336609336609337</v>
      </c>
    </row>
    <row r="18" spans="1:15" s="287" customFormat="1" ht="24.95" customHeight="1" x14ac:dyDescent="0.2">
      <c r="A18" s="201" t="s">
        <v>144</v>
      </c>
      <c r="B18" s="202" t="s">
        <v>145</v>
      </c>
      <c r="C18" s="113">
        <v>6.9018904823989571</v>
      </c>
      <c r="D18" s="115">
        <v>847</v>
      </c>
      <c r="E18" s="114">
        <v>339</v>
      </c>
      <c r="F18" s="114">
        <v>984</v>
      </c>
      <c r="G18" s="114">
        <v>670</v>
      </c>
      <c r="H18" s="140">
        <v>726</v>
      </c>
      <c r="I18" s="115">
        <v>121</v>
      </c>
      <c r="J18" s="116">
        <v>16.666666666666668</v>
      </c>
      <c r="K18" s="110"/>
      <c r="L18" s="110"/>
      <c r="M18" s="110"/>
      <c r="N18" s="110"/>
      <c r="O18" s="110"/>
    </row>
    <row r="19" spans="1:15" s="110" customFormat="1" ht="24.95" customHeight="1" x14ac:dyDescent="0.2">
      <c r="A19" s="193" t="s">
        <v>146</v>
      </c>
      <c r="B19" s="199" t="s">
        <v>147</v>
      </c>
      <c r="C19" s="113">
        <v>13.657105606258149</v>
      </c>
      <c r="D19" s="115">
        <v>1676</v>
      </c>
      <c r="E19" s="114">
        <v>1235</v>
      </c>
      <c r="F19" s="114">
        <v>2179</v>
      </c>
      <c r="G19" s="114">
        <v>1488</v>
      </c>
      <c r="H19" s="140">
        <v>1489</v>
      </c>
      <c r="I19" s="115">
        <v>187</v>
      </c>
      <c r="J19" s="116">
        <v>12.558764271323035</v>
      </c>
    </row>
    <row r="20" spans="1:15" s="287" customFormat="1" ht="24.95" customHeight="1" x14ac:dyDescent="0.2">
      <c r="A20" s="193" t="s">
        <v>148</v>
      </c>
      <c r="B20" s="199" t="s">
        <v>149</v>
      </c>
      <c r="C20" s="113">
        <v>5.2558670143415904</v>
      </c>
      <c r="D20" s="115">
        <v>645</v>
      </c>
      <c r="E20" s="114">
        <v>606</v>
      </c>
      <c r="F20" s="114">
        <v>825</v>
      </c>
      <c r="G20" s="114">
        <v>524</v>
      </c>
      <c r="H20" s="140">
        <v>709</v>
      </c>
      <c r="I20" s="115">
        <v>-64</v>
      </c>
      <c r="J20" s="116">
        <v>-9.0267983074753175</v>
      </c>
      <c r="K20" s="110"/>
      <c r="L20" s="110"/>
      <c r="M20" s="110"/>
      <c r="N20" s="110"/>
      <c r="O20" s="110"/>
    </row>
    <row r="21" spans="1:15" s="110" customFormat="1" ht="24.95" customHeight="1" x14ac:dyDescent="0.2">
      <c r="A21" s="201" t="s">
        <v>150</v>
      </c>
      <c r="B21" s="202" t="s">
        <v>151</v>
      </c>
      <c r="C21" s="113">
        <v>6.7959582790091266</v>
      </c>
      <c r="D21" s="115">
        <v>834</v>
      </c>
      <c r="E21" s="114">
        <v>695</v>
      </c>
      <c r="F21" s="114">
        <v>890</v>
      </c>
      <c r="G21" s="114">
        <v>837</v>
      </c>
      <c r="H21" s="140">
        <v>768</v>
      </c>
      <c r="I21" s="115">
        <v>66</v>
      </c>
      <c r="J21" s="116">
        <v>8.59375</v>
      </c>
    </row>
    <row r="22" spans="1:15" s="110" customFormat="1" ht="24.95" customHeight="1" x14ac:dyDescent="0.2">
      <c r="A22" s="201" t="s">
        <v>152</v>
      </c>
      <c r="B22" s="199" t="s">
        <v>153</v>
      </c>
      <c r="C22" s="113">
        <v>1.4586049543676662</v>
      </c>
      <c r="D22" s="115">
        <v>179</v>
      </c>
      <c r="E22" s="114">
        <v>195</v>
      </c>
      <c r="F22" s="114">
        <v>296</v>
      </c>
      <c r="G22" s="114">
        <v>168</v>
      </c>
      <c r="H22" s="140">
        <v>133</v>
      </c>
      <c r="I22" s="115">
        <v>46</v>
      </c>
      <c r="J22" s="116">
        <v>34.586466165413533</v>
      </c>
    </row>
    <row r="23" spans="1:15" s="110" customFormat="1" ht="24.95" customHeight="1" x14ac:dyDescent="0.2">
      <c r="A23" s="193" t="s">
        <v>154</v>
      </c>
      <c r="B23" s="199" t="s">
        <v>155</v>
      </c>
      <c r="C23" s="113">
        <v>0.97783572359843551</v>
      </c>
      <c r="D23" s="115">
        <v>120</v>
      </c>
      <c r="E23" s="114">
        <v>225</v>
      </c>
      <c r="F23" s="114">
        <v>189</v>
      </c>
      <c r="G23" s="114">
        <v>68</v>
      </c>
      <c r="H23" s="140">
        <v>125</v>
      </c>
      <c r="I23" s="115">
        <v>-5</v>
      </c>
      <c r="J23" s="116">
        <v>-4</v>
      </c>
    </row>
    <row r="24" spans="1:15" s="110" customFormat="1" ht="24.95" customHeight="1" x14ac:dyDescent="0.2">
      <c r="A24" s="193" t="s">
        <v>156</v>
      </c>
      <c r="B24" s="199" t="s">
        <v>221</v>
      </c>
      <c r="C24" s="113">
        <v>7.8552803129074311</v>
      </c>
      <c r="D24" s="115">
        <v>964</v>
      </c>
      <c r="E24" s="114">
        <v>657</v>
      </c>
      <c r="F24" s="114">
        <v>1265</v>
      </c>
      <c r="G24" s="114">
        <v>782</v>
      </c>
      <c r="H24" s="140">
        <v>839</v>
      </c>
      <c r="I24" s="115">
        <v>125</v>
      </c>
      <c r="J24" s="116">
        <v>14.898688915375446</v>
      </c>
    </row>
    <row r="25" spans="1:15" s="110" customFormat="1" ht="24.95" customHeight="1" x14ac:dyDescent="0.2">
      <c r="A25" s="193" t="s">
        <v>222</v>
      </c>
      <c r="B25" s="204" t="s">
        <v>159</v>
      </c>
      <c r="C25" s="113">
        <v>4.5713820078226854</v>
      </c>
      <c r="D25" s="115">
        <v>561</v>
      </c>
      <c r="E25" s="114">
        <v>488</v>
      </c>
      <c r="F25" s="114">
        <v>734</v>
      </c>
      <c r="G25" s="114">
        <v>664</v>
      </c>
      <c r="H25" s="140">
        <v>554</v>
      </c>
      <c r="I25" s="115">
        <v>7</v>
      </c>
      <c r="J25" s="116">
        <v>1.2635379061371841</v>
      </c>
    </row>
    <row r="26" spans="1:15" s="110" customFormat="1" ht="24.95" customHeight="1" x14ac:dyDescent="0.2">
      <c r="A26" s="201">
        <v>782.78300000000002</v>
      </c>
      <c r="B26" s="203" t="s">
        <v>160</v>
      </c>
      <c r="C26" s="113">
        <v>5.5899608865710562</v>
      </c>
      <c r="D26" s="115">
        <v>686</v>
      </c>
      <c r="E26" s="114">
        <v>712</v>
      </c>
      <c r="F26" s="114">
        <v>906</v>
      </c>
      <c r="G26" s="114">
        <v>997</v>
      </c>
      <c r="H26" s="140">
        <v>833</v>
      </c>
      <c r="I26" s="115">
        <v>-147</v>
      </c>
      <c r="J26" s="116">
        <v>-17.647058823529413</v>
      </c>
    </row>
    <row r="27" spans="1:15" s="110" customFormat="1" ht="24.95" customHeight="1" x14ac:dyDescent="0.2">
      <c r="A27" s="193" t="s">
        <v>161</v>
      </c>
      <c r="B27" s="199" t="s">
        <v>162</v>
      </c>
      <c r="C27" s="113">
        <v>2.1023468057366363</v>
      </c>
      <c r="D27" s="115">
        <v>258</v>
      </c>
      <c r="E27" s="114">
        <v>254</v>
      </c>
      <c r="F27" s="114">
        <v>505</v>
      </c>
      <c r="G27" s="114">
        <v>323</v>
      </c>
      <c r="H27" s="140">
        <v>326</v>
      </c>
      <c r="I27" s="115">
        <v>-68</v>
      </c>
      <c r="J27" s="116">
        <v>-20.858895705521473</v>
      </c>
    </row>
    <row r="28" spans="1:15" s="110" customFormat="1" ht="24.95" customHeight="1" x14ac:dyDescent="0.2">
      <c r="A28" s="193" t="s">
        <v>163</v>
      </c>
      <c r="B28" s="199" t="s">
        <v>164</v>
      </c>
      <c r="C28" s="113">
        <v>5.0847457627118642</v>
      </c>
      <c r="D28" s="115">
        <v>624</v>
      </c>
      <c r="E28" s="114">
        <v>1039</v>
      </c>
      <c r="F28" s="114">
        <v>1170</v>
      </c>
      <c r="G28" s="114">
        <v>769</v>
      </c>
      <c r="H28" s="140">
        <v>766</v>
      </c>
      <c r="I28" s="115">
        <v>-142</v>
      </c>
      <c r="J28" s="116">
        <v>-18.5378590078329</v>
      </c>
    </row>
    <row r="29" spans="1:15" s="110" customFormat="1" ht="24.95" customHeight="1" x14ac:dyDescent="0.2">
      <c r="A29" s="193">
        <v>86</v>
      </c>
      <c r="B29" s="199" t="s">
        <v>165</v>
      </c>
      <c r="C29" s="113">
        <v>9.5583441981747068</v>
      </c>
      <c r="D29" s="115">
        <v>1173</v>
      </c>
      <c r="E29" s="114">
        <v>1232</v>
      </c>
      <c r="F29" s="114">
        <v>1812</v>
      </c>
      <c r="G29" s="114">
        <v>1141</v>
      </c>
      <c r="H29" s="140">
        <v>1169</v>
      </c>
      <c r="I29" s="115">
        <v>4</v>
      </c>
      <c r="J29" s="116">
        <v>0.34217279726261762</v>
      </c>
    </row>
    <row r="30" spans="1:15" s="110" customFormat="1" ht="24.95" customHeight="1" x14ac:dyDescent="0.2">
      <c r="A30" s="193">
        <v>87.88</v>
      </c>
      <c r="B30" s="204" t="s">
        <v>166</v>
      </c>
      <c r="C30" s="113">
        <v>9.4605606258148622</v>
      </c>
      <c r="D30" s="115">
        <v>1161</v>
      </c>
      <c r="E30" s="114">
        <v>952</v>
      </c>
      <c r="F30" s="114">
        <v>1653</v>
      </c>
      <c r="G30" s="114">
        <v>873</v>
      </c>
      <c r="H30" s="140">
        <v>966</v>
      </c>
      <c r="I30" s="115">
        <v>195</v>
      </c>
      <c r="J30" s="116">
        <v>20.186335403726709</v>
      </c>
    </row>
    <row r="31" spans="1:15" s="110" customFormat="1" ht="24.95" customHeight="1" x14ac:dyDescent="0.2">
      <c r="A31" s="193" t="s">
        <v>167</v>
      </c>
      <c r="B31" s="199" t="s">
        <v>168</v>
      </c>
      <c r="C31" s="113">
        <v>4.04986962190352</v>
      </c>
      <c r="D31" s="115">
        <v>497</v>
      </c>
      <c r="E31" s="114">
        <v>504</v>
      </c>
      <c r="F31" s="114">
        <v>651</v>
      </c>
      <c r="G31" s="114">
        <v>475</v>
      </c>
      <c r="H31" s="140">
        <v>580</v>
      </c>
      <c r="I31" s="115">
        <v>-83</v>
      </c>
      <c r="J31" s="116">
        <v>-14.310344827586206</v>
      </c>
    </row>
    <row r="32" spans="1:15" s="110" customFormat="1" ht="24.95" customHeight="1" x14ac:dyDescent="0.2">
      <c r="A32" s="193"/>
      <c r="B32" s="204" t="s">
        <v>169</v>
      </c>
      <c r="C32" s="113" t="s">
        <v>514</v>
      </c>
      <c r="D32" s="115" t="s">
        <v>514</v>
      </c>
      <c r="E32" s="114">
        <v>0</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1.9882659713168187</v>
      </c>
      <c r="D34" s="115">
        <v>244</v>
      </c>
      <c r="E34" s="114">
        <v>149</v>
      </c>
      <c r="F34" s="114">
        <v>283</v>
      </c>
      <c r="G34" s="114">
        <v>185</v>
      </c>
      <c r="H34" s="140">
        <v>281</v>
      </c>
      <c r="I34" s="115">
        <v>-37</v>
      </c>
      <c r="J34" s="116">
        <v>-13.167259786476869</v>
      </c>
    </row>
    <row r="35" spans="1:10" s="110" customFormat="1" ht="24.95" customHeight="1" x14ac:dyDescent="0.2">
      <c r="A35" s="292" t="s">
        <v>171</v>
      </c>
      <c r="B35" s="293" t="s">
        <v>172</v>
      </c>
      <c r="C35" s="113">
        <v>21.585723598435465</v>
      </c>
      <c r="D35" s="115">
        <v>2649</v>
      </c>
      <c r="E35" s="114">
        <v>1671</v>
      </c>
      <c r="F35" s="114">
        <v>3610</v>
      </c>
      <c r="G35" s="114">
        <v>2729</v>
      </c>
      <c r="H35" s="140">
        <v>2991</v>
      </c>
      <c r="I35" s="115">
        <v>-342</v>
      </c>
      <c r="J35" s="116">
        <v>-11.434302908726179</v>
      </c>
    </row>
    <row r="36" spans="1:10" s="110" customFormat="1" ht="24.95" customHeight="1" x14ac:dyDescent="0.2">
      <c r="A36" s="294" t="s">
        <v>173</v>
      </c>
      <c r="B36" s="295" t="s">
        <v>174</v>
      </c>
      <c r="C36" s="125">
        <v>76.417861799217732</v>
      </c>
      <c r="D36" s="143">
        <v>9378</v>
      </c>
      <c r="E36" s="144">
        <v>8794</v>
      </c>
      <c r="F36" s="144">
        <v>13075</v>
      </c>
      <c r="G36" s="144">
        <v>9109</v>
      </c>
      <c r="H36" s="145">
        <v>9257</v>
      </c>
      <c r="I36" s="143">
        <v>121</v>
      </c>
      <c r="J36" s="146">
        <v>1.3071189370206331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12272</v>
      </c>
      <c r="F11" s="264">
        <v>10614</v>
      </c>
      <c r="G11" s="264">
        <v>16968</v>
      </c>
      <c r="H11" s="264">
        <v>12023</v>
      </c>
      <c r="I11" s="265">
        <v>12529</v>
      </c>
      <c r="J11" s="263">
        <v>-257</v>
      </c>
      <c r="K11" s="266">
        <v>-2.0512411206002077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25.635593220338983</v>
      </c>
      <c r="E13" s="115">
        <v>3146</v>
      </c>
      <c r="F13" s="114">
        <v>2757</v>
      </c>
      <c r="G13" s="114">
        <v>4054</v>
      </c>
      <c r="H13" s="114">
        <v>3622</v>
      </c>
      <c r="I13" s="140">
        <v>3266</v>
      </c>
      <c r="J13" s="115">
        <v>-120</v>
      </c>
      <c r="K13" s="116">
        <v>-3.6742192284139619</v>
      </c>
    </row>
    <row r="14" spans="1:15" ht="15.95" customHeight="1" x14ac:dyDescent="0.2">
      <c r="A14" s="306" t="s">
        <v>230</v>
      </c>
      <c r="B14" s="307"/>
      <c r="C14" s="308"/>
      <c r="D14" s="113">
        <v>53.51205997392438</v>
      </c>
      <c r="E14" s="115">
        <v>6567</v>
      </c>
      <c r="F14" s="114">
        <v>5142</v>
      </c>
      <c r="G14" s="114">
        <v>9895</v>
      </c>
      <c r="H14" s="114">
        <v>6084</v>
      </c>
      <c r="I14" s="140">
        <v>6683</v>
      </c>
      <c r="J14" s="115">
        <v>-116</v>
      </c>
      <c r="K14" s="116">
        <v>-1.7357474188238815</v>
      </c>
    </row>
    <row r="15" spans="1:15" ht="15.95" customHeight="1" x14ac:dyDescent="0.2">
      <c r="A15" s="306" t="s">
        <v>231</v>
      </c>
      <c r="B15" s="307"/>
      <c r="C15" s="308"/>
      <c r="D15" s="113">
        <v>7.6841590612777058</v>
      </c>
      <c r="E15" s="115">
        <v>943</v>
      </c>
      <c r="F15" s="114">
        <v>864</v>
      </c>
      <c r="G15" s="114">
        <v>1284</v>
      </c>
      <c r="H15" s="114">
        <v>797</v>
      </c>
      <c r="I15" s="140">
        <v>929</v>
      </c>
      <c r="J15" s="115">
        <v>14</v>
      </c>
      <c r="K15" s="116">
        <v>1.5069967707212055</v>
      </c>
    </row>
    <row r="16" spans="1:15" ht="15.95" customHeight="1" x14ac:dyDescent="0.2">
      <c r="A16" s="306" t="s">
        <v>232</v>
      </c>
      <c r="B16" s="307"/>
      <c r="C16" s="308"/>
      <c r="D16" s="113">
        <v>12.597783572359843</v>
      </c>
      <c r="E16" s="115">
        <v>1546</v>
      </c>
      <c r="F16" s="114">
        <v>1761</v>
      </c>
      <c r="G16" s="114">
        <v>1604</v>
      </c>
      <c r="H16" s="114">
        <v>1457</v>
      </c>
      <c r="I16" s="140">
        <v>1578</v>
      </c>
      <c r="J16" s="115">
        <v>-32</v>
      </c>
      <c r="K16" s="116">
        <v>-2.0278833967046896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1.6134289439374185</v>
      </c>
      <c r="E18" s="115">
        <v>198</v>
      </c>
      <c r="F18" s="114">
        <v>122</v>
      </c>
      <c r="G18" s="114">
        <v>286</v>
      </c>
      <c r="H18" s="114">
        <v>171</v>
      </c>
      <c r="I18" s="140">
        <v>207</v>
      </c>
      <c r="J18" s="115">
        <v>-9</v>
      </c>
      <c r="K18" s="116">
        <v>-4.3478260869565215</v>
      </c>
    </row>
    <row r="19" spans="1:11" ht="14.1" customHeight="1" x14ac:dyDescent="0.2">
      <c r="A19" s="306" t="s">
        <v>235</v>
      </c>
      <c r="B19" s="307" t="s">
        <v>236</v>
      </c>
      <c r="C19" s="308"/>
      <c r="D19" s="113">
        <v>1.1408083441981747</v>
      </c>
      <c r="E19" s="115">
        <v>140</v>
      </c>
      <c r="F19" s="114">
        <v>58</v>
      </c>
      <c r="G19" s="114">
        <v>199</v>
      </c>
      <c r="H19" s="114">
        <v>93</v>
      </c>
      <c r="I19" s="140">
        <v>129</v>
      </c>
      <c r="J19" s="115">
        <v>11</v>
      </c>
      <c r="K19" s="116">
        <v>8.5271317829457356</v>
      </c>
    </row>
    <row r="20" spans="1:11" ht="14.1" customHeight="1" x14ac:dyDescent="0.2">
      <c r="A20" s="306">
        <v>12</v>
      </c>
      <c r="B20" s="307" t="s">
        <v>237</v>
      </c>
      <c r="C20" s="308"/>
      <c r="D20" s="113">
        <v>1.6786179921773141</v>
      </c>
      <c r="E20" s="115">
        <v>206</v>
      </c>
      <c r="F20" s="114">
        <v>89</v>
      </c>
      <c r="G20" s="114">
        <v>199</v>
      </c>
      <c r="H20" s="114">
        <v>199</v>
      </c>
      <c r="I20" s="140">
        <v>224</v>
      </c>
      <c r="J20" s="115">
        <v>-18</v>
      </c>
      <c r="K20" s="116">
        <v>-8.0357142857142865</v>
      </c>
    </row>
    <row r="21" spans="1:11" ht="14.1" customHeight="1" x14ac:dyDescent="0.2">
      <c r="A21" s="306">
        <v>21</v>
      </c>
      <c r="B21" s="307" t="s">
        <v>238</v>
      </c>
      <c r="C21" s="308"/>
      <c r="D21" s="113">
        <v>0.40743155149934812</v>
      </c>
      <c r="E21" s="115">
        <v>50</v>
      </c>
      <c r="F21" s="114">
        <v>25</v>
      </c>
      <c r="G21" s="114">
        <v>79</v>
      </c>
      <c r="H21" s="114">
        <v>225</v>
      </c>
      <c r="I21" s="140">
        <v>66</v>
      </c>
      <c r="J21" s="115">
        <v>-16</v>
      </c>
      <c r="K21" s="116">
        <v>-24.242424242424242</v>
      </c>
    </row>
    <row r="22" spans="1:11" ht="14.1" customHeight="1" x14ac:dyDescent="0.2">
      <c r="A22" s="306">
        <v>22</v>
      </c>
      <c r="B22" s="307" t="s">
        <v>239</v>
      </c>
      <c r="C22" s="308"/>
      <c r="D22" s="113">
        <v>2.3875488917861798</v>
      </c>
      <c r="E22" s="115">
        <v>293</v>
      </c>
      <c r="F22" s="114">
        <v>225</v>
      </c>
      <c r="G22" s="114">
        <v>422</v>
      </c>
      <c r="H22" s="114">
        <v>303</v>
      </c>
      <c r="I22" s="140">
        <v>394</v>
      </c>
      <c r="J22" s="115">
        <v>-101</v>
      </c>
      <c r="K22" s="116">
        <v>-25.634517766497463</v>
      </c>
    </row>
    <row r="23" spans="1:11" ht="14.1" customHeight="1" x14ac:dyDescent="0.2">
      <c r="A23" s="306">
        <v>23</v>
      </c>
      <c r="B23" s="307" t="s">
        <v>240</v>
      </c>
      <c r="C23" s="308"/>
      <c r="D23" s="113">
        <v>0.60299869621903524</v>
      </c>
      <c r="E23" s="115">
        <v>74</v>
      </c>
      <c r="F23" s="114">
        <v>51</v>
      </c>
      <c r="G23" s="114">
        <v>157</v>
      </c>
      <c r="H23" s="114">
        <v>69</v>
      </c>
      <c r="I23" s="140">
        <v>84</v>
      </c>
      <c r="J23" s="115">
        <v>-10</v>
      </c>
      <c r="K23" s="116">
        <v>-11.904761904761905</v>
      </c>
    </row>
    <row r="24" spans="1:11" ht="14.1" customHeight="1" x14ac:dyDescent="0.2">
      <c r="A24" s="306">
        <v>24</v>
      </c>
      <c r="B24" s="307" t="s">
        <v>241</v>
      </c>
      <c r="C24" s="308"/>
      <c r="D24" s="113">
        <v>2.0208604954367666</v>
      </c>
      <c r="E24" s="115">
        <v>248</v>
      </c>
      <c r="F24" s="114">
        <v>222</v>
      </c>
      <c r="G24" s="114">
        <v>440</v>
      </c>
      <c r="H24" s="114">
        <v>423</v>
      </c>
      <c r="I24" s="140">
        <v>472</v>
      </c>
      <c r="J24" s="115">
        <v>-224</v>
      </c>
      <c r="K24" s="116">
        <v>-47.457627118644069</v>
      </c>
    </row>
    <row r="25" spans="1:11" ht="14.1" customHeight="1" x14ac:dyDescent="0.2">
      <c r="A25" s="306">
        <v>25</v>
      </c>
      <c r="B25" s="307" t="s">
        <v>242</v>
      </c>
      <c r="C25" s="308"/>
      <c r="D25" s="113">
        <v>4.3676662320730113</v>
      </c>
      <c r="E25" s="115">
        <v>536</v>
      </c>
      <c r="F25" s="114">
        <v>290</v>
      </c>
      <c r="G25" s="114">
        <v>685</v>
      </c>
      <c r="H25" s="114">
        <v>407</v>
      </c>
      <c r="I25" s="140">
        <v>507</v>
      </c>
      <c r="J25" s="115">
        <v>29</v>
      </c>
      <c r="K25" s="116">
        <v>5.7199211045364891</v>
      </c>
    </row>
    <row r="26" spans="1:11" ht="14.1" customHeight="1" x14ac:dyDescent="0.2">
      <c r="A26" s="306">
        <v>26</v>
      </c>
      <c r="B26" s="307" t="s">
        <v>243</v>
      </c>
      <c r="C26" s="308"/>
      <c r="D26" s="113">
        <v>2.8601694915254239</v>
      </c>
      <c r="E26" s="115">
        <v>351</v>
      </c>
      <c r="F26" s="114">
        <v>198</v>
      </c>
      <c r="G26" s="114">
        <v>476</v>
      </c>
      <c r="H26" s="114">
        <v>278</v>
      </c>
      <c r="I26" s="140">
        <v>333</v>
      </c>
      <c r="J26" s="115">
        <v>18</v>
      </c>
      <c r="K26" s="116">
        <v>5.4054054054054053</v>
      </c>
    </row>
    <row r="27" spans="1:11" ht="14.1" customHeight="1" x14ac:dyDescent="0.2">
      <c r="A27" s="306">
        <v>27</v>
      </c>
      <c r="B27" s="307" t="s">
        <v>244</v>
      </c>
      <c r="C27" s="308"/>
      <c r="D27" s="113">
        <v>1.3363754889178618</v>
      </c>
      <c r="E27" s="115">
        <v>164</v>
      </c>
      <c r="F27" s="114">
        <v>137</v>
      </c>
      <c r="G27" s="114">
        <v>161</v>
      </c>
      <c r="H27" s="114">
        <v>175</v>
      </c>
      <c r="I27" s="140">
        <v>201</v>
      </c>
      <c r="J27" s="115">
        <v>-37</v>
      </c>
      <c r="K27" s="116">
        <v>-18.407960199004975</v>
      </c>
    </row>
    <row r="28" spans="1:11" ht="14.1" customHeight="1" x14ac:dyDescent="0.2">
      <c r="A28" s="306">
        <v>28</v>
      </c>
      <c r="B28" s="307" t="s">
        <v>245</v>
      </c>
      <c r="C28" s="308"/>
      <c r="D28" s="113">
        <v>0.26890482398956977</v>
      </c>
      <c r="E28" s="115">
        <v>33</v>
      </c>
      <c r="F28" s="114">
        <v>72</v>
      </c>
      <c r="G28" s="114">
        <v>77</v>
      </c>
      <c r="H28" s="114">
        <v>87</v>
      </c>
      <c r="I28" s="140">
        <v>132</v>
      </c>
      <c r="J28" s="115">
        <v>-99</v>
      </c>
      <c r="K28" s="116">
        <v>-75</v>
      </c>
    </row>
    <row r="29" spans="1:11" ht="14.1" customHeight="1" x14ac:dyDescent="0.2">
      <c r="A29" s="306">
        <v>29</v>
      </c>
      <c r="B29" s="307" t="s">
        <v>246</v>
      </c>
      <c r="C29" s="308"/>
      <c r="D29" s="113">
        <v>2.6157105606258151</v>
      </c>
      <c r="E29" s="115">
        <v>321</v>
      </c>
      <c r="F29" s="114">
        <v>323</v>
      </c>
      <c r="G29" s="114">
        <v>492</v>
      </c>
      <c r="H29" s="114">
        <v>397</v>
      </c>
      <c r="I29" s="140">
        <v>400</v>
      </c>
      <c r="J29" s="115">
        <v>-79</v>
      </c>
      <c r="K29" s="116">
        <v>-19.75</v>
      </c>
    </row>
    <row r="30" spans="1:11" ht="14.1" customHeight="1" x14ac:dyDescent="0.2">
      <c r="A30" s="306" t="s">
        <v>247</v>
      </c>
      <c r="B30" s="307" t="s">
        <v>248</v>
      </c>
      <c r="C30" s="308"/>
      <c r="D30" s="113">
        <v>0.48076923076923078</v>
      </c>
      <c r="E30" s="115">
        <v>59</v>
      </c>
      <c r="F30" s="114" t="s">
        <v>514</v>
      </c>
      <c r="G30" s="114">
        <v>100</v>
      </c>
      <c r="H30" s="114">
        <v>66</v>
      </c>
      <c r="I30" s="140">
        <v>65</v>
      </c>
      <c r="J30" s="115">
        <v>-6</v>
      </c>
      <c r="K30" s="116">
        <v>-9.2307692307692299</v>
      </c>
    </row>
    <row r="31" spans="1:11" ht="14.1" customHeight="1" x14ac:dyDescent="0.2">
      <c r="A31" s="306" t="s">
        <v>249</v>
      </c>
      <c r="B31" s="307" t="s">
        <v>250</v>
      </c>
      <c r="C31" s="308"/>
      <c r="D31" s="113">
        <v>2.0697522816166884</v>
      </c>
      <c r="E31" s="115">
        <v>254</v>
      </c>
      <c r="F31" s="114">
        <v>279</v>
      </c>
      <c r="G31" s="114">
        <v>381</v>
      </c>
      <c r="H31" s="114">
        <v>326</v>
      </c>
      <c r="I31" s="140">
        <v>328</v>
      </c>
      <c r="J31" s="115">
        <v>-74</v>
      </c>
      <c r="K31" s="116">
        <v>-22.560975609756099</v>
      </c>
    </row>
    <row r="32" spans="1:11" ht="14.1" customHeight="1" x14ac:dyDescent="0.2">
      <c r="A32" s="306">
        <v>31</v>
      </c>
      <c r="B32" s="307" t="s">
        <v>251</v>
      </c>
      <c r="C32" s="308"/>
      <c r="D32" s="113">
        <v>0.3829856584093872</v>
      </c>
      <c r="E32" s="115">
        <v>47</v>
      </c>
      <c r="F32" s="114">
        <v>37</v>
      </c>
      <c r="G32" s="114">
        <v>59</v>
      </c>
      <c r="H32" s="114">
        <v>45</v>
      </c>
      <c r="I32" s="140">
        <v>53</v>
      </c>
      <c r="J32" s="115">
        <v>-6</v>
      </c>
      <c r="K32" s="116">
        <v>-11.320754716981131</v>
      </c>
    </row>
    <row r="33" spans="1:11" ht="14.1" customHeight="1" x14ac:dyDescent="0.2">
      <c r="A33" s="306">
        <v>32</v>
      </c>
      <c r="B33" s="307" t="s">
        <v>252</v>
      </c>
      <c r="C33" s="308"/>
      <c r="D33" s="113">
        <v>2.2571707953063886</v>
      </c>
      <c r="E33" s="115">
        <v>277</v>
      </c>
      <c r="F33" s="114">
        <v>118</v>
      </c>
      <c r="G33" s="114">
        <v>362</v>
      </c>
      <c r="H33" s="114">
        <v>308</v>
      </c>
      <c r="I33" s="140">
        <v>294</v>
      </c>
      <c r="J33" s="115">
        <v>-17</v>
      </c>
      <c r="K33" s="116">
        <v>-5.7823129251700678</v>
      </c>
    </row>
    <row r="34" spans="1:11" ht="14.1" customHeight="1" x14ac:dyDescent="0.2">
      <c r="A34" s="306">
        <v>33</v>
      </c>
      <c r="B34" s="307" t="s">
        <v>253</v>
      </c>
      <c r="C34" s="308"/>
      <c r="D34" s="113">
        <v>1.9067796610169492</v>
      </c>
      <c r="E34" s="115">
        <v>234</v>
      </c>
      <c r="F34" s="114">
        <v>128</v>
      </c>
      <c r="G34" s="114">
        <v>287</v>
      </c>
      <c r="H34" s="114">
        <v>225</v>
      </c>
      <c r="I34" s="140">
        <v>240</v>
      </c>
      <c r="J34" s="115">
        <v>-6</v>
      </c>
      <c r="K34" s="116">
        <v>-2.5</v>
      </c>
    </row>
    <row r="35" spans="1:11" ht="14.1" customHeight="1" x14ac:dyDescent="0.2">
      <c r="A35" s="306">
        <v>34</v>
      </c>
      <c r="B35" s="307" t="s">
        <v>254</v>
      </c>
      <c r="C35" s="308"/>
      <c r="D35" s="113">
        <v>2.9579530638852671</v>
      </c>
      <c r="E35" s="115">
        <v>363</v>
      </c>
      <c r="F35" s="114">
        <v>218</v>
      </c>
      <c r="G35" s="114">
        <v>448</v>
      </c>
      <c r="H35" s="114">
        <v>331</v>
      </c>
      <c r="I35" s="140">
        <v>368</v>
      </c>
      <c r="J35" s="115">
        <v>-5</v>
      </c>
      <c r="K35" s="116">
        <v>-1.3586956521739131</v>
      </c>
    </row>
    <row r="36" spans="1:11" ht="14.1" customHeight="1" x14ac:dyDescent="0.2">
      <c r="A36" s="306">
        <v>41</v>
      </c>
      <c r="B36" s="307" t="s">
        <v>255</v>
      </c>
      <c r="C36" s="308"/>
      <c r="D36" s="113">
        <v>2.2408735332464147</v>
      </c>
      <c r="E36" s="115">
        <v>275</v>
      </c>
      <c r="F36" s="114">
        <v>113</v>
      </c>
      <c r="G36" s="114">
        <v>199</v>
      </c>
      <c r="H36" s="114">
        <v>140</v>
      </c>
      <c r="I36" s="140">
        <v>150</v>
      </c>
      <c r="J36" s="115">
        <v>125</v>
      </c>
      <c r="K36" s="116">
        <v>83.333333333333329</v>
      </c>
    </row>
    <row r="37" spans="1:11" ht="14.1" customHeight="1" x14ac:dyDescent="0.2">
      <c r="A37" s="306">
        <v>42</v>
      </c>
      <c r="B37" s="307" t="s">
        <v>256</v>
      </c>
      <c r="C37" s="308"/>
      <c r="D37" s="113">
        <v>0.11408083441981746</v>
      </c>
      <c r="E37" s="115">
        <v>14</v>
      </c>
      <c r="F37" s="114" t="s">
        <v>514</v>
      </c>
      <c r="G37" s="114" t="s">
        <v>514</v>
      </c>
      <c r="H37" s="114">
        <v>8</v>
      </c>
      <c r="I37" s="140">
        <v>31</v>
      </c>
      <c r="J37" s="115">
        <v>-17</v>
      </c>
      <c r="K37" s="116">
        <v>-54.838709677419352</v>
      </c>
    </row>
    <row r="38" spans="1:11" ht="14.1" customHeight="1" x14ac:dyDescent="0.2">
      <c r="A38" s="306">
        <v>43</v>
      </c>
      <c r="B38" s="307" t="s">
        <v>257</v>
      </c>
      <c r="C38" s="308"/>
      <c r="D38" s="113">
        <v>1.2548891786179921</v>
      </c>
      <c r="E38" s="115">
        <v>154</v>
      </c>
      <c r="F38" s="114">
        <v>161</v>
      </c>
      <c r="G38" s="114">
        <v>296</v>
      </c>
      <c r="H38" s="114">
        <v>189</v>
      </c>
      <c r="I38" s="140">
        <v>139</v>
      </c>
      <c r="J38" s="115">
        <v>15</v>
      </c>
      <c r="K38" s="116">
        <v>10.791366906474821</v>
      </c>
    </row>
    <row r="39" spans="1:11" ht="14.1" customHeight="1" x14ac:dyDescent="0.2">
      <c r="A39" s="306">
        <v>51</v>
      </c>
      <c r="B39" s="307" t="s">
        <v>258</v>
      </c>
      <c r="C39" s="308"/>
      <c r="D39" s="113">
        <v>7.7900912646675362</v>
      </c>
      <c r="E39" s="115">
        <v>956</v>
      </c>
      <c r="F39" s="114">
        <v>966</v>
      </c>
      <c r="G39" s="114">
        <v>1356</v>
      </c>
      <c r="H39" s="114">
        <v>1007</v>
      </c>
      <c r="I39" s="140">
        <v>948</v>
      </c>
      <c r="J39" s="115">
        <v>8</v>
      </c>
      <c r="K39" s="116">
        <v>0.84388185654008441</v>
      </c>
    </row>
    <row r="40" spans="1:11" ht="14.1" customHeight="1" x14ac:dyDescent="0.2">
      <c r="A40" s="306" t="s">
        <v>259</v>
      </c>
      <c r="B40" s="307" t="s">
        <v>260</v>
      </c>
      <c r="C40" s="308"/>
      <c r="D40" s="113">
        <v>7.0811603650586701</v>
      </c>
      <c r="E40" s="115">
        <v>869</v>
      </c>
      <c r="F40" s="114">
        <v>918</v>
      </c>
      <c r="G40" s="114">
        <v>1215</v>
      </c>
      <c r="H40" s="114">
        <v>904</v>
      </c>
      <c r="I40" s="140">
        <v>856</v>
      </c>
      <c r="J40" s="115">
        <v>13</v>
      </c>
      <c r="K40" s="116">
        <v>1.5186915887850467</v>
      </c>
    </row>
    <row r="41" spans="1:11" ht="14.1" customHeight="1" x14ac:dyDescent="0.2">
      <c r="A41" s="306"/>
      <c r="B41" s="307" t="s">
        <v>261</v>
      </c>
      <c r="C41" s="308"/>
      <c r="D41" s="113">
        <v>6.0299869621903524</v>
      </c>
      <c r="E41" s="115">
        <v>740</v>
      </c>
      <c r="F41" s="114">
        <v>712</v>
      </c>
      <c r="G41" s="114">
        <v>981</v>
      </c>
      <c r="H41" s="114">
        <v>779</v>
      </c>
      <c r="I41" s="140">
        <v>641</v>
      </c>
      <c r="J41" s="115">
        <v>99</v>
      </c>
      <c r="K41" s="116">
        <v>15.444617784711388</v>
      </c>
    </row>
    <row r="42" spans="1:11" ht="14.1" customHeight="1" x14ac:dyDescent="0.2">
      <c r="A42" s="306">
        <v>52</v>
      </c>
      <c r="B42" s="307" t="s">
        <v>262</v>
      </c>
      <c r="C42" s="308"/>
      <c r="D42" s="113">
        <v>4.2454367666232073</v>
      </c>
      <c r="E42" s="115">
        <v>521</v>
      </c>
      <c r="F42" s="114">
        <v>419</v>
      </c>
      <c r="G42" s="114">
        <v>561</v>
      </c>
      <c r="H42" s="114">
        <v>481</v>
      </c>
      <c r="I42" s="140">
        <v>531</v>
      </c>
      <c r="J42" s="115">
        <v>-10</v>
      </c>
      <c r="K42" s="116">
        <v>-1.8832391713747645</v>
      </c>
    </row>
    <row r="43" spans="1:11" ht="14.1" customHeight="1" x14ac:dyDescent="0.2">
      <c r="A43" s="306" t="s">
        <v>263</v>
      </c>
      <c r="B43" s="307" t="s">
        <v>264</v>
      </c>
      <c r="C43" s="308"/>
      <c r="D43" s="113">
        <v>3.7402216427640158</v>
      </c>
      <c r="E43" s="115">
        <v>459</v>
      </c>
      <c r="F43" s="114">
        <v>343</v>
      </c>
      <c r="G43" s="114">
        <v>484</v>
      </c>
      <c r="H43" s="114">
        <v>406</v>
      </c>
      <c r="I43" s="140">
        <v>437</v>
      </c>
      <c r="J43" s="115">
        <v>22</v>
      </c>
      <c r="K43" s="116">
        <v>5.0343249427917618</v>
      </c>
    </row>
    <row r="44" spans="1:11" ht="14.1" customHeight="1" x14ac:dyDescent="0.2">
      <c r="A44" s="306">
        <v>53</v>
      </c>
      <c r="B44" s="307" t="s">
        <v>265</v>
      </c>
      <c r="C44" s="308"/>
      <c r="D44" s="113">
        <v>1.1978487614080835</v>
      </c>
      <c r="E44" s="115">
        <v>147</v>
      </c>
      <c r="F44" s="114">
        <v>132</v>
      </c>
      <c r="G44" s="114">
        <v>206</v>
      </c>
      <c r="H44" s="114">
        <v>140</v>
      </c>
      <c r="I44" s="140">
        <v>117</v>
      </c>
      <c r="J44" s="115">
        <v>30</v>
      </c>
      <c r="K44" s="116">
        <v>25.641025641025642</v>
      </c>
    </row>
    <row r="45" spans="1:11" ht="14.1" customHeight="1" x14ac:dyDescent="0.2">
      <c r="A45" s="306" t="s">
        <v>266</v>
      </c>
      <c r="B45" s="307" t="s">
        <v>267</v>
      </c>
      <c r="C45" s="308"/>
      <c r="D45" s="113">
        <v>1.1408083441981747</v>
      </c>
      <c r="E45" s="115">
        <v>140</v>
      </c>
      <c r="F45" s="114">
        <v>126</v>
      </c>
      <c r="G45" s="114">
        <v>196</v>
      </c>
      <c r="H45" s="114">
        <v>137</v>
      </c>
      <c r="I45" s="140">
        <v>107</v>
      </c>
      <c r="J45" s="115">
        <v>33</v>
      </c>
      <c r="K45" s="116">
        <v>30.841121495327101</v>
      </c>
    </row>
    <row r="46" spans="1:11" ht="14.1" customHeight="1" x14ac:dyDescent="0.2">
      <c r="A46" s="306">
        <v>54</v>
      </c>
      <c r="B46" s="307" t="s">
        <v>268</v>
      </c>
      <c r="C46" s="308"/>
      <c r="D46" s="113">
        <v>4.5061929595827896</v>
      </c>
      <c r="E46" s="115">
        <v>553</v>
      </c>
      <c r="F46" s="114">
        <v>406</v>
      </c>
      <c r="G46" s="114">
        <v>518</v>
      </c>
      <c r="H46" s="114">
        <v>536</v>
      </c>
      <c r="I46" s="140">
        <v>435</v>
      </c>
      <c r="J46" s="115">
        <v>118</v>
      </c>
      <c r="K46" s="116">
        <v>27.126436781609197</v>
      </c>
    </row>
    <row r="47" spans="1:11" ht="14.1" customHeight="1" x14ac:dyDescent="0.2">
      <c r="A47" s="306">
        <v>61</v>
      </c>
      <c r="B47" s="307" t="s">
        <v>269</v>
      </c>
      <c r="C47" s="308"/>
      <c r="D47" s="113">
        <v>1.727509778357236</v>
      </c>
      <c r="E47" s="115">
        <v>212</v>
      </c>
      <c r="F47" s="114">
        <v>129</v>
      </c>
      <c r="G47" s="114">
        <v>376</v>
      </c>
      <c r="H47" s="114">
        <v>260</v>
      </c>
      <c r="I47" s="140">
        <v>236</v>
      </c>
      <c r="J47" s="115">
        <v>-24</v>
      </c>
      <c r="K47" s="116">
        <v>-10.169491525423728</v>
      </c>
    </row>
    <row r="48" spans="1:11" ht="14.1" customHeight="1" x14ac:dyDescent="0.2">
      <c r="A48" s="306">
        <v>62</v>
      </c>
      <c r="B48" s="307" t="s">
        <v>270</v>
      </c>
      <c r="C48" s="308"/>
      <c r="D48" s="113">
        <v>7.8960234680573667</v>
      </c>
      <c r="E48" s="115">
        <v>969</v>
      </c>
      <c r="F48" s="114">
        <v>853</v>
      </c>
      <c r="G48" s="114">
        <v>1337</v>
      </c>
      <c r="H48" s="114">
        <v>807</v>
      </c>
      <c r="I48" s="140">
        <v>847</v>
      </c>
      <c r="J48" s="115">
        <v>122</v>
      </c>
      <c r="K48" s="116">
        <v>14.403778040141676</v>
      </c>
    </row>
    <row r="49" spans="1:11" ht="14.1" customHeight="1" x14ac:dyDescent="0.2">
      <c r="A49" s="306">
        <v>63</v>
      </c>
      <c r="B49" s="307" t="s">
        <v>271</v>
      </c>
      <c r="C49" s="308"/>
      <c r="D49" s="113">
        <v>4.3024771838331164</v>
      </c>
      <c r="E49" s="115">
        <v>528</v>
      </c>
      <c r="F49" s="114">
        <v>509</v>
      </c>
      <c r="G49" s="114">
        <v>691</v>
      </c>
      <c r="H49" s="114">
        <v>581</v>
      </c>
      <c r="I49" s="140">
        <v>556</v>
      </c>
      <c r="J49" s="115">
        <v>-28</v>
      </c>
      <c r="K49" s="116">
        <v>-5.0359712230215825</v>
      </c>
    </row>
    <row r="50" spans="1:11" ht="14.1" customHeight="1" x14ac:dyDescent="0.2">
      <c r="A50" s="306" t="s">
        <v>272</v>
      </c>
      <c r="B50" s="307" t="s">
        <v>273</v>
      </c>
      <c r="C50" s="308"/>
      <c r="D50" s="113">
        <v>0.89634941329856588</v>
      </c>
      <c r="E50" s="115">
        <v>110</v>
      </c>
      <c r="F50" s="114">
        <v>84</v>
      </c>
      <c r="G50" s="114">
        <v>137</v>
      </c>
      <c r="H50" s="114">
        <v>83</v>
      </c>
      <c r="I50" s="140">
        <v>86</v>
      </c>
      <c r="J50" s="115">
        <v>24</v>
      </c>
      <c r="K50" s="116">
        <v>27.906976744186046</v>
      </c>
    </row>
    <row r="51" spans="1:11" ht="14.1" customHeight="1" x14ac:dyDescent="0.2">
      <c r="A51" s="306" t="s">
        <v>274</v>
      </c>
      <c r="B51" s="307" t="s">
        <v>275</v>
      </c>
      <c r="C51" s="308"/>
      <c r="D51" s="113">
        <v>3.1698174706649285</v>
      </c>
      <c r="E51" s="115">
        <v>389</v>
      </c>
      <c r="F51" s="114">
        <v>380</v>
      </c>
      <c r="G51" s="114">
        <v>469</v>
      </c>
      <c r="H51" s="114">
        <v>467</v>
      </c>
      <c r="I51" s="140">
        <v>416</v>
      </c>
      <c r="J51" s="115">
        <v>-27</v>
      </c>
      <c r="K51" s="116">
        <v>-6.490384615384615</v>
      </c>
    </row>
    <row r="52" spans="1:11" ht="14.1" customHeight="1" x14ac:dyDescent="0.2">
      <c r="A52" s="306">
        <v>71</v>
      </c>
      <c r="B52" s="307" t="s">
        <v>276</v>
      </c>
      <c r="C52" s="308"/>
      <c r="D52" s="113">
        <v>7.8063885267275097</v>
      </c>
      <c r="E52" s="115">
        <v>958</v>
      </c>
      <c r="F52" s="114">
        <v>692</v>
      </c>
      <c r="G52" s="114">
        <v>1296</v>
      </c>
      <c r="H52" s="114">
        <v>925</v>
      </c>
      <c r="I52" s="140">
        <v>966</v>
      </c>
      <c r="J52" s="115">
        <v>-8</v>
      </c>
      <c r="K52" s="116">
        <v>-0.82815734989648038</v>
      </c>
    </row>
    <row r="53" spans="1:11" ht="14.1" customHeight="1" x14ac:dyDescent="0.2">
      <c r="A53" s="306" t="s">
        <v>277</v>
      </c>
      <c r="B53" s="307" t="s">
        <v>278</v>
      </c>
      <c r="C53" s="308"/>
      <c r="D53" s="113">
        <v>2.5831160365058672</v>
      </c>
      <c r="E53" s="115">
        <v>317</v>
      </c>
      <c r="F53" s="114">
        <v>226</v>
      </c>
      <c r="G53" s="114">
        <v>553</v>
      </c>
      <c r="H53" s="114">
        <v>314</v>
      </c>
      <c r="I53" s="140">
        <v>333</v>
      </c>
      <c r="J53" s="115">
        <v>-16</v>
      </c>
      <c r="K53" s="116">
        <v>-4.8048048048048049</v>
      </c>
    </row>
    <row r="54" spans="1:11" ht="14.1" customHeight="1" x14ac:dyDescent="0.2">
      <c r="A54" s="306" t="s">
        <v>279</v>
      </c>
      <c r="B54" s="307" t="s">
        <v>280</v>
      </c>
      <c r="C54" s="308"/>
      <c r="D54" s="113">
        <v>4.4410039113428947</v>
      </c>
      <c r="E54" s="115">
        <v>545</v>
      </c>
      <c r="F54" s="114">
        <v>396</v>
      </c>
      <c r="G54" s="114">
        <v>650</v>
      </c>
      <c r="H54" s="114">
        <v>538</v>
      </c>
      <c r="I54" s="140">
        <v>531</v>
      </c>
      <c r="J54" s="115">
        <v>14</v>
      </c>
      <c r="K54" s="116">
        <v>2.6365348399246704</v>
      </c>
    </row>
    <row r="55" spans="1:11" ht="14.1" customHeight="1" x14ac:dyDescent="0.2">
      <c r="A55" s="306">
        <v>72</v>
      </c>
      <c r="B55" s="307" t="s">
        <v>281</v>
      </c>
      <c r="C55" s="308"/>
      <c r="D55" s="113">
        <v>1.6786179921773141</v>
      </c>
      <c r="E55" s="115">
        <v>206</v>
      </c>
      <c r="F55" s="114">
        <v>282</v>
      </c>
      <c r="G55" s="114">
        <v>307</v>
      </c>
      <c r="H55" s="114">
        <v>195</v>
      </c>
      <c r="I55" s="140">
        <v>215</v>
      </c>
      <c r="J55" s="115">
        <v>-9</v>
      </c>
      <c r="K55" s="116">
        <v>-4.1860465116279073</v>
      </c>
    </row>
    <row r="56" spans="1:11" ht="14.1" customHeight="1" x14ac:dyDescent="0.2">
      <c r="A56" s="306" t="s">
        <v>282</v>
      </c>
      <c r="B56" s="307" t="s">
        <v>283</v>
      </c>
      <c r="C56" s="308"/>
      <c r="D56" s="113">
        <v>0.6763363754889179</v>
      </c>
      <c r="E56" s="115">
        <v>83</v>
      </c>
      <c r="F56" s="114">
        <v>169</v>
      </c>
      <c r="G56" s="114">
        <v>121</v>
      </c>
      <c r="H56" s="114">
        <v>43</v>
      </c>
      <c r="I56" s="140">
        <v>95</v>
      </c>
      <c r="J56" s="115">
        <v>-12</v>
      </c>
      <c r="K56" s="116">
        <v>-12.631578947368421</v>
      </c>
    </row>
    <row r="57" spans="1:11" ht="14.1" customHeight="1" x14ac:dyDescent="0.2">
      <c r="A57" s="306" t="s">
        <v>284</v>
      </c>
      <c r="B57" s="307" t="s">
        <v>285</v>
      </c>
      <c r="C57" s="308"/>
      <c r="D57" s="113">
        <v>0.6763363754889179</v>
      </c>
      <c r="E57" s="115">
        <v>83</v>
      </c>
      <c r="F57" s="114">
        <v>72</v>
      </c>
      <c r="G57" s="114">
        <v>102</v>
      </c>
      <c r="H57" s="114">
        <v>104</v>
      </c>
      <c r="I57" s="140">
        <v>76</v>
      </c>
      <c r="J57" s="115">
        <v>7</v>
      </c>
      <c r="K57" s="116">
        <v>9.2105263157894743</v>
      </c>
    </row>
    <row r="58" spans="1:11" ht="14.1" customHeight="1" x14ac:dyDescent="0.2">
      <c r="A58" s="306">
        <v>73</v>
      </c>
      <c r="B58" s="307" t="s">
        <v>286</v>
      </c>
      <c r="C58" s="308"/>
      <c r="D58" s="113">
        <v>2.0045632333767927</v>
      </c>
      <c r="E58" s="115">
        <v>246</v>
      </c>
      <c r="F58" s="114">
        <v>196</v>
      </c>
      <c r="G58" s="114">
        <v>350</v>
      </c>
      <c r="H58" s="114">
        <v>269</v>
      </c>
      <c r="I58" s="140">
        <v>312</v>
      </c>
      <c r="J58" s="115">
        <v>-66</v>
      </c>
      <c r="K58" s="116">
        <v>-21.153846153846153</v>
      </c>
    </row>
    <row r="59" spans="1:11" ht="14.1" customHeight="1" x14ac:dyDescent="0.2">
      <c r="A59" s="306" t="s">
        <v>287</v>
      </c>
      <c r="B59" s="307" t="s">
        <v>288</v>
      </c>
      <c r="C59" s="308"/>
      <c r="D59" s="113">
        <v>1.3934159061277704</v>
      </c>
      <c r="E59" s="115">
        <v>171</v>
      </c>
      <c r="F59" s="114">
        <v>149</v>
      </c>
      <c r="G59" s="114">
        <v>275</v>
      </c>
      <c r="H59" s="114">
        <v>209</v>
      </c>
      <c r="I59" s="140">
        <v>254</v>
      </c>
      <c r="J59" s="115">
        <v>-83</v>
      </c>
      <c r="K59" s="116">
        <v>-32.677165354330711</v>
      </c>
    </row>
    <row r="60" spans="1:11" ht="14.1" customHeight="1" x14ac:dyDescent="0.2">
      <c r="A60" s="306">
        <v>81</v>
      </c>
      <c r="B60" s="307" t="s">
        <v>289</v>
      </c>
      <c r="C60" s="308"/>
      <c r="D60" s="113">
        <v>9.2812907431551501</v>
      </c>
      <c r="E60" s="115">
        <v>1139</v>
      </c>
      <c r="F60" s="114">
        <v>1166</v>
      </c>
      <c r="G60" s="114">
        <v>1719</v>
      </c>
      <c r="H60" s="114">
        <v>998</v>
      </c>
      <c r="I60" s="140">
        <v>1142</v>
      </c>
      <c r="J60" s="115">
        <v>-3</v>
      </c>
      <c r="K60" s="116">
        <v>-0.26269702276707529</v>
      </c>
    </row>
    <row r="61" spans="1:11" ht="14.1" customHeight="1" x14ac:dyDescent="0.2">
      <c r="A61" s="306" t="s">
        <v>290</v>
      </c>
      <c r="B61" s="307" t="s">
        <v>291</v>
      </c>
      <c r="C61" s="308"/>
      <c r="D61" s="113">
        <v>2.3305084745762712</v>
      </c>
      <c r="E61" s="115">
        <v>286</v>
      </c>
      <c r="F61" s="114">
        <v>206</v>
      </c>
      <c r="G61" s="114">
        <v>446</v>
      </c>
      <c r="H61" s="114">
        <v>289</v>
      </c>
      <c r="I61" s="140">
        <v>321</v>
      </c>
      <c r="J61" s="115">
        <v>-35</v>
      </c>
      <c r="K61" s="116">
        <v>-10.903426791277258</v>
      </c>
    </row>
    <row r="62" spans="1:11" ht="14.1" customHeight="1" x14ac:dyDescent="0.2">
      <c r="A62" s="306" t="s">
        <v>292</v>
      </c>
      <c r="B62" s="307" t="s">
        <v>293</v>
      </c>
      <c r="C62" s="308"/>
      <c r="D62" s="113">
        <v>3.3490873533246415</v>
      </c>
      <c r="E62" s="115">
        <v>411</v>
      </c>
      <c r="F62" s="114">
        <v>505</v>
      </c>
      <c r="G62" s="114">
        <v>881</v>
      </c>
      <c r="H62" s="114">
        <v>379</v>
      </c>
      <c r="I62" s="140">
        <v>347</v>
      </c>
      <c r="J62" s="115">
        <v>64</v>
      </c>
      <c r="K62" s="116">
        <v>18.443804034582133</v>
      </c>
    </row>
    <row r="63" spans="1:11" ht="14.1" customHeight="1" x14ac:dyDescent="0.2">
      <c r="A63" s="306"/>
      <c r="B63" s="307" t="s">
        <v>294</v>
      </c>
      <c r="C63" s="308"/>
      <c r="D63" s="113">
        <v>2.8438722294654499</v>
      </c>
      <c r="E63" s="115">
        <v>349</v>
      </c>
      <c r="F63" s="114">
        <v>443</v>
      </c>
      <c r="G63" s="114">
        <v>770</v>
      </c>
      <c r="H63" s="114">
        <v>322</v>
      </c>
      <c r="I63" s="140">
        <v>291</v>
      </c>
      <c r="J63" s="115">
        <v>58</v>
      </c>
      <c r="K63" s="116">
        <v>19.93127147766323</v>
      </c>
    </row>
    <row r="64" spans="1:11" ht="14.1" customHeight="1" x14ac:dyDescent="0.2">
      <c r="A64" s="306" t="s">
        <v>295</v>
      </c>
      <c r="B64" s="307" t="s">
        <v>296</v>
      </c>
      <c r="C64" s="308"/>
      <c r="D64" s="113">
        <v>1.5889830508474576</v>
      </c>
      <c r="E64" s="115">
        <v>195</v>
      </c>
      <c r="F64" s="114">
        <v>126</v>
      </c>
      <c r="G64" s="114">
        <v>173</v>
      </c>
      <c r="H64" s="114">
        <v>148</v>
      </c>
      <c r="I64" s="140">
        <v>190</v>
      </c>
      <c r="J64" s="115">
        <v>5</v>
      </c>
      <c r="K64" s="116">
        <v>2.6315789473684212</v>
      </c>
    </row>
    <row r="65" spans="1:11" ht="14.1" customHeight="1" x14ac:dyDescent="0.2">
      <c r="A65" s="306" t="s">
        <v>297</v>
      </c>
      <c r="B65" s="307" t="s">
        <v>298</v>
      </c>
      <c r="C65" s="308"/>
      <c r="D65" s="113">
        <v>0.76597131681877439</v>
      </c>
      <c r="E65" s="115">
        <v>94</v>
      </c>
      <c r="F65" s="114">
        <v>152</v>
      </c>
      <c r="G65" s="114">
        <v>92</v>
      </c>
      <c r="H65" s="114">
        <v>68</v>
      </c>
      <c r="I65" s="140">
        <v>126</v>
      </c>
      <c r="J65" s="115">
        <v>-32</v>
      </c>
      <c r="K65" s="116">
        <v>-25.396825396825395</v>
      </c>
    </row>
    <row r="66" spans="1:11" ht="14.1" customHeight="1" x14ac:dyDescent="0.2">
      <c r="A66" s="306">
        <v>82</v>
      </c>
      <c r="B66" s="307" t="s">
        <v>299</v>
      </c>
      <c r="C66" s="308"/>
      <c r="D66" s="113">
        <v>4.0172750977835721</v>
      </c>
      <c r="E66" s="115">
        <v>493</v>
      </c>
      <c r="F66" s="114">
        <v>447</v>
      </c>
      <c r="G66" s="114">
        <v>779</v>
      </c>
      <c r="H66" s="114">
        <v>392</v>
      </c>
      <c r="I66" s="140">
        <v>504</v>
      </c>
      <c r="J66" s="115">
        <v>-11</v>
      </c>
      <c r="K66" s="116">
        <v>-2.1825396825396823</v>
      </c>
    </row>
    <row r="67" spans="1:11" ht="14.1" customHeight="1" x14ac:dyDescent="0.2">
      <c r="A67" s="306" t="s">
        <v>300</v>
      </c>
      <c r="B67" s="307" t="s">
        <v>301</v>
      </c>
      <c r="C67" s="308"/>
      <c r="D67" s="113">
        <v>2.9498044328552804</v>
      </c>
      <c r="E67" s="115">
        <v>362</v>
      </c>
      <c r="F67" s="114">
        <v>341</v>
      </c>
      <c r="G67" s="114">
        <v>560</v>
      </c>
      <c r="H67" s="114">
        <v>292</v>
      </c>
      <c r="I67" s="140">
        <v>348</v>
      </c>
      <c r="J67" s="115">
        <v>14</v>
      </c>
      <c r="K67" s="116">
        <v>4.0229885057471266</v>
      </c>
    </row>
    <row r="68" spans="1:11" ht="14.1" customHeight="1" x14ac:dyDescent="0.2">
      <c r="A68" s="306" t="s">
        <v>302</v>
      </c>
      <c r="B68" s="307" t="s">
        <v>303</v>
      </c>
      <c r="C68" s="308"/>
      <c r="D68" s="113">
        <v>0.56225554106910036</v>
      </c>
      <c r="E68" s="115">
        <v>69</v>
      </c>
      <c r="F68" s="114">
        <v>60</v>
      </c>
      <c r="G68" s="114">
        <v>84</v>
      </c>
      <c r="H68" s="114">
        <v>54</v>
      </c>
      <c r="I68" s="140">
        <v>74</v>
      </c>
      <c r="J68" s="115">
        <v>-5</v>
      </c>
      <c r="K68" s="116">
        <v>-6.756756756756757</v>
      </c>
    </row>
    <row r="69" spans="1:11" ht="14.1" customHeight="1" x14ac:dyDescent="0.2">
      <c r="A69" s="306">
        <v>83</v>
      </c>
      <c r="B69" s="307" t="s">
        <v>304</v>
      </c>
      <c r="C69" s="308"/>
      <c r="D69" s="113">
        <v>5.2966101694915251</v>
      </c>
      <c r="E69" s="115">
        <v>650</v>
      </c>
      <c r="F69" s="114">
        <v>584</v>
      </c>
      <c r="G69" s="114">
        <v>1181</v>
      </c>
      <c r="H69" s="114">
        <v>543</v>
      </c>
      <c r="I69" s="140">
        <v>553</v>
      </c>
      <c r="J69" s="115">
        <v>97</v>
      </c>
      <c r="K69" s="116">
        <v>17.540687160940326</v>
      </c>
    </row>
    <row r="70" spans="1:11" ht="14.1" customHeight="1" x14ac:dyDescent="0.2">
      <c r="A70" s="306" t="s">
        <v>305</v>
      </c>
      <c r="B70" s="307" t="s">
        <v>306</v>
      </c>
      <c r="C70" s="308"/>
      <c r="D70" s="113">
        <v>4.3676662320730113</v>
      </c>
      <c r="E70" s="115">
        <v>536</v>
      </c>
      <c r="F70" s="114">
        <v>483</v>
      </c>
      <c r="G70" s="114">
        <v>1060</v>
      </c>
      <c r="H70" s="114">
        <v>414</v>
      </c>
      <c r="I70" s="140">
        <v>471</v>
      </c>
      <c r="J70" s="115">
        <v>65</v>
      </c>
      <c r="K70" s="116">
        <v>13.800424628450106</v>
      </c>
    </row>
    <row r="71" spans="1:11" ht="14.1" customHeight="1" x14ac:dyDescent="0.2">
      <c r="A71" s="306"/>
      <c r="B71" s="307" t="s">
        <v>307</v>
      </c>
      <c r="C71" s="308"/>
      <c r="D71" s="113">
        <v>1.8986310299869622</v>
      </c>
      <c r="E71" s="115">
        <v>233</v>
      </c>
      <c r="F71" s="114">
        <v>246</v>
      </c>
      <c r="G71" s="114">
        <v>610</v>
      </c>
      <c r="H71" s="114">
        <v>199</v>
      </c>
      <c r="I71" s="140">
        <v>257</v>
      </c>
      <c r="J71" s="115">
        <v>-24</v>
      </c>
      <c r="K71" s="116">
        <v>-9.3385214007782107</v>
      </c>
    </row>
    <row r="72" spans="1:11" ht="14.1" customHeight="1" x14ac:dyDescent="0.2">
      <c r="A72" s="306">
        <v>84</v>
      </c>
      <c r="B72" s="307" t="s">
        <v>308</v>
      </c>
      <c r="C72" s="308"/>
      <c r="D72" s="113">
        <v>4.2046936114732727</v>
      </c>
      <c r="E72" s="115">
        <v>516</v>
      </c>
      <c r="F72" s="114">
        <v>951</v>
      </c>
      <c r="G72" s="114">
        <v>657</v>
      </c>
      <c r="H72" s="114">
        <v>627</v>
      </c>
      <c r="I72" s="140">
        <v>534</v>
      </c>
      <c r="J72" s="115">
        <v>-18</v>
      </c>
      <c r="K72" s="116">
        <v>-3.3707865168539324</v>
      </c>
    </row>
    <row r="73" spans="1:11" ht="14.1" customHeight="1" x14ac:dyDescent="0.2">
      <c r="A73" s="306" t="s">
        <v>309</v>
      </c>
      <c r="B73" s="307" t="s">
        <v>310</v>
      </c>
      <c r="C73" s="308"/>
      <c r="D73" s="113">
        <v>0.42372881355932202</v>
      </c>
      <c r="E73" s="115">
        <v>52</v>
      </c>
      <c r="F73" s="114">
        <v>29</v>
      </c>
      <c r="G73" s="114">
        <v>64</v>
      </c>
      <c r="H73" s="114">
        <v>30</v>
      </c>
      <c r="I73" s="140">
        <v>53</v>
      </c>
      <c r="J73" s="115">
        <v>-1</v>
      </c>
      <c r="K73" s="116">
        <v>-1.8867924528301887</v>
      </c>
    </row>
    <row r="74" spans="1:11" ht="14.1" customHeight="1" x14ac:dyDescent="0.2">
      <c r="A74" s="306" t="s">
        <v>311</v>
      </c>
      <c r="B74" s="307" t="s">
        <v>312</v>
      </c>
      <c r="C74" s="308"/>
      <c r="D74" s="113">
        <v>0.20371577574967406</v>
      </c>
      <c r="E74" s="115">
        <v>25</v>
      </c>
      <c r="F74" s="114">
        <v>23</v>
      </c>
      <c r="G74" s="114">
        <v>32</v>
      </c>
      <c r="H74" s="114">
        <v>12</v>
      </c>
      <c r="I74" s="140">
        <v>20</v>
      </c>
      <c r="J74" s="115">
        <v>5</v>
      </c>
      <c r="K74" s="116">
        <v>25</v>
      </c>
    </row>
    <row r="75" spans="1:11" ht="14.1" customHeight="1" x14ac:dyDescent="0.2">
      <c r="A75" s="306" t="s">
        <v>313</v>
      </c>
      <c r="B75" s="307" t="s">
        <v>314</v>
      </c>
      <c r="C75" s="308"/>
      <c r="D75" s="113">
        <v>3.243155149934811</v>
      </c>
      <c r="E75" s="115">
        <v>398</v>
      </c>
      <c r="F75" s="114">
        <v>839</v>
      </c>
      <c r="G75" s="114">
        <v>461</v>
      </c>
      <c r="H75" s="114">
        <v>549</v>
      </c>
      <c r="I75" s="140">
        <v>414</v>
      </c>
      <c r="J75" s="115">
        <v>-16</v>
      </c>
      <c r="K75" s="116">
        <v>-3.8647342995169081</v>
      </c>
    </row>
    <row r="76" spans="1:11" ht="14.1" customHeight="1" x14ac:dyDescent="0.2">
      <c r="A76" s="306">
        <v>91</v>
      </c>
      <c r="B76" s="307" t="s">
        <v>315</v>
      </c>
      <c r="C76" s="308"/>
      <c r="D76" s="113">
        <v>0.37483702737940028</v>
      </c>
      <c r="E76" s="115">
        <v>46</v>
      </c>
      <c r="F76" s="114">
        <v>42</v>
      </c>
      <c r="G76" s="114">
        <v>73</v>
      </c>
      <c r="H76" s="114">
        <v>42</v>
      </c>
      <c r="I76" s="140">
        <v>50</v>
      </c>
      <c r="J76" s="115">
        <v>-4</v>
      </c>
      <c r="K76" s="116">
        <v>-8</v>
      </c>
    </row>
    <row r="77" spans="1:11" ht="14.1" customHeight="1" x14ac:dyDescent="0.2">
      <c r="A77" s="306">
        <v>92</v>
      </c>
      <c r="B77" s="307" t="s">
        <v>316</v>
      </c>
      <c r="C77" s="308"/>
      <c r="D77" s="113">
        <v>1.1408083441981747</v>
      </c>
      <c r="E77" s="115">
        <v>140</v>
      </c>
      <c r="F77" s="114">
        <v>111</v>
      </c>
      <c r="G77" s="114">
        <v>163</v>
      </c>
      <c r="H77" s="114">
        <v>78</v>
      </c>
      <c r="I77" s="140">
        <v>111</v>
      </c>
      <c r="J77" s="115">
        <v>29</v>
      </c>
      <c r="K77" s="116">
        <v>26.126126126126128</v>
      </c>
    </row>
    <row r="78" spans="1:11" ht="14.1" customHeight="1" x14ac:dyDescent="0.2">
      <c r="A78" s="306">
        <v>93</v>
      </c>
      <c r="B78" s="307" t="s">
        <v>317</v>
      </c>
      <c r="C78" s="308"/>
      <c r="D78" s="113" t="s">
        <v>514</v>
      </c>
      <c r="E78" s="115" t="s">
        <v>514</v>
      </c>
      <c r="F78" s="114">
        <v>10</v>
      </c>
      <c r="G78" s="114">
        <v>23</v>
      </c>
      <c r="H78" s="114" t="s">
        <v>514</v>
      </c>
      <c r="I78" s="140" t="s">
        <v>514</v>
      </c>
      <c r="J78" s="115" t="s">
        <v>514</v>
      </c>
      <c r="K78" s="116" t="s">
        <v>514</v>
      </c>
    </row>
    <row r="79" spans="1:11" ht="14.1" customHeight="1" x14ac:dyDescent="0.2">
      <c r="A79" s="306">
        <v>94</v>
      </c>
      <c r="B79" s="307" t="s">
        <v>318</v>
      </c>
      <c r="C79" s="308"/>
      <c r="D79" s="113">
        <v>0.62744458930899605</v>
      </c>
      <c r="E79" s="115">
        <v>77</v>
      </c>
      <c r="F79" s="114">
        <v>89</v>
      </c>
      <c r="G79" s="114">
        <v>96</v>
      </c>
      <c r="H79" s="114">
        <v>91</v>
      </c>
      <c r="I79" s="140">
        <v>87</v>
      </c>
      <c r="J79" s="115">
        <v>-10</v>
      </c>
      <c r="K79" s="116">
        <v>-11.494252873563218</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0.57040417209908734</v>
      </c>
      <c r="E81" s="143">
        <v>70</v>
      </c>
      <c r="F81" s="144">
        <v>90</v>
      </c>
      <c r="G81" s="144">
        <v>131</v>
      </c>
      <c r="H81" s="144">
        <v>63</v>
      </c>
      <c r="I81" s="145">
        <v>73</v>
      </c>
      <c r="J81" s="143">
        <v>-3</v>
      </c>
      <c r="K81" s="146">
        <v>-4.1095890410958908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13657</v>
      </c>
      <c r="E11" s="114">
        <v>11837</v>
      </c>
      <c r="F11" s="114">
        <v>14222</v>
      </c>
      <c r="G11" s="114">
        <v>12208</v>
      </c>
      <c r="H11" s="140">
        <v>13515</v>
      </c>
      <c r="I11" s="115">
        <v>142</v>
      </c>
      <c r="J11" s="116">
        <v>1.0506844247132816</v>
      </c>
    </row>
    <row r="12" spans="1:15" s="110" customFormat="1" ht="24.95" customHeight="1" x14ac:dyDescent="0.2">
      <c r="A12" s="193" t="s">
        <v>132</v>
      </c>
      <c r="B12" s="194" t="s">
        <v>133</v>
      </c>
      <c r="C12" s="113">
        <v>1.2228161382441238</v>
      </c>
      <c r="D12" s="115">
        <v>167</v>
      </c>
      <c r="E12" s="114">
        <v>254</v>
      </c>
      <c r="F12" s="114">
        <v>216</v>
      </c>
      <c r="G12" s="114">
        <v>134</v>
      </c>
      <c r="H12" s="140">
        <v>186</v>
      </c>
      <c r="I12" s="115">
        <v>-19</v>
      </c>
      <c r="J12" s="116">
        <v>-10.21505376344086</v>
      </c>
    </row>
    <row r="13" spans="1:15" s="110" customFormat="1" ht="24.95" customHeight="1" x14ac:dyDescent="0.2">
      <c r="A13" s="193" t="s">
        <v>134</v>
      </c>
      <c r="B13" s="199" t="s">
        <v>214</v>
      </c>
      <c r="C13" s="113">
        <v>1.3912279417148714</v>
      </c>
      <c r="D13" s="115">
        <v>190</v>
      </c>
      <c r="E13" s="114">
        <v>42</v>
      </c>
      <c r="F13" s="114">
        <v>67</v>
      </c>
      <c r="G13" s="114">
        <v>70</v>
      </c>
      <c r="H13" s="140">
        <v>86</v>
      </c>
      <c r="I13" s="115">
        <v>104</v>
      </c>
      <c r="J13" s="116">
        <v>120.93023255813954</v>
      </c>
    </row>
    <row r="14" spans="1:15" s="287" customFormat="1" ht="24.95" customHeight="1" x14ac:dyDescent="0.2">
      <c r="A14" s="193" t="s">
        <v>215</v>
      </c>
      <c r="B14" s="199" t="s">
        <v>137</v>
      </c>
      <c r="C14" s="113">
        <v>16.423811964560297</v>
      </c>
      <c r="D14" s="115">
        <v>2243</v>
      </c>
      <c r="E14" s="114">
        <v>1928</v>
      </c>
      <c r="F14" s="114">
        <v>2165</v>
      </c>
      <c r="G14" s="114">
        <v>2167</v>
      </c>
      <c r="H14" s="140">
        <v>2269</v>
      </c>
      <c r="I14" s="115">
        <v>-26</v>
      </c>
      <c r="J14" s="116">
        <v>-1.1458792419568091</v>
      </c>
      <c r="K14" s="110"/>
      <c r="L14" s="110"/>
      <c r="M14" s="110"/>
      <c r="N14" s="110"/>
      <c r="O14" s="110"/>
    </row>
    <row r="15" spans="1:15" s="110" customFormat="1" ht="24.95" customHeight="1" x14ac:dyDescent="0.2">
      <c r="A15" s="193" t="s">
        <v>216</v>
      </c>
      <c r="B15" s="199" t="s">
        <v>217</v>
      </c>
      <c r="C15" s="113">
        <v>2.4016987625393571</v>
      </c>
      <c r="D15" s="115">
        <v>328</v>
      </c>
      <c r="E15" s="114">
        <v>262</v>
      </c>
      <c r="F15" s="114">
        <v>353</v>
      </c>
      <c r="G15" s="114">
        <v>309</v>
      </c>
      <c r="H15" s="140">
        <v>312</v>
      </c>
      <c r="I15" s="115">
        <v>16</v>
      </c>
      <c r="J15" s="116">
        <v>5.1282051282051286</v>
      </c>
    </row>
    <row r="16" spans="1:15" s="287" customFormat="1" ht="24.95" customHeight="1" x14ac:dyDescent="0.2">
      <c r="A16" s="193" t="s">
        <v>218</v>
      </c>
      <c r="B16" s="199" t="s">
        <v>141</v>
      </c>
      <c r="C16" s="113">
        <v>11.071245515120451</v>
      </c>
      <c r="D16" s="115">
        <v>1512</v>
      </c>
      <c r="E16" s="114">
        <v>1336</v>
      </c>
      <c r="F16" s="114">
        <v>1416</v>
      </c>
      <c r="G16" s="114">
        <v>1251</v>
      </c>
      <c r="H16" s="140">
        <v>1574</v>
      </c>
      <c r="I16" s="115">
        <v>-62</v>
      </c>
      <c r="J16" s="116">
        <v>-3.9390088945362134</v>
      </c>
      <c r="K16" s="110"/>
      <c r="L16" s="110"/>
      <c r="M16" s="110"/>
      <c r="N16" s="110"/>
      <c r="O16" s="110"/>
    </row>
    <row r="17" spans="1:15" s="110" customFormat="1" ht="24.95" customHeight="1" x14ac:dyDescent="0.2">
      <c r="A17" s="193" t="s">
        <v>142</v>
      </c>
      <c r="B17" s="199" t="s">
        <v>220</v>
      </c>
      <c r="C17" s="113">
        <v>2.9508676869004904</v>
      </c>
      <c r="D17" s="115">
        <v>403</v>
      </c>
      <c r="E17" s="114">
        <v>330</v>
      </c>
      <c r="F17" s="114">
        <v>396</v>
      </c>
      <c r="G17" s="114">
        <v>607</v>
      </c>
      <c r="H17" s="140">
        <v>383</v>
      </c>
      <c r="I17" s="115">
        <v>20</v>
      </c>
      <c r="J17" s="116">
        <v>5.2219321148825069</v>
      </c>
    </row>
    <row r="18" spans="1:15" s="287" customFormat="1" ht="24.95" customHeight="1" x14ac:dyDescent="0.2">
      <c r="A18" s="201" t="s">
        <v>144</v>
      </c>
      <c r="B18" s="202" t="s">
        <v>145</v>
      </c>
      <c r="C18" s="113">
        <v>5.1914768982939155</v>
      </c>
      <c r="D18" s="115">
        <v>709</v>
      </c>
      <c r="E18" s="114">
        <v>706</v>
      </c>
      <c r="F18" s="114">
        <v>734</v>
      </c>
      <c r="G18" s="114">
        <v>587</v>
      </c>
      <c r="H18" s="140">
        <v>696</v>
      </c>
      <c r="I18" s="115">
        <v>13</v>
      </c>
      <c r="J18" s="116">
        <v>1.867816091954023</v>
      </c>
      <c r="K18" s="110"/>
      <c r="L18" s="110"/>
      <c r="M18" s="110"/>
      <c r="N18" s="110"/>
      <c r="O18" s="110"/>
    </row>
    <row r="19" spans="1:15" s="110" customFormat="1" ht="24.95" customHeight="1" x14ac:dyDescent="0.2">
      <c r="A19" s="193" t="s">
        <v>146</v>
      </c>
      <c r="B19" s="199" t="s">
        <v>147</v>
      </c>
      <c r="C19" s="113">
        <v>13.509555539283884</v>
      </c>
      <c r="D19" s="115">
        <v>1845</v>
      </c>
      <c r="E19" s="114">
        <v>1326</v>
      </c>
      <c r="F19" s="114">
        <v>1828</v>
      </c>
      <c r="G19" s="114">
        <v>1548</v>
      </c>
      <c r="H19" s="140">
        <v>1685</v>
      </c>
      <c r="I19" s="115">
        <v>160</v>
      </c>
      <c r="J19" s="116">
        <v>9.4955489614243316</v>
      </c>
    </row>
    <row r="20" spans="1:15" s="287" customFormat="1" ht="24.95" customHeight="1" x14ac:dyDescent="0.2">
      <c r="A20" s="193" t="s">
        <v>148</v>
      </c>
      <c r="B20" s="199" t="s">
        <v>149</v>
      </c>
      <c r="C20" s="113">
        <v>5.0450318517976127</v>
      </c>
      <c r="D20" s="115">
        <v>689</v>
      </c>
      <c r="E20" s="114">
        <v>608</v>
      </c>
      <c r="F20" s="114">
        <v>664</v>
      </c>
      <c r="G20" s="114">
        <v>604</v>
      </c>
      <c r="H20" s="140">
        <v>689</v>
      </c>
      <c r="I20" s="115">
        <v>0</v>
      </c>
      <c r="J20" s="116">
        <v>0</v>
      </c>
      <c r="K20" s="110"/>
      <c r="L20" s="110"/>
      <c r="M20" s="110"/>
      <c r="N20" s="110"/>
      <c r="O20" s="110"/>
    </row>
    <row r="21" spans="1:15" s="110" customFormat="1" ht="24.95" customHeight="1" x14ac:dyDescent="0.2">
      <c r="A21" s="201" t="s">
        <v>150</v>
      </c>
      <c r="B21" s="202" t="s">
        <v>151</v>
      </c>
      <c r="C21" s="113">
        <v>5.9896024016987628</v>
      </c>
      <c r="D21" s="115">
        <v>818</v>
      </c>
      <c r="E21" s="114">
        <v>803</v>
      </c>
      <c r="F21" s="114">
        <v>800</v>
      </c>
      <c r="G21" s="114">
        <v>710</v>
      </c>
      <c r="H21" s="140">
        <v>735</v>
      </c>
      <c r="I21" s="115">
        <v>83</v>
      </c>
      <c r="J21" s="116">
        <v>11.29251700680272</v>
      </c>
    </row>
    <row r="22" spans="1:15" s="110" customFormat="1" ht="24.95" customHeight="1" x14ac:dyDescent="0.2">
      <c r="A22" s="201" t="s">
        <v>152</v>
      </c>
      <c r="B22" s="199" t="s">
        <v>153</v>
      </c>
      <c r="C22" s="113">
        <v>1.0617265870981913</v>
      </c>
      <c r="D22" s="115">
        <v>145</v>
      </c>
      <c r="E22" s="114">
        <v>127</v>
      </c>
      <c r="F22" s="114">
        <v>221</v>
      </c>
      <c r="G22" s="114">
        <v>221</v>
      </c>
      <c r="H22" s="140">
        <v>214</v>
      </c>
      <c r="I22" s="115">
        <v>-69</v>
      </c>
      <c r="J22" s="116">
        <v>-32.242990654205606</v>
      </c>
    </row>
    <row r="23" spans="1:15" s="110" customFormat="1" ht="24.95" customHeight="1" x14ac:dyDescent="0.2">
      <c r="A23" s="193" t="s">
        <v>154</v>
      </c>
      <c r="B23" s="199" t="s">
        <v>155</v>
      </c>
      <c r="C23" s="113">
        <v>1.2301383905689389</v>
      </c>
      <c r="D23" s="115">
        <v>168</v>
      </c>
      <c r="E23" s="114">
        <v>256</v>
      </c>
      <c r="F23" s="114">
        <v>147</v>
      </c>
      <c r="G23" s="114">
        <v>121</v>
      </c>
      <c r="H23" s="140">
        <v>168</v>
      </c>
      <c r="I23" s="115">
        <v>0</v>
      </c>
      <c r="J23" s="116">
        <v>0</v>
      </c>
    </row>
    <row r="24" spans="1:15" s="110" customFormat="1" ht="24.95" customHeight="1" x14ac:dyDescent="0.2">
      <c r="A24" s="193" t="s">
        <v>156</v>
      </c>
      <c r="B24" s="199" t="s">
        <v>221</v>
      </c>
      <c r="C24" s="113">
        <v>7.1684850259939958</v>
      </c>
      <c r="D24" s="115">
        <v>979</v>
      </c>
      <c r="E24" s="114">
        <v>674</v>
      </c>
      <c r="F24" s="114">
        <v>751</v>
      </c>
      <c r="G24" s="114">
        <v>746</v>
      </c>
      <c r="H24" s="140">
        <v>1014</v>
      </c>
      <c r="I24" s="115">
        <v>-35</v>
      </c>
      <c r="J24" s="116">
        <v>-3.4516765285996054</v>
      </c>
    </row>
    <row r="25" spans="1:15" s="110" customFormat="1" ht="24.95" customHeight="1" x14ac:dyDescent="0.2">
      <c r="A25" s="193" t="s">
        <v>222</v>
      </c>
      <c r="B25" s="204" t="s">
        <v>159</v>
      </c>
      <c r="C25" s="113">
        <v>4.3933513948890681</v>
      </c>
      <c r="D25" s="115">
        <v>600</v>
      </c>
      <c r="E25" s="114">
        <v>574</v>
      </c>
      <c r="F25" s="114">
        <v>601</v>
      </c>
      <c r="G25" s="114">
        <v>579</v>
      </c>
      <c r="H25" s="140">
        <v>571</v>
      </c>
      <c r="I25" s="115">
        <v>29</v>
      </c>
      <c r="J25" s="116">
        <v>5.0788091068301222</v>
      </c>
    </row>
    <row r="26" spans="1:15" s="110" customFormat="1" ht="24.95" customHeight="1" x14ac:dyDescent="0.2">
      <c r="A26" s="201">
        <v>782.78300000000002</v>
      </c>
      <c r="B26" s="203" t="s">
        <v>160</v>
      </c>
      <c r="C26" s="113">
        <v>6.1799809621439552</v>
      </c>
      <c r="D26" s="115">
        <v>844</v>
      </c>
      <c r="E26" s="114">
        <v>995</v>
      </c>
      <c r="F26" s="114">
        <v>1077</v>
      </c>
      <c r="G26" s="114">
        <v>1019</v>
      </c>
      <c r="H26" s="140">
        <v>996</v>
      </c>
      <c r="I26" s="115">
        <v>-152</v>
      </c>
      <c r="J26" s="116">
        <v>-15.261044176706827</v>
      </c>
    </row>
    <row r="27" spans="1:15" s="110" customFormat="1" ht="24.95" customHeight="1" x14ac:dyDescent="0.2">
      <c r="A27" s="193" t="s">
        <v>161</v>
      </c>
      <c r="B27" s="199" t="s">
        <v>162</v>
      </c>
      <c r="C27" s="113">
        <v>2.2772204730175001</v>
      </c>
      <c r="D27" s="115">
        <v>311</v>
      </c>
      <c r="E27" s="114">
        <v>245</v>
      </c>
      <c r="F27" s="114">
        <v>335</v>
      </c>
      <c r="G27" s="114">
        <v>310</v>
      </c>
      <c r="H27" s="140">
        <v>374</v>
      </c>
      <c r="I27" s="115">
        <v>-63</v>
      </c>
      <c r="J27" s="116">
        <v>-16.844919786096256</v>
      </c>
    </row>
    <row r="28" spans="1:15" s="110" customFormat="1" ht="24.95" customHeight="1" x14ac:dyDescent="0.2">
      <c r="A28" s="193" t="s">
        <v>163</v>
      </c>
      <c r="B28" s="199" t="s">
        <v>164</v>
      </c>
      <c r="C28" s="113">
        <v>7.2343852969173321</v>
      </c>
      <c r="D28" s="115">
        <v>988</v>
      </c>
      <c r="E28" s="114">
        <v>761</v>
      </c>
      <c r="F28" s="114">
        <v>1147</v>
      </c>
      <c r="G28" s="114">
        <v>895</v>
      </c>
      <c r="H28" s="140">
        <v>873</v>
      </c>
      <c r="I28" s="115">
        <v>115</v>
      </c>
      <c r="J28" s="116">
        <v>13.172966781214203</v>
      </c>
    </row>
    <row r="29" spans="1:15" s="110" customFormat="1" ht="24.95" customHeight="1" x14ac:dyDescent="0.2">
      <c r="A29" s="193">
        <v>86</v>
      </c>
      <c r="B29" s="199" t="s">
        <v>165</v>
      </c>
      <c r="C29" s="113">
        <v>9.0722706304459244</v>
      </c>
      <c r="D29" s="115">
        <v>1239</v>
      </c>
      <c r="E29" s="114">
        <v>1076</v>
      </c>
      <c r="F29" s="114">
        <v>1463</v>
      </c>
      <c r="G29" s="114">
        <v>1144</v>
      </c>
      <c r="H29" s="140">
        <v>1278</v>
      </c>
      <c r="I29" s="115">
        <v>-39</v>
      </c>
      <c r="J29" s="116">
        <v>-3.051643192488263</v>
      </c>
    </row>
    <row r="30" spans="1:15" s="110" customFormat="1" ht="24.95" customHeight="1" x14ac:dyDescent="0.2">
      <c r="A30" s="193">
        <v>87.88</v>
      </c>
      <c r="B30" s="204" t="s">
        <v>166</v>
      </c>
      <c r="C30" s="113">
        <v>8.3327231456395996</v>
      </c>
      <c r="D30" s="115">
        <v>1138</v>
      </c>
      <c r="E30" s="114">
        <v>933</v>
      </c>
      <c r="F30" s="114">
        <v>1414</v>
      </c>
      <c r="G30" s="114">
        <v>927</v>
      </c>
      <c r="H30" s="140">
        <v>1013</v>
      </c>
      <c r="I30" s="115">
        <v>125</v>
      </c>
      <c r="J30" s="116">
        <v>12.339585389930898</v>
      </c>
    </row>
    <row r="31" spans="1:15" s="110" customFormat="1" ht="24.95" customHeight="1" x14ac:dyDescent="0.2">
      <c r="A31" s="193" t="s">
        <v>167</v>
      </c>
      <c r="B31" s="199" t="s">
        <v>168</v>
      </c>
      <c r="C31" s="113">
        <v>4.2761953576920257</v>
      </c>
      <c r="D31" s="115">
        <v>584</v>
      </c>
      <c r="E31" s="114">
        <v>529</v>
      </c>
      <c r="F31" s="114">
        <v>592</v>
      </c>
      <c r="G31" s="114">
        <v>426</v>
      </c>
      <c r="H31" s="140">
        <v>668</v>
      </c>
      <c r="I31" s="115">
        <v>-84</v>
      </c>
      <c r="J31" s="116">
        <v>-12.574850299401197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1.2228161382441238</v>
      </c>
      <c r="D34" s="115">
        <v>167</v>
      </c>
      <c r="E34" s="114">
        <v>254</v>
      </c>
      <c r="F34" s="114">
        <v>216</v>
      </c>
      <c r="G34" s="114">
        <v>134</v>
      </c>
      <c r="H34" s="140">
        <v>186</v>
      </c>
      <c r="I34" s="115">
        <v>-19</v>
      </c>
      <c r="J34" s="116">
        <v>-10.21505376344086</v>
      </c>
    </row>
    <row r="35" spans="1:10" s="110" customFormat="1" ht="24.95" customHeight="1" x14ac:dyDescent="0.2">
      <c r="A35" s="292" t="s">
        <v>171</v>
      </c>
      <c r="B35" s="293" t="s">
        <v>172</v>
      </c>
      <c r="C35" s="113">
        <v>23.006516804569085</v>
      </c>
      <c r="D35" s="115">
        <v>3142</v>
      </c>
      <c r="E35" s="114">
        <v>2676</v>
      </c>
      <c r="F35" s="114">
        <v>2966</v>
      </c>
      <c r="G35" s="114">
        <v>2824</v>
      </c>
      <c r="H35" s="140">
        <v>3051</v>
      </c>
      <c r="I35" s="115">
        <v>91</v>
      </c>
      <c r="J35" s="116">
        <v>2.9826286463454603</v>
      </c>
    </row>
    <row r="36" spans="1:10" s="110" customFormat="1" ht="24.95" customHeight="1" x14ac:dyDescent="0.2">
      <c r="A36" s="294" t="s">
        <v>173</v>
      </c>
      <c r="B36" s="295" t="s">
        <v>174</v>
      </c>
      <c r="C36" s="125">
        <v>75.770667057186785</v>
      </c>
      <c r="D36" s="143">
        <v>10348</v>
      </c>
      <c r="E36" s="144">
        <v>8907</v>
      </c>
      <c r="F36" s="144">
        <v>11040</v>
      </c>
      <c r="G36" s="144">
        <v>9250</v>
      </c>
      <c r="H36" s="145">
        <v>10278</v>
      </c>
      <c r="I36" s="143">
        <v>70</v>
      </c>
      <c r="J36" s="146">
        <v>0.68106635532204707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13657</v>
      </c>
      <c r="F11" s="264">
        <v>11837</v>
      </c>
      <c r="G11" s="264">
        <v>14222</v>
      </c>
      <c r="H11" s="264">
        <v>12208</v>
      </c>
      <c r="I11" s="265">
        <v>13515</v>
      </c>
      <c r="J11" s="263">
        <v>142</v>
      </c>
      <c r="K11" s="266">
        <v>1.0506844247132816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22.874716262722412</v>
      </c>
      <c r="E13" s="115">
        <v>3124</v>
      </c>
      <c r="F13" s="114">
        <v>3353</v>
      </c>
      <c r="G13" s="114">
        <v>3900</v>
      </c>
      <c r="H13" s="114">
        <v>3229</v>
      </c>
      <c r="I13" s="140">
        <v>3099</v>
      </c>
      <c r="J13" s="115">
        <v>25</v>
      </c>
      <c r="K13" s="116">
        <v>0.80671184252984829</v>
      </c>
    </row>
    <row r="14" spans="1:17" ht="15.95" customHeight="1" x14ac:dyDescent="0.2">
      <c r="A14" s="306" t="s">
        <v>230</v>
      </c>
      <c r="B14" s="307"/>
      <c r="C14" s="308"/>
      <c r="D14" s="113">
        <v>55.744306948817453</v>
      </c>
      <c r="E14" s="115">
        <v>7613</v>
      </c>
      <c r="F14" s="114">
        <v>6192</v>
      </c>
      <c r="G14" s="114">
        <v>7602</v>
      </c>
      <c r="H14" s="114">
        <v>6595</v>
      </c>
      <c r="I14" s="140">
        <v>7510</v>
      </c>
      <c r="J14" s="115">
        <v>103</v>
      </c>
      <c r="K14" s="116">
        <v>1.3715046604527297</v>
      </c>
    </row>
    <row r="15" spans="1:17" ht="15.95" customHeight="1" x14ac:dyDescent="0.2">
      <c r="A15" s="306" t="s">
        <v>231</v>
      </c>
      <c r="B15" s="307"/>
      <c r="C15" s="308"/>
      <c r="D15" s="113">
        <v>7.2929633155158529</v>
      </c>
      <c r="E15" s="115">
        <v>996</v>
      </c>
      <c r="F15" s="114">
        <v>822</v>
      </c>
      <c r="G15" s="114">
        <v>979</v>
      </c>
      <c r="H15" s="114">
        <v>814</v>
      </c>
      <c r="I15" s="140">
        <v>946</v>
      </c>
      <c r="J15" s="115">
        <v>50</v>
      </c>
      <c r="K15" s="116">
        <v>5.2854122621564485</v>
      </c>
    </row>
    <row r="16" spans="1:17" ht="15.95" customHeight="1" x14ac:dyDescent="0.2">
      <c r="A16" s="306" t="s">
        <v>232</v>
      </c>
      <c r="B16" s="307"/>
      <c r="C16" s="308"/>
      <c r="D16" s="113">
        <v>13.458299773010179</v>
      </c>
      <c r="E16" s="115">
        <v>1838</v>
      </c>
      <c r="F16" s="114">
        <v>1381</v>
      </c>
      <c r="G16" s="114">
        <v>1659</v>
      </c>
      <c r="H16" s="114">
        <v>1492</v>
      </c>
      <c r="I16" s="140">
        <v>1867</v>
      </c>
      <c r="J16" s="115">
        <v>-29</v>
      </c>
      <c r="K16" s="116">
        <v>-1.5532940546331013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1.0544043347733763</v>
      </c>
      <c r="E18" s="115">
        <v>144</v>
      </c>
      <c r="F18" s="114">
        <v>220</v>
      </c>
      <c r="G18" s="114">
        <v>227</v>
      </c>
      <c r="H18" s="114">
        <v>135</v>
      </c>
      <c r="I18" s="140">
        <v>150</v>
      </c>
      <c r="J18" s="115">
        <v>-6</v>
      </c>
      <c r="K18" s="116">
        <v>-4</v>
      </c>
    </row>
    <row r="19" spans="1:11" ht="14.1" customHeight="1" x14ac:dyDescent="0.2">
      <c r="A19" s="306" t="s">
        <v>235</v>
      </c>
      <c r="B19" s="307" t="s">
        <v>236</v>
      </c>
      <c r="C19" s="308"/>
      <c r="D19" s="113">
        <v>0.53452441971150322</v>
      </c>
      <c r="E19" s="115">
        <v>73</v>
      </c>
      <c r="F19" s="114">
        <v>155</v>
      </c>
      <c r="G19" s="114">
        <v>153</v>
      </c>
      <c r="H19" s="114">
        <v>61</v>
      </c>
      <c r="I19" s="140">
        <v>75</v>
      </c>
      <c r="J19" s="115">
        <v>-2</v>
      </c>
      <c r="K19" s="116">
        <v>-2.6666666666666665</v>
      </c>
    </row>
    <row r="20" spans="1:11" ht="14.1" customHeight="1" x14ac:dyDescent="0.2">
      <c r="A20" s="306">
        <v>12</v>
      </c>
      <c r="B20" s="307" t="s">
        <v>237</v>
      </c>
      <c r="C20" s="308"/>
      <c r="D20" s="113">
        <v>1.296038661492275</v>
      </c>
      <c r="E20" s="115">
        <v>177</v>
      </c>
      <c r="F20" s="114">
        <v>210</v>
      </c>
      <c r="G20" s="114">
        <v>132</v>
      </c>
      <c r="H20" s="114">
        <v>126</v>
      </c>
      <c r="I20" s="140">
        <v>189</v>
      </c>
      <c r="J20" s="115">
        <v>-12</v>
      </c>
      <c r="K20" s="116">
        <v>-6.3492063492063489</v>
      </c>
    </row>
    <row r="21" spans="1:11" ht="14.1" customHeight="1" x14ac:dyDescent="0.2">
      <c r="A21" s="306">
        <v>21</v>
      </c>
      <c r="B21" s="307" t="s">
        <v>238</v>
      </c>
      <c r="C21" s="308"/>
      <c r="D21" s="113">
        <v>0.54184667203631842</v>
      </c>
      <c r="E21" s="115">
        <v>74</v>
      </c>
      <c r="F21" s="114">
        <v>78</v>
      </c>
      <c r="G21" s="114">
        <v>62</v>
      </c>
      <c r="H21" s="114">
        <v>211</v>
      </c>
      <c r="I21" s="140">
        <v>77</v>
      </c>
      <c r="J21" s="115">
        <v>-3</v>
      </c>
      <c r="K21" s="116">
        <v>-3.8961038961038961</v>
      </c>
    </row>
    <row r="22" spans="1:11" ht="14.1" customHeight="1" x14ac:dyDescent="0.2">
      <c r="A22" s="306">
        <v>22</v>
      </c>
      <c r="B22" s="307" t="s">
        <v>239</v>
      </c>
      <c r="C22" s="308"/>
      <c r="D22" s="113">
        <v>2.716555612506407</v>
      </c>
      <c r="E22" s="115">
        <v>371</v>
      </c>
      <c r="F22" s="114">
        <v>397</v>
      </c>
      <c r="G22" s="114">
        <v>392</v>
      </c>
      <c r="H22" s="114">
        <v>379</v>
      </c>
      <c r="I22" s="140">
        <v>369</v>
      </c>
      <c r="J22" s="115">
        <v>2</v>
      </c>
      <c r="K22" s="116">
        <v>0.54200542005420049</v>
      </c>
    </row>
    <row r="23" spans="1:11" ht="14.1" customHeight="1" x14ac:dyDescent="0.2">
      <c r="A23" s="306">
        <v>23</v>
      </c>
      <c r="B23" s="307" t="s">
        <v>240</v>
      </c>
      <c r="C23" s="308"/>
      <c r="D23" s="113">
        <v>0.80544775572966243</v>
      </c>
      <c r="E23" s="115">
        <v>110</v>
      </c>
      <c r="F23" s="114">
        <v>91</v>
      </c>
      <c r="G23" s="114">
        <v>117</v>
      </c>
      <c r="H23" s="114">
        <v>88</v>
      </c>
      <c r="I23" s="140">
        <v>84</v>
      </c>
      <c r="J23" s="115">
        <v>26</v>
      </c>
      <c r="K23" s="116">
        <v>30.952380952380953</v>
      </c>
    </row>
    <row r="24" spans="1:11" ht="14.1" customHeight="1" x14ac:dyDescent="0.2">
      <c r="A24" s="306">
        <v>24</v>
      </c>
      <c r="B24" s="307" t="s">
        <v>241</v>
      </c>
      <c r="C24" s="308"/>
      <c r="D24" s="113">
        <v>3.368236069414952</v>
      </c>
      <c r="E24" s="115">
        <v>460</v>
      </c>
      <c r="F24" s="114">
        <v>381</v>
      </c>
      <c r="G24" s="114">
        <v>448</v>
      </c>
      <c r="H24" s="114">
        <v>471</v>
      </c>
      <c r="I24" s="140">
        <v>502</v>
      </c>
      <c r="J24" s="115">
        <v>-42</v>
      </c>
      <c r="K24" s="116">
        <v>-8.3665338645418323</v>
      </c>
    </row>
    <row r="25" spans="1:11" ht="14.1" customHeight="1" x14ac:dyDescent="0.2">
      <c r="A25" s="306">
        <v>25</v>
      </c>
      <c r="B25" s="307" t="s">
        <v>242</v>
      </c>
      <c r="C25" s="308"/>
      <c r="D25" s="113">
        <v>4.5910522076590761</v>
      </c>
      <c r="E25" s="115">
        <v>627</v>
      </c>
      <c r="F25" s="114">
        <v>402</v>
      </c>
      <c r="G25" s="114">
        <v>564</v>
      </c>
      <c r="H25" s="114">
        <v>439</v>
      </c>
      <c r="I25" s="140">
        <v>682</v>
      </c>
      <c r="J25" s="115">
        <v>-55</v>
      </c>
      <c r="K25" s="116">
        <v>-8.064516129032258</v>
      </c>
    </row>
    <row r="26" spans="1:11" ht="14.1" customHeight="1" x14ac:dyDescent="0.2">
      <c r="A26" s="306">
        <v>26</v>
      </c>
      <c r="B26" s="307" t="s">
        <v>243</v>
      </c>
      <c r="C26" s="308"/>
      <c r="D26" s="113">
        <v>2.9289009299260451</v>
      </c>
      <c r="E26" s="115">
        <v>400</v>
      </c>
      <c r="F26" s="114">
        <v>306</v>
      </c>
      <c r="G26" s="114">
        <v>331</v>
      </c>
      <c r="H26" s="114">
        <v>290</v>
      </c>
      <c r="I26" s="140">
        <v>405</v>
      </c>
      <c r="J26" s="115">
        <v>-5</v>
      </c>
      <c r="K26" s="116">
        <v>-1.2345679012345678</v>
      </c>
    </row>
    <row r="27" spans="1:11" ht="14.1" customHeight="1" x14ac:dyDescent="0.2">
      <c r="A27" s="306">
        <v>27</v>
      </c>
      <c r="B27" s="307" t="s">
        <v>244</v>
      </c>
      <c r="C27" s="308"/>
      <c r="D27" s="113">
        <v>1.2301383905689389</v>
      </c>
      <c r="E27" s="115">
        <v>168</v>
      </c>
      <c r="F27" s="114">
        <v>152</v>
      </c>
      <c r="G27" s="114">
        <v>160</v>
      </c>
      <c r="H27" s="114">
        <v>186</v>
      </c>
      <c r="I27" s="140">
        <v>220</v>
      </c>
      <c r="J27" s="115">
        <v>-52</v>
      </c>
      <c r="K27" s="116">
        <v>-23.636363636363637</v>
      </c>
    </row>
    <row r="28" spans="1:11" ht="14.1" customHeight="1" x14ac:dyDescent="0.2">
      <c r="A28" s="306">
        <v>28</v>
      </c>
      <c r="B28" s="307" t="s">
        <v>245</v>
      </c>
      <c r="C28" s="308"/>
      <c r="D28" s="113">
        <v>0.54184667203631842</v>
      </c>
      <c r="E28" s="115">
        <v>74</v>
      </c>
      <c r="F28" s="114">
        <v>84</v>
      </c>
      <c r="G28" s="114">
        <v>90</v>
      </c>
      <c r="H28" s="114">
        <v>85</v>
      </c>
      <c r="I28" s="140">
        <v>81</v>
      </c>
      <c r="J28" s="115">
        <v>-7</v>
      </c>
      <c r="K28" s="116">
        <v>-8.6419753086419746</v>
      </c>
    </row>
    <row r="29" spans="1:11" ht="14.1" customHeight="1" x14ac:dyDescent="0.2">
      <c r="A29" s="306">
        <v>29</v>
      </c>
      <c r="B29" s="307" t="s">
        <v>246</v>
      </c>
      <c r="C29" s="308"/>
      <c r="D29" s="113">
        <v>3.0094457054990116</v>
      </c>
      <c r="E29" s="115">
        <v>411</v>
      </c>
      <c r="F29" s="114">
        <v>352</v>
      </c>
      <c r="G29" s="114">
        <v>433</v>
      </c>
      <c r="H29" s="114">
        <v>397</v>
      </c>
      <c r="I29" s="140">
        <v>428</v>
      </c>
      <c r="J29" s="115">
        <v>-17</v>
      </c>
      <c r="K29" s="116">
        <v>-3.97196261682243</v>
      </c>
    </row>
    <row r="30" spans="1:11" ht="14.1" customHeight="1" x14ac:dyDescent="0.2">
      <c r="A30" s="306" t="s">
        <v>247</v>
      </c>
      <c r="B30" s="307" t="s">
        <v>248</v>
      </c>
      <c r="C30" s="308"/>
      <c r="D30" s="113">
        <v>0.55649117668594861</v>
      </c>
      <c r="E30" s="115">
        <v>76</v>
      </c>
      <c r="F30" s="114" t="s">
        <v>514</v>
      </c>
      <c r="G30" s="114">
        <v>84</v>
      </c>
      <c r="H30" s="114">
        <v>70</v>
      </c>
      <c r="I30" s="140">
        <v>66</v>
      </c>
      <c r="J30" s="115">
        <v>10</v>
      </c>
      <c r="K30" s="116">
        <v>15.151515151515152</v>
      </c>
    </row>
    <row r="31" spans="1:11" ht="14.1" customHeight="1" x14ac:dyDescent="0.2">
      <c r="A31" s="306" t="s">
        <v>249</v>
      </c>
      <c r="B31" s="307" t="s">
        <v>250</v>
      </c>
      <c r="C31" s="308"/>
      <c r="D31" s="113">
        <v>2.4016987625393571</v>
      </c>
      <c r="E31" s="115">
        <v>328</v>
      </c>
      <c r="F31" s="114">
        <v>290</v>
      </c>
      <c r="G31" s="114">
        <v>344</v>
      </c>
      <c r="H31" s="114">
        <v>322</v>
      </c>
      <c r="I31" s="140">
        <v>357</v>
      </c>
      <c r="J31" s="115">
        <v>-29</v>
      </c>
      <c r="K31" s="116">
        <v>-8.1232492997198875</v>
      </c>
    </row>
    <row r="32" spans="1:11" ht="14.1" customHeight="1" x14ac:dyDescent="0.2">
      <c r="A32" s="306">
        <v>31</v>
      </c>
      <c r="B32" s="307" t="s">
        <v>251</v>
      </c>
      <c r="C32" s="308"/>
      <c r="D32" s="113">
        <v>0.38075712089038588</v>
      </c>
      <c r="E32" s="115">
        <v>52</v>
      </c>
      <c r="F32" s="114">
        <v>31</v>
      </c>
      <c r="G32" s="114">
        <v>38</v>
      </c>
      <c r="H32" s="114">
        <v>33</v>
      </c>
      <c r="I32" s="140">
        <v>50</v>
      </c>
      <c r="J32" s="115">
        <v>2</v>
      </c>
      <c r="K32" s="116">
        <v>4</v>
      </c>
    </row>
    <row r="33" spans="1:11" ht="14.1" customHeight="1" x14ac:dyDescent="0.2">
      <c r="A33" s="306">
        <v>32</v>
      </c>
      <c r="B33" s="307" t="s">
        <v>252</v>
      </c>
      <c r="C33" s="308"/>
      <c r="D33" s="113">
        <v>1.4937394742622832</v>
      </c>
      <c r="E33" s="115">
        <v>204</v>
      </c>
      <c r="F33" s="114">
        <v>250</v>
      </c>
      <c r="G33" s="114">
        <v>306</v>
      </c>
      <c r="H33" s="114">
        <v>246</v>
      </c>
      <c r="I33" s="140">
        <v>275</v>
      </c>
      <c r="J33" s="115">
        <v>-71</v>
      </c>
      <c r="K33" s="116">
        <v>-25.818181818181817</v>
      </c>
    </row>
    <row r="34" spans="1:11" ht="14.1" customHeight="1" x14ac:dyDescent="0.2">
      <c r="A34" s="306">
        <v>33</v>
      </c>
      <c r="B34" s="307" t="s">
        <v>253</v>
      </c>
      <c r="C34" s="308"/>
      <c r="D34" s="113">
        <v>1.6548290254082156</v>
      </c>
      <c r="E34" s="115">
        <v>226</v>
      </c>
      <c r="F34" s="114">
        <v>299</v>
      </c>
      <c r="G34" s="114">
        <v>204</v>
      </c>
      <c r="H34" s="114">
        <v>160</v>
      </c>
      <c r="I34" s="140">
        <v>210</v>
      </c>
      <c r="J34" s="115">
        <v>16</v>
      </c>
      <c r="K34" s="116">
        <v>7.6190476190476186</v>
      </c>
    </row>
    <row r="35" spans="1:11" ht="14.1" customHeight="1" x14ac:dyDescent="0.2">
      <c r="A35" s="306">
        <v>34</v>
      </c>
      <c r="B35" s="307" t="s">
        <v>254</v>
      </c>
      <c r="C35" s="308"/>
      <c r="D35" s="113">
        <v>2.9948012008493814</v>
      </c>
      <c r="E35" s="115">
        <v>409</v>
      </c>
      <c r="F35" s="114">
        <v>310</v>
      </c>
      <c r="G35" s="114">
        <v>337</v>
      </c>
      <c r="H35" s="114">
        <v>321</v>
      </c>
      <c r="I35" s="140">
        <v>403</v>
      </c>
      <c r="J35" s="115">
        <v>6</v>
      </c>
      <c r="K35" s="116">
        <v>1.4888337468982631</v>
      </c>
    </row>
    <row r="36" spans="1:11" ht="14.1" customHeight="1" x14ac:dyDescent="0.2">
      <c r="A36" s="306">
        <v>41</v>
      </c>
      <c r="B36" s="307" t="s">
        <v>255</v>
      </c>
      <c r="C36" s="308"/>
      <c r="D36" s="113">
        <v>1.8744965951526689</v>
      </c>
      <c r="E36" s="115">
        <v>256</v>
      </c>
      <c r="F36" s="114">
        <v>142</v>
      </c>
      <c r="G36" s="114">
        <v>141</v>
      </c>
      <c r="H36" s="114">
        <v>130</v>
      </c>
      <c r="I36" s="140">
        <v>143</v>
      </c>
      <c r="J36" s="115">
        <v>113</v>
      </c>
      <c r="K36" s="116">
        <v>79.020979020979027</v>
      </c>
    </row>
    <row r="37" spans="1:11" ht="14.1" customHeight="1" x14ac:dyDescent="0.2">
      <c r="A37" s="306">
        <v>42</v>
      </c>
      <c r="B37" s="307" t="s">
        <v>256</v>
      </c>
      <c r="C37" s="308"/>
      <c r="D37" s="113">
        <v>0.1171560371970418</v>
      </c>
      <c r="E37" s="115">
        <v>16</v>
      </c>
      <c r="F37" s="114">
        <v>10</v>
      </c>
      <c r="G37" s="114">
        <v>19</v>
      </c>
      <c r="H37" s="114">
        <v>10</v>
      </c>
      <c r="I37" s="140">
        <v>20</v>
      </c>
      <c r="J37" s="115">
        <v>-4</v>
      </c>
      <c r="K37" s="116">
        <v>-20</v>
      </c>
    </row>
    <row r="38" spans="1:11" ht="14.1" customHeight="1" x14ac:dyDescent="0.2">
      <c r="A38" s="306">
        <v>43</v>
      </c>
      <c r="B38" s="307" t="s">
        <v>257</v>
      </c>
      <c r="C38" s="308"/>
      <c r="D38" s="113">
        <v>0.96653730687559491</v>
      </c>
      <c r="E38" s="115">
        <v>132</v>
      </c>
      <c r="F38" s="114">
        <v>95</v>
      </c>
      <c r="G38" s="114">
        <v>176</v>
      </c>
      <c r="H38" s="114">
        <v>179</v>
      </c>
      <c r="I38" s="140">
        <v>142</v>
      </c>
      <c r="J38" s="115">
        <v>-10</v>
      </c>
      <c r="K38" s="116">
        <v>-7.042253521126761</v>
      </c>
    </row>
    <row r="39" spans="1:11" ht="14.1" customHeight="1" x14ac:dyDescent="0.2">
      <c r="A39" s="306">
        <v>51</v>
      </c>
      <c r="B39" s="307" t="s">
        <v>258</v>
      </c>
      <c r="C39" s="308"/>
      <c r="D39" s="113">
        <v>7.3735080910888193</v>
      </c>
      <c r="E39" s="115">
        <v>1007</v>
      </c>
      <c r="F39" s="114">
        <v>1010</v>
      </c>
      <c r="G39" s="114">
        <v>1232</v>
      </c>
      <c r="H39" s="114">
        <v>1000</v>
      </c>
      <c r="I39" s="140">
        <v>1086</v>
      </c>
      <c r="J39" s="115">
        <v>-79</v>
      </c>
      <c r="K39" s="116">
        <v>-7.2744014732965008</v>
      </c>
    </row>
    <row r="40" spans="1:11" ht="14.1" customHeight="1" x14ac:dyDescent="0.2">
      <c r="A40" s="306" t="s">
        <v>259</v>
      </c>
      <c r="B40" s="307" t="s">
        <v>260</v>
      </c>
      <c r="C40" s="308"/>
      <c r="D40" s="113">
        <v>6.736472138829904</v>
      </c>
      <c r="E40" s="115">
        <v>920</v>
      </c>
      <c r="F40" s="114">
        <v>964</v>
      </c>
      <c r="G40" s="114">
        <v>1147</v>
      </c>
      <c r="H40" s="114">
        <v>942</v>
      </c>
      <c r="I40" s="140">
        <v>1008</v>
      </c>
      <c r="J40" s="115">
        <v>-88</v>
      </c>
      <c r="K40" s="116">
        <v>-8.7301587301587293</v>
      </c>
    </row>
    <row r="41" spans="1:11" ht="14.1" customHeight="1" x14ac:dyDescent="0.2">
      <c r="A41" s="306"/>
      <c r="B41" s="307" t="s">
        <v>261</v>
      </c>
      <c r="C41" s="308"/>
      <c r="D41" s="113">
        <v>5.5429450098850408</v>
      </c>
      <c r="E41" s="115">
        <v>757</v>
      </c>
      <c r="F41" s="114">
        <v>775</v>
      </c>
      <c r="G41" s="114">
        <v>947</v>
      </c>
      <c r="H41" s="114">
        <v>786</v>
      </c>
      <c r="I41" s="140">
        <v>777</v>
      </c>
      <c r="J41" s="115">
        <v>-20</v>
      </c>
      <c r="K41" s="116">
        <v>-2.574002574002574</v>
      </c>
    </row>
    <row r="42" spans="1:11" ht="14.1" customHeight="1" x14ac:dyDescent="0.2">
      <c r="A42" s="306">
        <v>52</v>
      </c>
      <c r="B42" s="307" t="s">
        <v>262</v>
      </c>
      <c r="C42" s="308"/>
      <c r="D42" s="113">
        <v>4.3054843669912861</v>
      </c>
      <c r="E42" s="115">
        <v>588</v>
      </c>
      <c r="F42" s="114">
        <v>506</v>
      </c>
      <c r="G42" s="114">
        <v>478</v>
      </c>
      <c r="H42" s="114">
        <v>450</v>
      </c>
      <c r="I42" s="140">
        <v>514</v>
      </c>
      <c r="J42" s="115">
        <v>74</v>
      </c>
      <c r="K42" s="116">
        <v>14.396887159533074</v>
      </c>
    </row>
    <row r="43" spans="1:11" ht="14.1" customHeight="1" x14ac:dyDescent="0.2">
      <c r="A43" s="306" t="s">
        <v>263</v>
      </c>
      <c r="B43" s="307" t="s">
        <v>264</v>
      </c>
      <c r="C43" s="308"/>
      <c r="D43" s="113">
        <v>3.6977374240316321</v>
      </c>
      <c r="E43" s="115">
        <v>505</v>
      </c>
      <c r="F43" s="114">
        <v>394</v>
      </c>
      <c r="G43" s="114">
        <v>401</v>
      </c>
      <c r="H43" s="114">
        <v>384</v>
      </c>
      <c r="I43" s="140">
        <v>438</v>
      </c>
      <c r="J43" s="115">
        <v>67</v>
      </c>
      <c r="K43" s="116">
        <v>15.296803652968036</v>
      </c>
    </row>
    <row r="44" spans="1:11" ht="14.1" customHeight="1" x14ac:dyDescent="0.2">
      <c r="A44" s="306">
        <v>53</v>
      </c>
      <c r="B44" s="307" t="s">
        <v>265</v>
      </c>
      <c r="C44" s="308"/>
      <c r="D44" s="113">
        <v>1.1495936149959727</v>
      </c>
      <c r="E44" s="115">
        <v>157</v>
      </c>
      <c r="F44" s="114">
        <v>152</v>
      </c>
      <c r="G44" s="114">
        <v>151</v>
      </c>
      <c r="H44" s="114">
        <v>130</v>
      </c>
      <c r="I44" s="140">
        <v>128</v>
      </c>
      <c r="J44" s="115">
        <v>29</v>
      </c>
      <c r="K44" s="116">
        <v>22.65625</v>
      </c>
    </row>
    <row r="45" spans="1:11" ht="14.1" customHeight="1" x14ac:dyDescent="0.2">
      <c r="A45" s="306" t="s">
        <v>266</v>
      </c>
      <c r="B45" s="307" t="s">
        <v>267</v>
      </c>
      <c r="C45" s="308"/>
      <c r="D45" s="113">
        <v>1.0836933440726368</v>
      </c>
      <c r="E45" s="115">
        <v>148</v>
      </c>
      <c r="F45" s="114">
        <v>145</v>
      </c>
      <c r="G45" s="114">
        <v>150</v>
      </c>
      <c r="H45" s="114">
        <v>127</v>
      </c>
      <c r="I45" s="140">
        <v>121</v>
      </c>
      <c r="J45" s="115">
        <v>27</v>
      </c>
      <c r="K45" s="116">
        <v>22.314049586776861</v>
      </c>
    </row>
    <row r="46" spans="1:11" ht="14.1" customHeight="1" x14ac:dyDescent="0.2">
      <c r="A46" s="306">
        <v>54</v>
      </c>
      <c r="B46" s="307" t="s">
        <v>268</v>
      </c>
      <c r="C46" s="308"/>
      <c r="D46" s="113">
        <v>3.1778575089697592</v>
      </c>
      <c r="E46" s="115">
        <v>434</v>
      </c>
      <c r="F46" s="114">
        <v>429</v>
      </c>
      <c r="G46" s="114">
        <v>469</v>
      </c>
      <c r="H46" s="114">
        <v>478</v>
      </c>
      <c r="I46" s="140">
        <v>417</v>
      </c>
      <c r="J46" s="115">
        <v>17</v>
      </c>
      <c r="K46" s="116">
        <v>4.0767386091127102</v>
      </c>
    </row>
    <row r="47" spans="1:11" ht="14.1" customHeight="1" x14ac:dyDescent="0.2">
      <c r="A47" s="306">
        <v>61</v>
      </c>
      <c r="B47" s="307" t="s">
        <v>269</v>
      </c>
      <c r="C47" s="308"/>
      <c r="D47" s="113">
        <v>1.684118034707476</v>
      </c>
      <c r="E47" s="115">
        <v>230</v>
      </c>
      <c r="F47" s="114">
        <v>156</v>
      </c>
      <c r="G47" s="114">
        <v>214</v>
      </c>
      <c r="H47" s="114">
        <v>287</v>
      </c>
      <c r="I47" s="140">
        <v>248</v>
      </c>
      <c r="J47" s="115">
        <v>-18</v>
      </c>
      <c r="K47" s="116">
        <v>-7.258064516129032</v>
      </c>
    </row>
    <row r="48" spans="1:11" ht="14.1" customHeight="1" x14ac:dyDescent="0.2">
      <c r="A48" s="306">
        <v>62</v>
      </c>
      <c r="B48" s="307" t="s">
        <v>270</v>
      </c>
      <c r="C48" s="308"/>
      <c r="D48" s="113">
        <v>7.6444314271069782</v>
      </c>
      <c r="E48" s="115">
        <v>1044</v>
      </c>
      <c r="F48" s="114">
        <v>893</v>
      </c>
      <c r="G48" s="114">
        <v>1086</v>
      </c>
      <c r="H48" s="114">
        <v>876</v>
      </c>
      <c r="I48" s="140">
        <v>1008</v>
      </c>
      <c r="J48" s="115">
        <v>36</v>
      </c>
      <c r="K48" s="116">
        <v>3.5714285714285716</v>
      </c>
    </row>
    <row r="49" spans="1:11" ht="14.1" customHeight="1" x14ac:dyDescent="0.2">
      <c r="A49" s="306">
        <v>63</v>
      </c>
      <c r="B49" s="307" t="s">
        <v>271</v>
      </c>
      <c r="C49" s="308"/>
      <c r="D49" s="113">
        <v>4.2542286007175809</v>
      </c>
      <c r="E49" s="115">
        <v>581</v>
      </c>
      <c r="F49" s="114">
        <v>559</v>
      </c>
      <c r="G49" s="114">
        <v>602</v>
      </c>
      <c r="H49" s="114">
        <v>482</v>
      </c>
      <c r="I49" s="140">
        <v>503</v>
      </c>
      <c r="J49" s="115">
        <v>78</v>
      </c>
      <c r="K49" s="116">
        <v>15.506958250497018</v>
      </c>
    </row>
    <row r="50" spans="1:11" ht="14.1" customHeight="1" x14ac:dyDescent="0.2">
      <c r="A50" s="306" t="s">
        <v>272</v>
      </c>
      <c r="B50" s="307" t="s">
        <v>273</v>
      </c>
      <c r="C50" s="308"/>
      <c r="D50" s="113">
        <v>0.87134802665299849</v>
      </c>
      <c r="E50" s="115">
        <v>119</v>
      </c>
      <c r="F50" s="114">
        <v>104</v>
      </c>
      <c r="G50" s="114">
        <v>116</v>
      </c>
      <c r="H50" s="114">
        <v>79</v>
      </c>
      <c r="I50" s="140">
        <v>85</v>
      </c>
      <c r="J50" s="115">
        <v>34</v>
      </c>
      <c r="K50" s="116">
        <v>40</v>
      </c>
    </row>
    <row r="51" spans="1:11" ht="14.1" customHeight="1" x14ac:dyDescent="0.2">
      <c r="A51" s="306" t="s">
        <v>274</v>
      </c>
      <c r="B51" s="307" t="s">
        <v>275</v>
      </c>
      <c r="C51" s="308"/>
      <c r="D51" s="113">
        <v>2.9948012008493814</v>
      </c>
      <c r="E51" s="115">
        <v>409</v>
      </c>
      <c r="F51" s="114">
        <v>422</v>
      </c>
      <c r="G51" s="114">
        <v>433</v>
      </c>
      <c r="H51" s="114">
        <v>358</v>
      </c>
      <c r="I51" s="140">
        <v>364</v>
      </c>
      <c r="J51" s="115">
        <v>45</v>
      </c>
      <c r="K51" s="116">
        <v>12.362637362637363</v>
      </c>
    </row>
    <row r="52" spans="1:11" ht="14.1" customHeight="1" x14ac:dyDescent="0.2">
      <c r="A52" s="306">
        <v>71</v>
      </c>
      <c r="B52" s="307" t="s">
        <v>276</v>
      </c>
      <c r="C52" s="308"/>
      <c r="D52" s="113">
        <v>8.0984110712455148</v>
      </c>
      <c r="E52" s="115">
        <v>1106</v>
      </c>
      <c r="F52" s="114">
        <v>823</v>
      </c>
      <c r="G52" s="114">
        <v>1101</v>
      </c>
      <c r="H52" s="114">
        <v>991</v>
      </c>
      <c r="I52" s="140">
        <v>1096</v>
      </c>
      <c r="J52" s="115">
        <v>10</v>
      </c>
      <c r="K52" s="116">
        <v>0.91240875912408759</v>
      </c>
    </row>
    <row r="53" spans="1:11" ht="14.1" customHeight="1" x14ac:dyDescent="0.2">
      <c r="A53" s="306" t="s">
        <v>277</v>
      </c>
      <c r="B53" s="307" t="s">
        <v>278</v>
      </c>
      <c r="C53" s="308"/>
      <c r="D53" s="113">
        <v>2.6726220985575164</v>
      </c>
      <c r="E53" s="115">
        <v>365</v>
      </c>
      <c r="F53" s="114">
        <v>261</v>
      </c>
      <c r="G53" s="114">
        <v>463</v>
      </c>
      <c r="H53" s="114">
        <v>363</v>
      </c>
      <c r="I53" s="140">
        <v>366</v>
      </c>
      <c r="J53" s="115">
        <v>-1</v>
      </c>
      <c r="K53" s="116">
        <v>-0.27322404371584702</v>
      </c>
    </row>
    <row r="54" spans="1:11" ht="14.1" customHeight="1" x14ac:dyDescent="0.2">
      <c r="A54" s="306" t="s">
        <v>279</v>
      </c>
      <c r="B54" s="307" t="s">
        <v>280</v>
      </c>
      <c r="C54" s="308"/>
      <c r="D54" s="113">
        <v>4.6130189646335209</v>
      </c>
      <c r="E54" s="115">
        <v>630</v>
      </c>
      <c r="F54" s="114">
        <v>486</v>
      </c>
      <c r="G54" s="114">
        <v>551</v>
      </c>
      <c r="H54" s="114">
        <v>543</v>
      </c>
      <c r="I54" s="140">
        <v>626</v>
      </c>
      <c r="J54" s="115">
        <v>4</v>
      </c>
      <c r="K54" s="116">
        <v>0.63897763578274758</v>
      </c>
    </row>
    <row r="55" spans="1:11" ht="14.1" customHeight="1" x14ac:dyDescent="0.2">
      <c r="A55" s="306">
        <v>72</v>
      </c>
      <c r="B55" s="307" t="s">
        <v>281</v>
      </c>
      <c r="C55" s="308"/>
      <c r="D55" s="113">
        <v>2.2552537160430548</v>
      </c>
      <c r="E55" s="115">
        <v>308</v>
      </c>
      <c r="F55" s="114">
        <v>317</v>
      </c>
      <c r="G55" s="114">
        <v>250</v>
      </c>
      <c r="H55" s="114">
        <v>238</v>
      </c>
      <c r="I55" s="140">
        <v>270</v>
      </c>
      <c r="J55" s="115">
        <v>38</v>
      </c>
      <c r="K55" s="116">
        <v>14.074074074074074</v>
      </c>
    </row>
    <row r="56" spans="1:11" ht="14.1" customHeight="1" x14ac:dyDescent="0.2">
      <c r="A56" s="306" t="s">
        <v>282</v>
      </c>
      <c r="B56" s="307" t="s">
        <v>283</v>
      </c>
      <c r="C56" s="308"/>
      <c r="D56" s="113">
        <v>1.0251153254741159</v>
      </c>
      <c r="E56" s="115">
        <v>140</v>
      </c>
      <c r="F56" s="114">
        <v>195</v>
      </c>
      <c r="G56" s="114">
        <v>98</v>
      </c>
      <c r="H56" s="114">
        <v>99</v>
      </c>
      <c r="I56" s="140">
        <v>142</v>
      </c>
      <c r="J56" s="115">
        <v>-2</v>
      </c>
      <c r="K56" s="116">
        <v>-1.408450704225352</v>
      </c>
    </row>
    <row r="57" spans="1:11" ht="14.1" customHeight="1" x14ac:dyDescent="0.2">
      <c r="A57" s="306" t="s">
        <v>284</v>
      </c>
      <c r="B57" s="307" t="s">
        <v>285</v>
      </c>
      <c r="C57" s="308"/>
      <c r="D57" s="113">
        <v>0.79080325108003224</v>
      </c>
      <c r="E57" s="115">
        <v>108</v>
      </c>
      <c r="F57" s="114">
        <v>78</v>
      </c>
      <c r="G57" s="114">
        <v>89</v>
      </c>
      <c r="H57" s="114">
        <v>82</v>
      </c>
      <c r="I57" s="140">
        <v>73</v>
      </c>
      <c r="J57" s="115">
        <v>35</v>
      </c>
      <c r="K57" s="116">
        <v>47.945205479452056</v>
      </c>
    </row>
    <row r="58" spans="1:11" ht="14.1" customHeight="1" x14ac:dyDescent="0.2">
      <c r="A58" s="306">
        <v>73</v>
      </c>
      <c r="B58" s="307" t="s">
        <v>286</v>
      </c>
      <c r="C58" s="308"/>
      <c r="D58" s="113">
        <v>1.9989748846745259</v>
      </c>
      <c r="E58" s="115">
        <v>273</v>
      </c>
      <c r="F58" s="114">
        <v>183</v>
      </c>
      <c r="G58" s="114">
        <v>228</v>
      </c>
      <c r="H58" s="114">
        <v>294</v>
      </c>
      <c r="I58" s="140">
        <v>311</v>
      </c>
      <c r="J58" s="115">
        <v>-38</v>
      </c>
      <c r="K58" s="116">
        <v>-12.218649517684888</v>
      </c>
    </row>
    <row r="59" spans="1:11" ht="14.1" customHeight="1" x14ac:dyDescent="0.2">
      <c r="A59" s="306" t="s">
        <v>287</v>
      </c>
      <c r="B59" s="307" t="s">
        <v>288</v>
      </c>
      <c r="C59" s="308"/>
      <c r="D59" s="113">
        <v>1.4351614556637622</v>
      </c>
      <c r="E59" s="115">
        <v>196</v>
      </c>
      <c r="F59" s="114">
        <v>131</v>
      </c>
      <c r="G59" s="114">
        <v>168</v>
      </c>
      <c r="H59" s="114">
        <v>225</v>
      </c>
      <c r="I59" s="140">
        <v>244</v>
      </c>
      <c r="J59" s="115">
        <v>-48</v>
      </c>
      <c r="K59" s="116">
        <v>-19.672131147540984</v>
      </c>
    </row>
    <row r="60" spans="1:11" ht="14.1" customHeight="1" x14ac:dyDescent="0.2">
      <c r="A60" s="306">
        <v>81</v>
      </c>
      <c r="B60" s="307" t="s">
        <v>289</v>
      </c>
      <c r="C60" s="308"/>
      <c r="D60" s="113">
        <v>8.8892143223255466</v>
      </c>
      <c r="E60" s="115">
        <v>1214</v>
      </c>
      <c r="F60" s="114">
        <v>1083</v>
      </c>
      <c r="G60" s="114">
        <v>1393</v>
      </c>
      <c r="H60" s="114">
        <v>1120</v>
      </c>
      <c r="I60" s="140">
        <v>1151</v>
      </c>
      <c r="J60" s="115">
        <v>63</v>
      </c>
      <c r="K60" s="116">
        <v>5.4735013032145963</v>
      </c>
    </row>
    <row r="61" spans="1:11" ht="14.1" customHeight="1" x14ac:dyDescent="0.2">
      <c r="A61" s="306" t="s">
        <v>290</v>
      </c>
      <c r="B61" s="307" t="s">
        <v>291</v>
      </c>
      <c r="C61" s="308"/>
      <c r="D61" s="113">
        <v>2.4236655195138024</v>
      </c>
      <c r="E61" s="115">
        <v>331</v>
      </c>
      <c r="F61" s="114">
        <v>253</v>
      </c>
      <c r="G61" s="114">
        <v>330</v>
      </c>
      <c r="H61" s="114">
        <v>348</v>
      </c>
      <c r="I61" s="140">
        <v>296</v>
      </c>
      <c r="J61" s="115">
        <v>35</v>
      </c>
      <c r="K61" s="116">
        <v>11.824324324324325</v>
      </c>
    </row>
    <row r="62" spans="1:11" ht="14.1" customHeight="1" x14ac:dyDescent="0.2">
      <c r="A62" s="306" t="s">
        <v>292</v>
      </c>
      <c r="B62" s="307" t="s">
        <v>293</v>
      </c>
      <c r="C62" s="308"/>
      <c r="D62" s="113">
        <v>3.4487808449879185</v>
      </c>
      <c r="E62" s="115">
        <v>471</v>
      </c>
      <c r="F62" s="114">
        <v>439</v>
      </c>
      <c r="G62" s="114">
        <v>703</v>
      </c>
      <c r="H62" s="114">
        <v>428</v>
      </c>
      <c r="I62" s="140">
        <v>416</v>
      </c>
      <c r="J62" s="115">
        <v>55</v>
      </c>
      <c r="K62" s="116">
        <v>13.221153846153847</v>
      </c>
    </row>
    <row r="63" spans="1:11" ht="14.1" customHeight="1" x14ac:dyDescent="0.2">
      <c r="A63" s="306"/>
      <c r="B63" s="307" t="s">
        <v>294</v>
      </c>
      <c r="C63" s="308"/>
      <c r="D63" s="113">
        <v>2.9508676869004904</v>
      </c>
      <c r="E63" s="115">
        <v>403</v>
      </c>
      <c r="F63" s="114">
        <v>380</v>
      </c>
      <c r="G63" s="114">
        <v>605</v>
      </c>
      <c r="H63" s="114">
        <v>383</v>
      </c>
      <c r="I63" s="140">
        <v>365</v>
      </c>
      <c r="J63" s="115">
        <v>38</v>
      </c>
      <c r="K63" s="116">
        <v>10.41095890410959</v>
      </c>
    </row>
    <row r="64" spans="1:11" ht="14.1" customHeight="1" x14ac:dyDescent="0.2">
      <c r="A64" s="306" t="s">
        <v>295</v>
      </c>
      <c r="B64" s="307" t="s">
        <v>296</v>
      </c>
      <c r="C64" s="308"/>
      <c r="D64" s="113">
        <v>1.2081716335944936</v>
      </c>
      <c r="E64" s="115">
        <v>165</v>
      </c>
      <c r="F64" s="114">
        <v>125</v>
      </c>
      <c r="G64" s="114">
        <v>155</v>
      </c>
      <c r="H64" s="114">
        <v>145</v>
      </c>
      <c r="I64" s="140">
        <v>164</v>
      </c>
      <c r="J64" s="115">
        <v>1</v>
      </c>
      <c r="K64" s="116">
        <v>0.6097560975609756</v>
      </c>
    </row>
    <row r="65" spans="1:11" ht="14.1" customHeight="1" x14ac:dyDescent="0.2">
      <c r="A65" s="306" t="s">
        <v>297</v>
      </c>
      <c r="B65" s="307" t="s">
        <v>298</v>
      </c>
      <c r="C65" s="308"/>
      <c r="D65" s="113">
        <v>0.73954748480632637</v>
      </c>
      <c r="E65" s="115">
        <v>101</v>
      </c>
      <c r="F65" s="114">
        <v>119</v>
      </c>
      <c r="G65" s="114">
        <v>104</v>
      </c>
      <c r="H65" s="114">
        <v>82</v>
      </c>
      <c r="I65" s="140">
        <v>110</v>
      </c>
      <c r="J65" s="115">
        <v>-9</v>
      </c>
      <c r="K65" s="116">
        <v>-8.1818181818181817</v>
      </c>
    </row>
    <row r="66" spans="1:11" ht="14.1" customHeight="1" x14ac:dyDescent="0.2">
      <c r="A66" s="306">
        <v>82</v>
      </c>
      <c r="B66" s="307" t="s">
        <v>299</v>
      </c>
      <c r="C66" s="308"/>
      <c r="D66" s="113">
        <v>4.0199165263234971</v>
      </c>
      <c r="E66" s="115">
        <v>549</v>
      </c>
      <c r="F66" s="114">
        <v>475</v>
      </c>
      <c r="G66" s="114">
        <v>710</v>
      </c>
      <c r="H66" s="114">
        <v>440</v>
      </c>
      <c r="I66" s="140">
        <v>539</v>
      </c>
      <c r="J66" s="115">
        <v>10</v>
      </c>
      <c r="K66" s="116">
        <v>1.8552875695732838</v>
      </c>
    </row>
    <row r="67" spans="1:11" ht="14.1" customHeight="1" x14ac:dyDescent="0.2">
      <c r="A67" s="306" t="s">
        <v>300</v>
      </c>
      <c r="B67" s="307" t="s">
        <v>301</v>
      </c>
      <c r="C67" s="308"/>
      <c r="D67" s="113">
        <v>2.6579775939078862</v>
      </c>
      <c r="E67" s="115">
        <v>363</v>
      </c>
      <c r="F67" s="114">
        <v>354</v>
      </c>
      <c r="G67" s="114">
        <v>476</v>
      </c>
      <c r="H67" s="114">
        <v>322</v>
      </c>
      <c r="I67" s="140">
        <v>370</v>
      </c>
      <c r="J67" s="115">
        <v>-7</v>
      </c>
      <c r="K67" s="116">
        <v>-1.8918918918918919</v>
      </c>
    </row>
    <row r="68" spans="1:11" ht="14.1" customHeight="1" x14ac:dyDescent="0.2">
      <c r="A68" s="306" t="s">
        <v>302</v>
      </c>
      <c r="B68" s="307" t="s">
        <v>303</v>
      </c>
      <c r="C68" s="308"/>
      <c r="D68" s="113">
        <v>0.74686973713114158</v>
      </c>
      <c r="E68" s="115">
        <v>102</v>
      </c>
      <c r="F68" s="114">
        <v>63</v>
      </c>
      <c r="G68" s="114">
        <v>74</v>
      </c>
      <c r="H68" s="114">
        <v>57</v>
      </c>
      <c r="I68" s="140">
        <v>80</v>
      </c>
      <c r="J68" s="115">
        <v>22</v>
      </c>
      <c r="K68" s="116">
        <v>27.5</v>
      </c>
    </row>
    <row r="69" spans="1:11" ht="14.1" customHeight="1" x14ac:dyDescent="0.2">
      <c r="A69" s="306">
        <v>83</v>
      </c>
      <c r="B69" s="307" t="s">
        <v>304</v>
      </c>
      <c r="C69" s="308"/>
      <c r="D69" s="113">
        <v>4.8033975250787142</v>
      </c>
      <c r="E69" s="115">
        <v>656</v>
      </c>
      <c r="F69" s="114">
        <v>494</v>
      </c>
      <c r="G69" s="114">
        <v>1023</v>
      </c>
      <c r="H69" s="114">
        <v>538</v>
      </c>
      <c r="I69" s="140">
        <v>639</v>
      </c>
      <c r="J69" s="115">
        <v>17</v>
      </c>
      <c r="K69" s="116">
        <v>2.6604068857589986</v>
      </c>
    </row>
    <row r="70" spans="1:11" ht="14.1" customHeight="1" x14ac:dyDescent="0.2">
      <c r="A70" s="306" t="s">
        <v>305</v>
      </c>
      <c r="B70" s="307" t="s">
        <v>306</v>
      </c>
      <c r="C70" s="308"/>
      <c r="D70" s="113">
        <v>3.9759830123746065</v>
      </c>
      <c r="E70" s="115">
        <v>543</v>
      </c>
      <c r="F70" s="114">
        <v>412</v>
      </c>
      <c r="G70" s="114">
        <v>921</v>
      </c>
      <c r="H70" s="114">
        <v>416</v>
      </c>
      <c r="I70" s="140">
        <v>541</v>
      </c>
      <c r="J70" s="115">
        <v>2</v>
      </c>
      <c r="K70" s="116">
        <v>0.36968576709796674</v>
      </c>
    </row>
    <row r="71" spans="1:11" ht="14.1" customHeight="1" x14ac:dyDescent="0.2">
      <c r="A71" s="306"/>
      <c r="B71" s="307" t="s">
        <v>307</v>
      </c>
      <c r="C71" s="308"/>
      <c r="D71" s="113">
        <v>1.5962510068096947</v>
      </c>
      <c r="E71" s="115">
        <v>218</v>
      </c>
      <c r="F71" s="114">
        <v>234</v>
      </c>
      <c r="G71" s="114">
        <v>524</v>
      </c>
      <c r="H71" s="114">
        <v>211</v>
      </c>
      <c r="I71" s="140">
        <v>236</v>
      </c>
      <c r="J71" s="115">
        <v>-18</v>
      </c>
      <c r="K71" s="116">
        <v>-7.6271186440677967</v>
      </c>
    </row>
    <row r="72" spans="1:11" ht="14.1" customHeight="1" x14ac:dyDescent="0.2">
      <c r="A72" s="306">
        <v>84</v>
      </c>
      <c r="B72" s="307" t="s">
        <v>308</v>
      </c>
      <c r="C72" s="308"/>
      <c r="D72" s="113">
        <v>5.9603133923995024</v>
      </c>
      <c r="E72" s="115">
        <v>814</v>
      </c>
      <c r="F72" s="114">
        <v>637</v>
      </c>
      <c r="G72" s="114">
        <v>701</v>
      </c>
      <c r="H72" s="114">
        <v>699</v>
      </c>
      <c r="I72" s="140">
        <v>765</v>
      </c>
      <c r="J72" s="115">
        <v>49</v>
      </c>
      <c r="K72" s="116">
        <v>6.405228758169935</v>
      </c>
    </row>
    <row r="73" spans="1:11" ht="14.1" customHeight="1" x14ac:dyDescent="0.2">
      <c r="A73" s="306" t="s">
        <v>309</v>
      </c>
      <c r="B73" s="307" t="s">
        <v>310</v>
      </c>
      <c r="C73" s="308"/>
      <c r="D73" s="113">
        <v>0.47594640111298236</v>
      </c>
      <c r="E73" s="115">
        <v>65</v>
      </c>
      <c r="F73" s="114">
        <v>23</v>
      </c>
      <c r="G73" s="114">
        <v>94</v>
      </c>
      <c r="H73" s="114">
        <v>23</v>
      </c>
      <c r="I73" s="140">
        <v>61</v>
      </c>
      <c r="J73" s="115">
        <v>4</v>
      </c>
      <c r="K73" s="116">
        <v>6.557377049180328</v>
      </c>
    </row>
    <row r="74" spans="1:11" ht="14.1" customHeight="1" x14ac:dyDescent="0.2">
      <c r="A74" s="306" t="s">
        <v>311</v>
      </c>
      <c r="B74" s="307" t="s">
        <v>312</v>
      </c>
      <c r="C74" s="308"/>
      <c r="D74" s="113">
        <v>0.19770081277000806</v>
      </c>
      <c r="E74" s="115">
        <v>27</v>
      </c>
      <c r="F74" s="114">
        <v>20</v>
      </c>
      <c r="G74" s="114">
        <v>50</v>
      </c>
      <c r="H74" s="114">
        <v>15</v>
      </c>
      <c r="I74" s="140">
        <v>19</v>
      </c>
      <c r="J74" s="115">
        <v>8</v>
      </c>
      <c r="K74" s="116">
        <v>42.10526315789474</v>
      </c>
    </row>
    <row r="75" spans="1:11" ht="14.1" customHeight="1" x14ac:dyDescent="0.2">
      <c r="A75" s="306" t="s">
        <v>313</v>
      </c>
      <c r="B75" s="307" t="s">
        <v>314</v>
      </c>
      <c r="C75" s="308"/>
      <c r="D75" s="113">
        <v>4.9791315808742773</v>
      </c>
      <c r="E75" s="115">
        <v>680</v>
      </c>
      <c r="F75" s="114">
        <v>550</v>
      </c>
      <c r="G75" s="114">
        <v>498</v>
      </c>
      <c r="H75" s="114">
        <v>629</v>
      </c>
      <c r="I75" s="140">
        <v>642</v>
      </c>
      <c r="J75" s="115">
        <v>38</v>
      </c>
      <c r="K75" s="116">
        <v>5.9190031152647977</v>
      </c>
    </row>
    <row r="76" spans="1:11" ht="14.1" customHeight="1" x14ac:dyDescent="0.2">
      <c r="A76" s="306">
        <v>91</v>
      </c>
      <c r="B76" s="307" t="s">
        <v>315</v>
      </c>
      <c r="C76" s="308"/>
      <c r="D76" s="113">
        <v>0.32217910229186497</v>
      </c>
      <c r="E76" s="115">
        <v>44</v>
      </c>
      <c r="F76" s="114">
        <v>28</v>
      </c>
      <c r="G76" s="114">
        <v>60</v>
      </c>
      <c r="H76" s="114">
        <v>40</v>
      </c>
      <c r="I76" s="140">
        <v>50</v>
      </c>
      <c r="J76" s="115">
        <v>-6</v>
      </c>
      <c r="K76" s="116">
        <v>-12</v>
      </c>
    </row>
    <row r="77" spans="1:11" ht="14.1" customHeight="1" x14ac:dyDescent="0.2">
      <c r="A77" s="306">
        <v>92</v>
      </c>
      <c r="B77" s="307" t="s">
        <v>316</v>
      </c>
      <c r="C77" s="308"/>
      <c r="D77" s="113">
        <v>0.89331478362744376</v>
      </c>
      <c r="E77" s="115">
        <v>122</v>
      </c>
      <c r="F77" s="114">
        <v>106</v>
      </c>
      <c r="G77" s="114">
        <v>141</v>
      </c>
      <c r="H77" s="114">
        <v>109</v>
      </c>
      <c r="I77" s="140">
        <v>140</v>
      </c>
      <c r="J77" s="115">
        <v>-18</v>
      </c>
      <c r="K77" s="116">
        <v>-12.857142857142858</v>
      </c>
    </row>
    <row r="78" spans="1:11" ht="14.1" customHeight="1" x14ac:dyDescent="0.2">
      <c r="A78" s="306">
        <v>93</v>
      </c>
      <c r="B78" s="307" t="s">
        <v>317</v>
      </c>
      <c r="C78" s="308"/>
      <c r="D78" s="113" t="s">
        <v>514</v>
      </c>
      <c r="E78" s="115" t="s">
        <v>514</v>
      </c>
      <c r="F78" s="114" t="s">
        <v>514</v>
      </c>
      <c r="G78" s="114" t="s">
        <v>514</v>
      </c>
      <c r="H78" s="114">
        <v>9</v>
      </c>
      <c r="I78" s="140">
        <v>26</v>
      </c>
      <c r="J78" s="115" t="s">
        <v>514</v>
      </c>
      <c r="K78" s="116" t="s">
        <v>514</v>
      </c>
    </row>
    <row r="79" spans="1:11" ht="14.1" customHeight="1" x14ac:dyDescent="0.2">
      <c r="A79" s="306">
        <v>94</v>
      </c>
      <c r="B79" s="307" t="s">
        <v>318</v>
      </c>
      <c r="C79" s="308"/>
      <c r="D79" s="113">
        <v>0.90795928827707406</v>
      </c>
      <c r="E79" s="115">
        <v>124</v>
      </c>
      <c r="F79" s="114">
        <v>78</v>
      </c>
      <c r="G79" s="114">
        <v>105</v>
      </c>
      <c r="H79" s="114">
        <v>60</v>
      </c>
      <c r="I79" s="140">
        <v>101</v>
      </c>
      <c r="J79" s="115">
        <v>23</v>
      </c>
      <c r="K79" s="116">
        <v>22.772277227722771</v>
      </c>
    </row>
    <row r="80" spans="1:11" ht="14.1" customHeight="1" x14ac:dyDescent="0.2">
      <c r="A80" s="306" t="s">
        <v>319</v>
      </c>
      <c r="B80" s="307" t="s">
        <v>320</v>
      </c>
      <c r="C80" s="308"/>
      <c r="D80" s="113" t="s">
        <v>514</v>
      </c>
      <c r="E80" s="115" t="s">
        <v>514</v>
      </c>
      <c r="F80" s="114" t="s">
        <v>514</v>
      </c>
      <c r="G80" s="114" t="s">
        <v>514</v>
      </c>
      <c r="H80" s="114">
        <v>3</v>
      </c>
      <c r="I80" s="140">
        <v>0</v>
      </c>
      <c r="J80" s="115" t="s">
        <v>514</v>
      </c>
      <c r="K80" s="116" t="s">
        <v>514</v>
      </c>
    </row>
    <row r="81" spans="1:11" ht="14.1" customHeight="1" x14ac:dyDescent="0.2">
      <c r="A81" s="310" t="s">
        <v>321</v>
      </c>
      <c r="B81" s="311" t="s">
        <v>334</v>
      </c>
      <c r="C81" s="312"/>
      <c r="D81" s="125">
        <v>0.62971369993409976</v>
      </c>
      <c r="E81" s="143">
        <v>86</v>
      </c>
      <c r="F81" s="144">
        <v>89</v>
      </c>
      <c r="G81" s="144">
        <v>82</v>
      </c>
      <c r="H81" s="144">
        <v>78</v>
      </c>
      <c r="I81" s="145">
        <v>93</v>
      </c>
      <c r="J81" s="143">
        <v>-7</v>
      </c>
      <c r="K81" s="146">
        <v>-7.5268817204301079</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152880</v>
      </c>
      <c r="C10" s="114">
        <v>79991</v>
      </c>
      <c r="D10" s="114">
        <v>72889</v>
      </c>
      <c r="E10" s="114">
        <v>111709</v>
      </c>
      <c r="F10" s="114">
        <v>39026</v>
      </c>
      <c r="G10" s="114">
        <v>16494</v>
      </c>
      <c r="H10" s="114">
        <v>42340</v>
      </c>
      <c r="I10" s="115">
        <v>38371</v>
      </c>
      <c r="J10" s="114">
        <v>29164</v>
      </c>
      <c r="K10" s="114">
        <v>9207</v>
      </c>
      <c r="L10" s="423">
        <v>11080</v>
      </c>
      <c r="M10" s="424">
        <v>11674</v>
      </c>
    </row>
    <row r="11" spans="1:13" ht="11.1" customHeight="1" x14ac:dyDescent="0.2">
      <c r="A11" s="422" t="s">
        <v>388</v>
      </c>
      <c r="B11" s="115">
        <v>154544</v>
      </c>
      <c r="C11" s="114">
        <v>81665</v>
      </c>
      <c r="D11" s="114">
        <v>72879</v>
      </c>
      <c r="E11" s="114">
        <v>113232</v>
      </c>
      <c r="F11" s="114">
        <v>39197</v>
      </c>
      <c r="G11" s="114">
        <v>15944</v>
      </c>
      <c r="H11" s="114">
        <v>43306</v>
      </c>
      <c r="I11" s="115">
        <v>39595</v>
      </c>
      <c r="J11" s="114">
        <v>30041</v>
      </c>
      <c r="K11" s="114">
        <v>9554</v>
      </c>
      <c r="L11" s="423">
        <v>12972</v>
      </c>
      <c r="M11" s="424">
        <v>11425</v>
      </c>
    </row>
    <row r="12" spans="1:13" ht="11.1" customHeight="1" x14ac:dyDescent="0.2">
      <c r="A12" s="422" t="s">
        <v>389</v>
      </c>
      <c r="B12" s="115">
        <v>158138</v>
      </c>
      <c r="C12" s="114">
        <v>83631</v>
      </c>
      <c r="D12" s="114">
        <v>74507</v>
      </c>
      <c r="E12" s="114">
        <v>116142</v>
      </c>
      <c r="F12" s="114">
        <v>39829</v>
      </c>
      <c r="G12" s="114">
        <v>18008</v>
      </c>
      <c r="H12" s="114">
        <v>44006</v>
      </c>
      <c r="I12" s="115">
        <v>38989</v>
      </c>
      <c r="J12" s="114">
        <v>29099</v>
      </c>
      <c r="K12" s="114">
        <v>9890</v>
      </c>
      <c r="L12" s="423">
        <v>15844</v>
      </c>
      <c r="M12" s="424">
        <v>12713</v>
      </c>
    </row>
    <row r="13" spans="1:13" s="110" customFormat="1" ht="11.1" customHeight="1" x14ac:dyDescent="0.2">
      <c r="A13" s="422" t="s">
        <v>390</v>
      </c>
      <c r="B13" s="115">
        <v>157634</v>
      </c>
      <c r="C13" s="114">
        <v>82795</v>
      </c>
      <c r="D13" s="114">
        <v>74839</v>
      </c>
      <c r="E13" s="114">
        <v>114925</v>
      </c>
      <c r="F13" s="114">
        <v>40533</v>
      </c>
      <c r="G13" s="114">
        <v>17665</v>
      </c>
      <c r="H13" s="114">
        <v>44296</v>
      </c>
      <c r="I13" s="115">
        <v>39595</v>
      </c>
      <c r="J13" s="114">
        <v>29595</v>
      </c>
      <c r="K13" s="114">
        <v>10000</v>
      </c>
      <c r="L13" s="423">
        <v>10257</v>
      </c>
      <c r="M13" s="424">
        <v>11195</v>
      </c>
    </row>
    <row r="14" spans="1:13" ht="15" customHeight="1" x14ac:dyDescent="0.2">
      <c r="A14" s="422" t="s">
        <v>391</v>
      </c>
      <c r="B14" s="115">
        <v>158005</v>
      </c>
      <c r="C14" s="114">
        <v>82859</v>
      </c>
      <c r="D14" s="114">
        <v>75146</v>
      </c>
      <c r="E14" s="114">
        <v>110887</v>
      </c>
      <c r="F14" s="114">
        <v>45152</v>
      </c>
      <c r="G14" s="114">
        <v>16977</v>
      </c>
      <c r="H14" s="114">
        <v>45173</v>
      </c>
      <c r="I14" s="115">
        <v>39146</v>
      </c>
      <c r="J14" s="114">
        <v>29177</v>
      </c>
      <c r="K14" s="114">
        <v>9969</v>
      </c>
      <c r="L14" s="423">
        <v>12334</v>
      </c>
      <c r="M14" s="424">
        <v>12691</v>
      </c>
    </row>
    <row r="15" spans="1:13" ht="11.1" customHeight="1" x14ac:dyDescent="0.2">
      <c r="A15" s="422" t="s">
        <v>388</v>
      </c>
      <c r="B15" s="115">
        <v>159191</v>
      </c>
      <c r="C15" s="114">
        <v>83827</v>
      </c>
      <c r="D15" s="114">
        <v>75364</v>
      </c>
      <c r="E15" s="114">
        <v>111057</v>
      </c>
      <c r="F15" s="114">
        <v>46264</v>
      </c>
      <c r="G15" s="114">
        <v>16441</v>
      </c>
      <c r="H15" s="114">
        <v>46060</v>
      </c>
      <c r="I15" s="115">
        <v>39984</v>
      </c>
      <c r="J15" s="114">
        <v>29857</v>
      </c>
      <c r="K15" s="114">
        <v>10127</v>
      </c>
      <c r="L15" s="423">
        <v>12311</v>
      </c>
      <c r="M15" s="424">
        <v>11286</v>
      </c>
    </row>
    <row r="16" spans="1:13" ht="11.1" customHeight="1" x14ac:dyDescent="0.2">
      <c r="A16" s="422" t="s">
        <v>389</v>
      </c>
      <c r="B16" s="115">
        <v>162641</v>
      </c>
      <c r="C16" s="114">
        <v>85795</v>
      </c>
      <c r="D16" s="114">
        <v>76846</v>
      </c>
      <c r="E16" s="114">
        <v>114032</v>
      </c>
      <c r="F16" s="114">
        <v>46775</v>
      </c>
      <c r="G16" s="114">
        <v>18937</v>
      </c>
      <c r="H16" s="114">
        <v>46752</v>
      </c>
      <c r="I16" s="115">
        <v>39573</v>
      </c>
      <c r="J16" s="114">
        <v>28973</v>
      </c>
      <c r="K16" s="114">
        <v>10600</v>
      </c>
      <c r="L16" s="423">
        <v>17051</v>
      </c>
      <c r="M16" s="424">
        <v>13938</v>
      </c>
    </row>
    <row r="17" spans="1:13" s="110" customFormat="1" ht="11.1" customHeight="1" x14ac:dyDescent="0.2">
      <c r="A17" s="422" t="s">
        <v>390</v>
      </c>
      <c r="B17" s="115">
        <v>161763</v>
      </c>
      <c r="C17" s="114">
        <v>84731</v>
      </c>
      <c r="D17" s="114">
        <v>77032</v>
      </c>
      <c r="E17" s="114">
        <v>114312</v>
      </c>
      <c r="F17" s="114">
        <v>47331</v>
      </c>
      <c r="G17" s="114">
        <v>18303</v>
      </c>
      <c r="H17" s="114">
        <v>47287</v>
      </c>
      <c r="I17" s="115">
        <v>39845</v>
      </c>
      <c r="J17" s="114">
        <v>29319</v>
      </c>
      <c r="K17" s="114">
        <v>10526</v>
      </c>
      <c r="L17" s="423">
        <v>10373</v>
      </c>
      <c r="M17" s="424">
        <v>11589</v>
      </c>
    </row>
    <row r="18" spans="1:13" ht="15" customHeight="1" x14ac:dyDescent="0.2">
      <c r="A18" s="422" t="s">
        <v>392</v>
      </c>
      <c r="B18" s="115">
        <v>160912</v>
      </c>
      <c r="C18" s="114">
        <v>84120</v>
      </c>
      <c r="D18" s="114">
        <v>76792</v>
      </c>
      <c r="E18" s="114">
        <v>112940</v>
      </c>
      <c r="F18" s="114">
        <v>47692</v>
      </c>
      <c r="G18" s="114">
        <v>17451</v>
      </c>
      <c r="H18" s="114">
        <v>47684</v>
      </c>
      <c r="I18" s="115">
        <v>38644</v>
      </c>
      <c r="J18" s="114">
        <v>28452</v>
      </c>
      <c r="K18" s="114">
        <v>10192</v>
      </c>
      <c r="L18" s="423">
        <v>12146</v>
      </c>
      <c r="M18" s="424">
        <v>12915</v>
      </c>
    </row>
    <row r="19" spans="1:13" ht="11.1" customHeight="1" x14ac:dyDescent="0.2">
      <c r="A19" s="422" t="s">
        <v>388</v>
      </c>
      <c r="B19" s="115">
        <v>161735</v>
      </c>
      <c r="C19" s="114">
        <v>84803</v>
      </c>
      <c r="D19" s="114">
        <v>76932</v>
      </c>
      <c r="E19" s="114">
        <v>113247</v>
      </c>
      <c r="F19" s="114">
        <v>48169</v>
      </c>
      <c r="G19" s="114">
        <v>16759</v>
      </c>
      <c r="H19" s="114">
        <v>48654</v>
      </c>
      <c r="I19" s="115">
        <v>39670</v>
      </c>
      <c r="J19" s="114">
        <v>29144</v>
      </c>
      <c r="K19" s="114">
        <v>10526</v>
      </c>
      <c r="L19" s="423">
        <v>11068</v>
      </c>
      <c r="M19" s="424">
        <v>10310</v>
      </c>
    </row>
    <row r="20" spans="1:13" ht="11.1" customHeight="1" x14ac:dyDescent="0.2">
      <c r="A20" s="422" t="s">
        <v>389</v>
      </c>
      <c r="B20" s="115">
        <v>163917</v>
      </c>
      <c r="C20" s="114">
        <v>86083</v>
      </c>
      <c r="D20" s="114">
        <v>77834</v>
      </c>
      <c r="E20" s="114">
        <v>115054</v>
      </c>
      <c r="F20" s="114">
        <v>48483</v>
      </c>
      <c r="G20" s="114">
        <v>18401</v>
      </c>
      <c r="H20" s="114">
        <v>49294</v>
      </c>
      <c r="I20" s="115">
        <v>39185</v>
      </c>
      <c r="J20" s="114">
        <v>28229</v>
      </c>
      <c r="K20" s="114">
        <v>10956</v>
      </c>
      <c r="L20" s="423">
        <v>15813</v>
      </c>
      <c r="M20" s="424">
        <v>14055</v>
      </c>
    </row>
    <row r="21" spans="1:13" s="110" customFormat="1" ht="11.1" customHeight="1" x14ac:dyDescent="0.2">
      <c r="A21" s="422" t="s">
        <v>390</v>
      </c>
      <c r="B21" s="115">
        <v>162847</v>
      </c>
      <c r="C21" s="114">
        <v>84916</v>
      </c>
      <c r="D21" s="114">
        <v>77931</v>
      </c>
      <c r="E21" s="114">
        <v>113955</v>
      </c>
      <c r="F21" s="114">
        <v>48750</v>
      </c>
      <c r="G21" s="114">
        <v>17773</v>
      </c>
      <c r="H21" s="114">
        <v>49505</v>
      </c>
      <c r="I21" s="115">
        <v>39529</v>
      </c>
      <c r="J21" s="114">
        <v>28669</v>
      </c>
      <c r="K21" s="114">
        <v>10860</v>
      </c>
      <c r="L21" s="423">
        <v>9752</v>
      </c>
      <c r="M21" s="424">
        <v>11254</v>
      </c>
    </row>
    <row r="22" spans="1:13" ht="15" customHeight="1" x14ac:dyDescent="0.2">
      <c r="A22" s="422" t="s">
        <v>393</v>
      </c>
      <c r="B22" s="115">
        <v>161408</v>
      </c>
      <c r="C22" s="114">
        <v>83868</v>
      </c>
      <c r="D22" s="114">
        <v>77540</v>
      </c>
      <c r="E22" s="114">
        <v>112530</v>
      </c>
      <c r="F22" s="114">
        <v>48497</v>
      </c>
      <c r="G22" s="114">
        <v>16778</v>
      </c>
      <c r="H22" s="114">
        <v>49859</v>
      </c>
      <c r="I22" s="115">
        <v>39052</v>
      </c>
      <c r="J22" s="114">
        <v>28387</v>
      </c>
      <c r="K22" s="114">
        <v>10665</v>
      </c>
      <c r="L22" s="423">
        <v>12000</v>
      </c>
      <c r="M22" s="424">
        <v>13502</v>
      </c>
    </row>
    <row r="23" spans="1:13" ht="11.1" customHeight="1" x14ac:dyDescent="0.2">
      <c r="A23" s="422" t="s">
        <v>388</v>
      </c>
      <c r="B23" s="115">
        <v>162308</v>
      </c>
      <c r="C23" s="114">
        <v>84921</v>
      </c>
      <c r="D23" s="114">
        <v>77387</v>
      </c>
      <c r="E23" s="114">
        <v>113046</v>
      </c>
      <c r="F23" s="114">
        <v>48807</v>
      </c>
      <c r="G23" s="114">
        <v>15996</v>
      </c>
      <c r="H23" s="114">
        <v>50856</v>
      </c>
      <c r="I23" s="115">
        <v>40276</v>
      </c>
      <c r="J23" s="114">
        <v>29353</v>
      </c>
      <c r="K23" s="114">
        <v>10923</v>
      </c>
      <c r="L23" s="423">
        <v>11239</v>
      </c>
      <c r="M23" s="424">
        <v>10545</v>
      </c>
    </row>
    <row r="24" spans="1:13" ht="11.1" customHeight="1" x14ac:dyDescent="0.2">
      <c r="A24" s="422" t="s">
        <v>389</v>
      </c>
      <c r="B24" s="115">
        <v>165827</v>
      </c>
      <c r="C24" s="114">
        <v>86916</v>
      </c>
      <c r="D24" s="114">
        <v>78911</v>
      </c>
      <c r="E24" s="114">
        <v>115097</v>
      </c>
      <c r="F24" s="114">
        <v>49571</v>
      </c>
      <c r="G24" s="114">
        <v>17922</v>
      </c>
      <c r="H24" s="114">
        <v>51819</v>
      </c>
      <c r="I24" s="115">
        <v>40199</v>
      </c>
      <c r="J24" s="114">
        <v>28679</v>
      </c>
      <c r="K24" s="114">
        <v>11520</v>
      </c>
      <c r="L24" s="423">
        <v>15348</v>
      </c>
      <c r="M24" s="424">
        <v>12667</v>
      </c>
    </row>
    <row r="25" spans="1:13" s="110" customFormat="1" ht="11.1" customHeight="1" x14ac:dyDescent="0.2">
      <c r="A25" s="422" t="s">
        <v>390</v>
      </c>
      <c r="B25" s="115">
        <v>164586</v>
      </c>
      <c r="C25" s="114">
        <v>85753</v>
      </c>
      <c r="D25" s="114">
        <v>78833</v>
      </c>
      <c r="E25" s="114">
        <v>112322</v>
      </c>
      <c r="F25" s="114">
        <v>50013</v>
      </c>
      <c r="G25" s="114">
        <v>17302</v>
      </c>
      <c r="H25" s="114">
        <v>52140</v>
      </c>
      <c r="I25" s="115">
        <v>40355</v>
      </c>
      <c r="J25" s="114">
        <v>28903</v>
      </c>
      <c r="K25" s="114">
        <v>11452</v>
      </c>
      <c r="L25" s="423">
        <v>9516</v>
      </c>
      <c r="M25" s="424">
        <v>10932</v>
      </c>
    </row>
    <row r="26" spans="1:13" ht="15" customHeight="1" x14ac:dyDescent="0.2">
      <c r="A26" s="422" t="s">
        <v>394</v>
      </c>
      <c r="B26" s="115">
        <v>163630</v>
      </c>
      <c r="C26" s="114">
        <v>84913</v>
      </c>
      <c r="D26" s="114">
        <v>78717</v>
      </c>
      <c r="E26" s="114">
        <v>111307</v>
      </c>
      <c r="F26" s="114">
        <v>50083</v>
      </c>
      <c r="G26" s="114">
        <v>16465</v>
      </c>
      <c r="H26" s="114">
        <v>52568</v>
      </c>
      <c r="I26" s="115">
        <v>39800</v>
      </c>
      <c r="J26" s="114">
        <v>28446</v>
      </c>
      <c r="K26" s="114">
        <v>11354</v>
      </c>
      <c r="L26" s="423">
        <v>12196</v>
      </c>
      <c r="M26" s="424">
        <v>13304</v>
      </c>
    </row>
    <row r="27" spans="1:13" ht="11.1" customHeight="1" x14ac:dyDescent="0.2">
      <c r="A27" s="422" t="s">
        <v>388</v>
      </c>
      <c r="B27" s="115">
        <v>164584</v>
      </c>
      <c r="C27" s="114">
        <v>85692</v>
      </c>
      <c r="D27" s="114">
        <v>78892</v>
      </c>
      <c r="E27" s="114">
        <v>111915</v>
      </c>
      <c r="F27" s="114">
        <v>50452</v>
      </c>
      <c r="G27" s="114">
        <v>15955</v>
      </c>
      <c r="H27" s="114">
        <v>53542</v>
      </c>
      <c r="I27" s="115">
        <v>40806</v>
      </c>
      <c r="J27" s="114">
        <v>29183</v>
      </c>
      <c r="K27" s="114">
        <v>11623</v>
      </c>
      <c r="L27" s="423">
        <v>10787</v>
      </c>
      <c r="M27" s="424">
        <v>9935</v>
      </c>
    </row>
    <row r="28" spans="1:13" ht="11.1" customHeight="1" x14ac:dyDescent="0.2">
      <c r="A28" s="422" t="s">
        <v>389</v>
      </c>
      <c r="B28" s="115">
        <v>167538</v>
      </c>
      <c r="C28" s="114">
        <v>87373</v>
      </c>
      <c r="D28" s="114">
        <v>80165</v>
      </c>
      <c r="E28" s="114">
        <v>115316</v>
      </c>
      <c r="F28" s="114">
        <v>50875</v>
      </c>
      <c r="G28" s="114">
        <v>17671</v>
      </c>
      <c r="H28" s="114">
        <v>54208</v>
      </c>
      <c r="I28" s="115">
        <v>40718</v>
      </c>
      <c r="J28" s="114">
        <v>28678</v>
      </c>
      <c r="K28" s="114">
        <v>12040</v>
      </c>
      <c r="L28" s="423">
        <v>17440</v>
      </c>
      <c r="M28" s="424">
        <v>15105</v>
      </c>
    </row>
    <row r="29" spans="1:13" s="110" customFormat="1" ht="11.1" customHeight="1" x14ac:dyDescent="0.2">
      <c r="A29" s="422" t="s">
        <v>390</v>
      </c>
      <c r="B29" s="115">
        <v>166319</v>
      </c>
      <c r="C29" s="114">
        <v>86167</v>
      </c>
      <c r="D29" s="114">
        <v>80152</v>
      </c>
      <c r="E29" s="114">
        <v>114968</v>
      </c>
      <c r="F29" s="114">
        <v>51288</v>
      </c>
      <c r="G29" s="114">
        <v>17043</v>
      </c>
      <c r="H29" s="114">
        <v>54366</v>
      </c>
      <c r="I29" s="115">
        <v>41035</v>
      </c>
      <c r="J29" s="114">
        <v>29155</v>
      </c>
      <c r="K29" s="114">
        <v>11880</v>
      </c>
      <c r="L29" s="423">
        <v>10028</v>
      </c>
      <c r="M29" s="424">
        <v>11342</v>
      </c>
    </row>
    <row r="30" spans="1:13" ht="15" customHeight="1" x14ac:dyDescent="0.2">
      <c r="A30" s="422" t="s">
        <v>395</v>
      </c>
      <c r="B30" s="115">
        <v>166181</v>
      </c>
      <c r="C30" s="114">
        <v>85916</v>
      </c>
      <c r="D30" s="114">
        <v>80265</v>
      </c>
      <c r="E30" s="114">
        <v>114408</v>
      </c>
      <c r="F30" s="114">
        <v>51729</v>
      </c>
      <c r="G30" s="114">
        <v>16370</v>
      </c>
      <c r="H30" s="114">
        <v>54762</v>
      </c>
      <c r="I30" s="115">
        <v>39443</v>
      </c>
      <c r="J30" s="114">
        <v>27867</v>
      </c>
      <c r="K30" s="114">
        <v>11576</v>
      </c>
      <c r="L30" s="423">
        <v>12784</v>
      </c>
      <c r="M30" s="424">
        <v>13016</v>
      </c>
    </row>
    <row r="31" spans="1:13" ht="11.1" customHeight="1" x14ac:dyDescent="0.2">
      <c r="A31" s="422" t="s">
        <v>388</v>
      </c>
      <c r="B31" s="115">
        <v>167463</v>
      </c>
      <c r="C31" s="114">
        <v>86960</v>
      </c>
      <c r="D31" s="114">
        <v>80503</v>
      </c>
      <c r="E31" s="114">
        <v>114920</v>
      </c>
      <c r="F31" s="114">
        <v>52509</v>
      </c>
      <c r="G31" s="114">
        <v>15848</v>
      </c>
      <c r="H31" s="114">
        <v>55679</v>
      </c>
      <c r="I31" s="115">
        <v>40199</v>
      </c>
      <c r="J31" s="114">
        <v>28474</v>
      </c>
      <c r="K31" s="114">
        <v>11725</v>
      </c>
      <c r="L31" s="423">
        <v>11675</v>
      </c>
      <c r="M31" s="424">
        <v>10497</v>
      </c>
    </row>
    <row r="32" spans="1:13" ht="11.1" customHeight="1" x14ac:dyDescent="0.2">
      <c r="A32" s="422" t="s">
        <v>389</v>
      </c>
      <c r="B32" s="115">
        <v>170685</v>
      </c>
      <c r="C32" s="114">
        <v>88949</v>
      </c>
      <c r="D32" s="114">
        <v>81736</v>
      </c>
      <c r="E32" s="114">
        <v>117667</v>
      </c>
      <c r="F32" s="114">
        <v>52994</v>
      </c>
      <c r="G32" s="114">
        <v>17629</v>
      </c>
      <c r="H32" s="114">
        <v>56398</v>
      </c>
      <c r="I32" s="115">
        <v>39772</v>
      </c>
      <c r="J32" s="114">
        <v>27582</v>
      </c>
      <c r="K32" s="114">
        <v>12190</v>
      </c>
      <c r="L32" s="423">
        <v>17538</v>
      </c>
      <c r="M32" s="424">
        <v>14838</v>
      </c>
    </row>
    <row r="33" spans="1:13" s="110" customFormat="1" ht="11.1" customHeight="1" x14ac:dyDescent="0.2">
      <c r="A33" s="422" t="s">
        <v>390</v>
      </c>
      <c r="B33" s="115">
        <v>169817</v>
      </c>
      <c r="C33" s="114">
        <v>88125</v>
      </c>
      <c r="D33" s="114">
        <v>81692</v>
      </c>
      <c r="E33" s="114">
        <v>116323</v>
      </c>
      <c r="F33" s="114">
        <v>53477</v>
      </c>
      <c r="G33" s="114">
        <v>17030</v>
      </c>
      <c r="H33" s="114">
        <v>56489</v>
      </c>
      <c r="I33" s="115">
        <v>40036</v>
      </c>
      <c r="J33" s="114">
        <v>27907</v>
      </c>
      <c r="K33" s="114">
        <v>12129</v>
      </c>
      <c r="L33" s="423">
        <v>10520</v>
      </c>
      <c r="M33" s="424">
        <v>11501</v>
      </c>
    </row>
    <row r="34" spans="1:13" ht="15" customHeight="1" x14ac:dyDescent="0.2">
      <c r="A34" s="422" t="s">
        <v>396</v>
      </c>
      <c r="B34" s="115">
        <v>169441</v>
      </c>
      <c r="C34" s="114">
        <v>87968</v>
      </c>
      <c r="D34" s="114">
        <v>81473</v>
      </c>
      <c r="E34" s="114">
        <v>115843</v>
      </c>
      <c r="F34" s="114">
        <v>53583</v>
      </c>
      <c r="G34" s="114">
        <v>16299</v>
      </c>
      <c r="H34" s="114">
        <v>57090</v>
      </c>
      <c r="I34" s="115">
        <v>39320</v>
      </c>
      <c r="J34" s="114">
        <v>27350</v>
      </c>
      <c r="K34" s="114">
        <v>11970</v>
      </c>
      <c r="L34" s="423">
        <v>11687</v>
      </c>
      <c r="M34" s="424">
        <v>12057</v>
      </c>
    </row>
    <row r="35" spans="1:13" ht="11.1" customHeight="1" x14ac:dyDescent="0.2">
      <c r="A35" s="422" t="s">
        <v>388</v>
      </c>
      <c r="B35" s="115">
        <v>170344</v>
      </c>
      <c r="C35" s="114">
        <v>88898</v>
      </c>
      <c r="D35" s="114">
        <v>81446</v>
      </c>
      <c r="E35" s="114">
        <v>116212</v>
      </c>
      <c r="F35" s="114">
        <v>54123</v>
      </c>
      <c r="G35" s="114">
        <v>15739</v>
      </c>
      <c r="H35" s="114">
        <v>57939</v>
      </c>
      <c r="I35" s="115">
        <v>40690</v>
      </c>
      <c r="J35" s="114">
        <v>28420</v>
      </c>
      <c r="K35" s="114">
        <v>12270</v>
      </c>
      <c r="L35" s="423">
        <v>12710</v>
      </c>
      <c r="M35" s="424">
        <v>11879</v>
      </c>
    </row>
    <row r="36" spans="1:13" ht="11.1" customHeight="1" x14ac:dyDescent="0.2">
      <c r="A36" s="422" t="s">
        <v>389</v>
      </c>
      <c r="B36" s="115">
        <v>173703</v>
      </c>
      <c r="C36" s="114">
        <v>90650</v>
      </c>
      <c r="D36" s="114">
        <v>83053</v>
      </c>
      <c r="E36" s="114">
        <v>119022</v>
      </c>
      <c r="F36" s="114">
        <v>54676</v>
      </c>
      <c r="G36" s="114">
        <v>17446</v>
      </c>
      <c r="H36" s="114">
        <v>58706</v>
      </c>
      <c r="I36" s="115">
        <v>40654</v>
      </c>
      <c r="J36" s="114">
        <v>27859</v>
      </c>
      <c r="K36" s="114">
        <v>12795</v>
      </c>
      <c r="L36" s="423">
        <v>15943</v>
      </c>
      <c r="M36" s="424">
        <v>13040</v>
      </c>
    </row>
    <row r="37" spans="1:13" s="110" customFormat="1" ht="11.1" customHeight="1" x14ac:dyDescent="0.2">
      <c r="A37" s="422" t="s">
        <v>390</v>
      </c>
      <c r="B37" s="115">
        <v>172857</v>
      </c>
      <c r="C37" s="114">
        <v>89860</v>
      </c>
      <c r="D37" s="114">
        <v>82997</v>
      </c>
      <c r="E37" s="114">
        <v>117617</v>
      </c>
      <c r="F37" s="114">
        <v>55240</v>
      </c>
      <c r="G37" s="114">
        <v>16957</v>
      </c>
      <c r="H37" s="114">
        <v>58970</v>
      </c>
      <c r="I37" s="115">
        <v>41053</v>
      </c>
      <c r="J37" s="114">
        <v>28274</v>
      </c>
      <c r="K37" s="114">
        <v>12779</v>
      </c>
      <c r="L37" s="423">
        <v>10355</v>
      </c>
      <c r="M37" s="424">
        <v>11326</v>
      </c>
    </row>
    <row r="38" spans="1:13" ht="15" customHeight="1" x14ac:dyDescent="0.2">
      <c r="A38" s="425" t="s">
        <v>397</v>
      </c>
      <c r="B38" s="115">
        <v>172284</v>
      </c>
      <c r="C38" s="114">
        <v>89515</v>
      </c>
      <c r="D38" s="114">
        <v>82769</v>
      </c>
      <c r="E38" s="114">
        <v>116896</v>
      </c>
      <c r="F38" s="114">
        <v>55388</v>
      </c>
      <c r="G38" s="114">
        <v>16256</v>
      </c>
      <c r="H38" s="114">
        <v>59385</v>
      </c>
      <c r="I38" s="115">
        <v>40072</v>
      </c>
      <c r="J38" s="114">
        <v>27596</v>
      </c>
      <c r="K38" s="114">
        <v>12476</v>
      </c>
      <c r="L38" s="423">
        <v>13472</v>
      </c>
      <c r="M38" s="424">
        <v>14092</v>
      </c>
    </row>
    <row r="39" spans="1:13" ht="11.1" customHeight="1" x14ac:dyDescent="0.2">
      <c r="A39" s="422" t="s">
        <v>388</v>
      </c>
      <c r="B39" s="115">
        <v>172624</v>
      </c>
      <c r="C39" s="114">
        <v>90111</v>
      </c>
      <c r="D39" s="114">
        <v>82513</v>
      </c>
      <c r="E39" s="114">
        <v>116972</v>
      </c>
      <c r="F39" s="114">
        <v>55652</v>
      </c>
      <c r="G39" s="114">
        <v>15817</v>
      </c>
      <c r="H39" s="114">
        <v>60066</v>
      </c>
      <c r="I39" s="115">
        <v>41114</v>
      </c>
      <c r="J39" s="114">
        <v>28410</v>
      </c>
      <c r="K39" s="114">
        <v>12704</v>
      </c>
      <c r="L39" s="423">
        <v>11773</v>
      </c>
      <c r="M39" s="424">
        <v>11500</v>
      </c>
    </row>
    <row r="40" spans="1:13" ht="11.1" customHeight="1" x14ac:dyDescent="0.2">
      <c r="A40" s="425" t="s">
        <v>389</v>
      </c>
      <c r="B40" s="115">
        <v>175633</v>
      </c>
      <c r="C40" s="114">
        <v>91857</v>
      </c>
      <c r="D40" s="114">
        <v>83776</v>
      </c>
      <c r="E40" s="114">
        <v>119457</v>
      </c>
      <c r="F40" s="114">
        <v>56176</v>
      </c>
      <c r="G40" s="114">
        <v>17652</v>
      </c>
      <c r="H40" s="114">
        <v>60592</v>
      </c>
      <c r="I40" s="115">
        <v>40624</v>
      </c>
      <c r="J40" s="114">
        <v>27477</v>
      </c>
      <c r="K40" s="114">
        <v>13147</v>
      </c>
      <c r="L40" s="423">
        <v>16630</v>
      </c>
      <c r="M40" s="424">
        <v>13672</v>
      </c>
    </row>
    <row r="41" spans="1:13" s="110" customFormat="1" ht="11.1" customHeight="1" x14ac:dyDescent="0.2">
      <c r="A41" s="422" t="s">
        <v>390</v>
      </c>
      <c r="B41" s="115">
        <v>175099</v>
      </c>
      <c r="C41" s="114">
        <v>91309</v>
      </c>
      <c r="D41" s="114">
        <v>83790</v>
      </c>
      <c r="E41" s="114">
        <v>118534</v>
      </c>
      <c r="F41" s="114">
        <v>56565</v>
      </c>
      <c r="G41" s="114">
        <v>17224</v>
      </c>
      <c r="H41" s="114">
        <v>60977</v>
      </c>
      <c r="I41" s="115">
        <v>40706</v>
      </c>
      <c r="J41" s="114">
        <v>27579</v>
      </c>
      <c r="K41" s="114">
        <v>13127</v>
      </c>
      <c r="L41" s="423">
        <v>11020</v>
      </c>
      <c r="M41" s="424">
        <v>11626</v>
      </c>
    </row>
    <row r="42" spans="1:13" ht="15" customHeight="1" x14ac:dyDescent="0.2">
      <c r="A42" s="422" t="s">
        <v>398</v>
      </c>
      <c r="B42" s="115">
        <v>174416</v>
      </c>
      <c r="C42" s="114">
        <v>91056</v>
      </c>
      <c r="D42" s="114">
        <v>83360</v>
      </c>
      <c r="E42" s="114">
        <v>118022</v>
      </c>
      <c r="F42" s="114">
        <v>56394</v>
      </c>
      <c r="G42" s="114">
        <v>16529</v>
      </c>
      <c r="H42" s="114">
        <v>61405</v>
      </c>
      <c r="I42" s="115">
        <v>39883</v>
      </c>
      <c r="J42" s="114">
        <v>27062</v>
      </c>
      <c r="K42" s="114">
        <v>12821</v>
      </c>
      <c r="L42" s="423">
        <v>13579</v>
      </c>
      <c r="M42" s="424">
        <v>14314</v>
      </c>
    </row>
    <row r="43" spans="1:13" ht="11.1" customHeight="1" x14ac:dyDescent="0.2">
      <c r="A43" s="422" t="s">
        <v>388</v>
      </c>
      <c r="B43" s="115">
        <v>174564</v>
      </c>
      <c r="C43" s="114">
        <v>91515</v>
      </c>
      <c r="D43" s="114">
        <v>83049</v>
      </c>
      <c r="E43" s="114">
        <v>117809</v>
      </c>
      <c r="F43" s="114">
        <v>56755</v>
      </c>
      <c r="G43" s="114">
        <v>15869</v>
      </c>
      <c r="H43" s="114">
        <v>61960</v>
      </c>
      <c r="I43" s="115">
        <v>41067</v>
      </c>
      <c r="J43" s="114">
        <v>27991</v>
      </c>
      <c r="K43" s="114">
        <v>13076</v>
      </c>
      <c r="L43" s="423">
        <v>12573</v>
      </c>
      <c r="M43" s="424">
        <v>12442</v>
      </c>
    </row>
    <row r="44" spans="1:13" ht="11.1" customHeight="1" x14ac:dyDescent="0.2">
      <c r="A44" s="422" t="s">
        <v>389</v>
      </c>
      <c r="B44" s="115">
        <v>177601</v>
      </c>
      <c r="C44" s="114">
        <v>93158</v>
      </c>
      <c r="D44" s="114">
        <v>84443</v>
      </c>
      <c r="E44" s="114">
        <v>120192</v>
      </c>
      <c r="F44" s="114">
        <v>57409</v>
      </c>
      <c r="G44" s="114">
        <v>17809</v>
      </c>
      <c r="H44" s="114">
        <v>62479</v>
      </c>
      <c r="I44" s="115">
        <v>40587</v>
      </c>
      <c r="J44" s="114">
        <v>27096</v>
      </c>
      <c r="K44" s="114">
        <v>13491</v>
      </c>
      <c r="L44" s="423">
        <v>16797</v>
      </c>
      <c r="M44" s="424">
        <v>14154</v>
      </c>
    </row>
    <row r="45" spans="1:13" s="110" customFormat="1" ht="11.1" customHeight="1" x14ac:dyDescent="0.2">
      <c r="A45" s="422" t="s">
        <v>390</v>
      </c>
      <c r="B45" s="115">
        <v>176567</v>
      </c>
      <c r="C45" s="114">
        <v>92303</v>
      </c>
      <c r="D45" s="114">
        <v>84264</v>
      </c>
      <c r="E45" s="114">
        <v>118772</v>
      </c>
      <c r="F45" s="114">
        <v>57795</v>
      </c>
      <c r="G45" s="114">
        <v>17264</v>
      </c>
      <c r="H45" s="114">
        <v>62606</v>
      </c>
      <c r="I45" s="115">
        <v>40855</v>
      </c>
      <c r="J45" s="114">
        <v>27438</v>
      </c>
      <c r="K45" s="114">
        <v>13417</v>
      </c>
      <c r="L45" s="423">
        <v>10818</v>
      </c>
      <c r="M45" s="424">
        <v>11925</v>
      </c>
    </row>
    <row r="46" spans="1:13" ht="15" customHeight="1" x14ac:dyDescent="0.2">
      <c r="A46" s="422" t="s">
        <v>399</v>
      </c>
      <c r="B46" s="115">
        <v>175963</v>
      </c>
      <c r="C46" s="114">
        <v>91871</v>
      </c>
      <c r="D46" s="114">
        <v>84092</v>
      </c>
      <c r="E46" s="114">
        <v>118345</v>
      </c>
      <c r="F46" s="114">
        <v>57618</v>
      </c>
      <c r="G46" s="114">
        <v>16898</v>
      </c>
      <c r="H46" s="114">
        <v>62827</v>
      </c>
      <c r="I46" s="115">
        <v>40206</v>
      </c>
      <c r="J46" s="114">
        <v>27007</v>
      </c>
      <c r="K46" s="114">
        <v>13199</v>
      </c>
      <c r="L46" s="423">
        <v>12529</v>
      </c>
      <c r="M46" s="424">
        <v>13515</v>
      </c>
    </row>
    <row r="47" spans="1:13" ht="11.1" customHeight="1" x14ac:dyDescent="0.2">
      <c r="A47" s="422" t="s">
        <v>388</v>
      </c>
      <c r="B47" s="115">
        <v>176058</v>
      </c>
      <c r="C47" s="114">
        <v>92090</v>
      </c>
      <c r="D47" s="114">
        <v>83968</v>
      </c>
      <c r="E47" s="114">
        <v>117944</v>
      </c>
      <c r="F47" s="114">
        <v>58114</v>
      </c>
      <c r="G47" s="114">
        <v>16178</v>
      </c>
      <c r="H47" s="114">
        <v>63437</v>
      </c>
      <c r="I47" s="115">
        <v>41226</v>
      </c>
      <c r="J47" s="114">
        <v>27860</v>
      </c>
      <c r="K47" s="114">
        <v>13366</v>
      </c>
      <c r="L47" s="423">
        <v>12023</v>
      </c>
      <c r="M47" s="424">
        <v>12208</v>
      </c>
    </row>
    <row r="48" spans="1:13" ht="11.1" customHeight="1" x14ac:dyDescent="0.2">
      <c r="A48" s="422" t="s">
        <v>389</v>
      </c>
      <c r="B48" s="115">
        <v>179182</v>
      </c>
      <c r="C48" s="114">
        <v>93790</v>
      </c>
      <c r="D48" s="114">
        <v>85392</v>
      </c>
      <c r="E48" s="114">
        <v>120764</v>
      </c>
      <c r="F48" s="114">
        <v>58418</v>
      </c>
      <c r="G48" s="114">
        <v>18244</v>
      </c>
      <c r="H48" s="114">
        <v>63970</v>
      </c>
      <c r="I48" s="115">
        <v>40755</v>
      </c>
      <c r="J48" s="114">
        <v>26891</v>
      </c>
      <c r="K48" s="114">
        <v>13864</v>
      </c>
      <c r="L48" s="423">
        <v>16968</v>
      </c>
      <c r="M48" s="424">
        <v>14222</v>
      </c>
    </row>
    <row r="49" spans="1:17" s="110" customFormat="1" ht="11.1" customHeight="1" x14ac:dyDescent="0.2">
      <c r="A49" s="422" t="s">
        <v>390</v>
      </c>
      <c r="B49" s="115">
        <v>178168</v>
      </c>
      <c r="C49" s="114">
        <v>93031</v>
      </c>
      <c r="D49" s="114">
        <v>85137</v>
      </c>
      <c r="E49" s="114">
        <v>119291</v>
      </c>
      <c r="F49" s="114">
        <v>58877</v>
      </c>
      <c r="G49" s="114">
        <v>17803</v>
      </c>
      <c r="H49" s="114">
        <v>63955</v>
      </c>
      <c r="I49" s="115">
        <v>40779</v>
      </c>
      <c r="J49" s="114">
        <v>26919</v>
      </c>
      <c r="K49" s="114">
        <v>13860</v>
      </c>
      <c r="L49" s="423">
        <v>10614</v>
      </c>
      <c r="M49" s="424">
        <v>11837</v>
      </c>
    </row>
    <row r="50" spans="1:17" ht="15" customHeight="1" x14ac:dyDescent="0.2">
      <c r="A50" s="422" t="s">
        <v>400</v>
      </c>
      <c r="B50" s="143">
        <v>177890</v>
      </c>
      <c r="C50" s="144">
        <v>92708</v>
      </c>
      <c r="D50" s="144">
        <v>85182</v>
      </c>
      <c r="E50" s="144">
        <v>118916</v>
      </c>
      <c r="F50" s="144">
        <v>58974</v>
      </c>
      <c r="G50" s="144">
        <v>17281</v>
      </c>
      <c r="H50" s="144">
        <v>64253</v>
      </c>
      <c r="I50" s="143">
        <v>39024</v>
      </c>
      <c r="J50" s="144">
        <v>25844</v>
      </c>
      <c r="K50" s="144">
        <v>13180</v>
      </c>
      <c r="L50" s="426">
        <v>12272</v>
      </c>
      <c r="M50" s="427">
        <v>13657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1.095116587009769</v>
      </c>
      <c r="C6" s="480">
        <f>'Tabelle 3.3'!J11</f>
        <v>-2.939859722429488</v>
      </c>
      <c r="D6" s="481">
        <f t="shared" ref="D6:E9" si="0">IF(OR(AND(B6&gt;=-50,B6&lt;=50),ISNUMBER(B6)=FALSE),B6,"")</f>
        <v>1.095116587009769</v>
      </c>
      <c r="E6" s="481">
        <f t="shared" si="0"/>
        <v>-2.939859722429488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1.3425600596480083</v>
      </c>
      <c r="C7" s="480">
        <f>'Tabelle 3.1'!J23</f>
        <v>-2.8956682259603461</v>
      </c>
      <c r="D7" s="481">
        <f t="shared" si="0"/>
        <v>1.3425600596480083</v>
      </c>
      <c r="E7" s="481">
        <f>IF(OR(AND(C7&gt;=-50,C7&lt;=50),ISNUMBER(C7)=FALSE),C7,"")</f>
        <v>-2.8956682259603461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1.095116587009769</v>
      </c>
      <c r="C14" s="480">
        <f>'Tabelle 3.3'!J11</f>
        <v>-2.939859722429488</v>
      </c>
      <c r="D14" s="481">
        <f>IF(OR(AND(B14&gt;=-50,B14&lt;=50),ISNUMBER(B14)=FALSE),B14,"")</f>
        <v>1.095116587009769</v>
      </c>
      <c r="E14" s="481">
        <f>IF(OR(AND(C14&gt;=-50,C14&lt;=50),ISNUMBER(C14)=FALSE),C14,"")</f>
        <v>-2.939859722429488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3.8238702201622248</v>
      </c>
      <c r="C15" s="480">
        <f>'Tabelle 3.3'!J12</f>
        <v>4.8714479025710418</v>
      </c>
      <c r="D15" s="481">
        <f t="shared" ref="D15:E45" si="3">IF(OR(AND(B15&gt;=-50,B15&lt;=50),ISNUMBER(B15)=FALSE),B15,"")</f>
        <v>3.8238702201622248</v>
      </c>
      <c r="E15" s="481">
        <f t="shared" si="3"/>
        <v>4.8714479025710418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0.87224217547460237</v>
      </c>
      <c r="C16" s="480">
        <f>'Tabelle 3.3'!J13</f>
        <v>1.8404907975460123</v>
      </c>
      <c r="D16" s="481">
        <f t="shared" si="3"/>
        <v>0.87224217547460237</v>
      </c>
      <c r="E16" s="481">
        <f t="shared" si="3"/>
        <v>1.8404907975460123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-1.3268547934965427</v>
      </c>
      <c r="C17" s="480">
        <f>'Tabelle 3.3'!J14</f>
        <v>-5.0571527537235887</v>
      </c>
      <c r="D17" s="481">
        <f t="shared" si="3"/>
        <v>-1.3268547934965427</v>
      </c>
      <c r="E17" s="481">
        <f t="shared" si="3"/>
        <v>-5.0571527537235887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-1.7250301880282906</v>
      </c>
      <c r="C18" s="480">
        <f>'Tabelle 3.3'!J15</f>
        <v>-3.3591731266149871</v>
      </c>
      <c r="D18" s="481">
        <f t="shared" si="3"/>
        <v>-1.7250301880282906</v>
      </c>
      <c r="E18" s="481">
        <f t="shared" si="3"/>
        <v>-3.3591731266149871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-1.3475341514239407</v>
      </c>
      <c r="C19" s="480">
        <f>'Tabelle 3.3'!J16</f>
        <v>-6.2402496099843994</v>
      </c>
      <c r="D19" s="481">
        <f t="shared" si="3"/>
        <v>-1.3475341514239407</v>
      </c>
      <c r="E19" s="481">
        <f t="shared" si="3"/>
        <v>-6.2402496099843994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-1.0531544957774466</v>
      </c>
      <c r="C20" s="480">
        <f>'Tabelle 3.3'!J17</f>
        <v>-6.0810810810810807</v>
      </c>
      <c r="D20" s="481">
        <f t="shared" si="3"/>
        <v>-1.0531544957774466</v>
      </c>
      <c r="E20" s="481">
        <f t="shared" si="3"/>
        <v>-6.0810810810810807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1.8527259853670051</v>
      </c>
      <c r="C21" s="480">
        <f>'Tabelle 3.3'!J18</f>
        <v>-3.2047089601046435</v>
      </c>
      <c r="D21" s="481">
        <f t="shared" si="3"/>
        <v>1.8527259853670051</v>
      </c>
      <c r="E21" s="481">
        <f t="shared" si="3"/>
        <v>-3.2047089601046435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5.0276401067479988</v>
      </c>
      <c r="C22" s="480">
        <f>'Tabelle 3.3'!J19</f>
        <v>-0.640625</v>
      </c>
      <c r="D22" s="481">
        <f t="shared" si="3"/>
        <v>5.0276401067479988</v>
      </c>
      <c r="E22" s="481">
        <f t="shared" si="3"/>
        <v>-0.640625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2.5429748543827246</v>
      </c>
      <c r="C23" s="480">
        <f>'Tabelle 3.3'!J20</f>
        <v>-3.6741921204072598</v>
      </c>
      <c r="D23" s="481">
        <f t="shared" si="3"/>
        <v>2.5429748543827246</v>
      </c>
      <c r="E23" s="481">
        <f t="shared" si="3"/>
        <v>-3.6741921204072598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3.0393436509416372</v>
      </c>
      <c r="C24" s="480">
        <f>'Tabelle 3.3'!J21</f>
        <v>-8.6903304773561807</v>
      </c>
      <c r="D24" s="481">
        <f t="shared" si="3"/>
        <v>3.0393436509416372</v>
      </c>
      <c r="E24" s="481">
        <f t="shared" si="3"/>
        <v>-8.6903304773561807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9.7265489788854271</v>
      </c>
      <c r="C25" s="480">
        <f>'Tabelle 3.3'!J22</f>
        <v>-8.085106382978724</v>
      </c>
      <c r="D25" s="481">
        <f t="shared" si="3"/>
        <v>9.7265489788854271</v>
      </c>
      <c r="E25" s="481">
        <f t="shared" si="3"/>
        <v>-8.085106382978724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-1.2158875979465009</v>
      </c>
      <c r="C26" s="480">
        <f>'Tabelle 3.3'!J23</f>
        <v>0.24509803921568626</v>
      </c>
      <c r="D26" s="481">
        <f t="shared" si="3"/>
        <v>-1.2158875979465009</v>
      </c>
      <c r="E26" s="481">
        <f t="shared" si="3"/>
        <v>0.24509803921568626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0.62130177514792895</v>
      </c>
      <c r="C27" s="480">
        <f>'Tabelle 3.3'!J24</f>
        <v>-2.2727272727272729</v>
      </c>
      <c r="D27" s="481">
        <f t="shared" si="3"/>
        <v>0.62130177514792895</v>
      </c>
      <c r="E27" s="481">
        <f t="shared" si="3"/>
        <v>-2.2727272727272729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2.1610317183687697</v>
      </c>
      <c r="C28" s="480">
        <f>'Tabelle 3.3'!J25</f>
        <v>0.15128593040847202</v>
      </c>
      <c r="D28" s="481">
        <f t="shared" si="3"/>
        <v>2.1610317183687697</v>
      </c>
      <c r="E28" s="481">
        <f t="shared" si="3"/>
        <v>0.15128593040847202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-23.971036585365855</v>
      </c>
      <c r="C29" s="480">
        <f>'Tabelle 3.3'!J26</f>
        <v>18.954248366013072</v>
      </c>
      <c r="D29" s="481">
        <f t="shared" si="3"/>
        <v>-23.971036585365855</v>
      </c>
      <c r="E29" s="481">
        <f t="shared" si="3"/>
        <v>18.954248366013072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1.9507769082454349</v>
      </c>
      <c r="C30" s="480">
        <f>'Tabelle 3.3'!J27</f>
        <v>-8.3025830258302591</v>
      </c>
      <c r="D30" s="481">
        <f t="shared" si="3"/>
        <v>1.9507769082454349</v>
      </c>
      <c r="E30" s="481">
        <f t="shared" si="3"/>
        <v>-8.3025830258302591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-0.94364582414675013</v>
      </c>
      <c r="C31" s="480">
        <f>'Tabelle 3.3'!J28</f>
        <v>-6.8277310924369745</v>
      </c>
      <c r="D31" s="481">
        <f t="shared" si="3"/>
        <v>-0.94364582414675013</v>
      </c>
      <c r="E31" s="481">
        <f t="shared" si="3"/>
        <v>-6.8277310924369745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2.4856341039689962</v>
      </c>
      <c r="C32" s="480">
        <f>'Tabelle 3.3'!J29</f>
        <v>9.3632958801498134E-2</v>
      </c>
      <c r="D32" s="481">
        <f t="shared" si="3"/>
        <v>2.4856341039689962</v>
      </c>
      <c r="E32" s="481">
        <f t="shared" si="3"/>
        <v>9.3632958801498134E-2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1.9602768971986801</v>
      </c>
      <c r="C33" s="480">
        <f>'Tabelle 3.3'!J30</f>
        <v>0.33191085822664768</v>
      </c>
      <c r="D33" s="481">
        <f t="shared" si="3"/>
        <v>1.9602768971986801</v>
      </c>
      <c r="E33" s="481">
        <f t="shared" si="3"/>
        <v>0.33191085822664768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0.23322569070685326</v>
      </c>
      <c r="C34" s="480">
        <f>'Tabelle 3.3'!J31</f>
        <v>-2.0070148090413094</v>
      </c>
      <c r="D34" s="481">
        <f t="shared" si="3"/>
        <v>0.23322569070685326</v>
      </c>
      <c r="E34" s="481">
        <f t="shared" si="3"/>
        <v>-2.0070148090413094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3.8238702201622248</v>
      </c>
      <c r="C37" s="480">
        <f>'Tabelle 3.3'!J34</f>
        <v>4.8714479025710418</v>
      </c>
      <c r="D37" s="481">
        <f t="shared" si="3"/>
        <v>3.8238702201622248</v>
      </c>
      <c r="E37" s="481">
        <f t="shared" si="3"/>
        <v>4.8714479025710418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-0.67460317460317465</v>
      </c>
      <c r="C38" s="480">
        <f>'Tabelle 3.3'!J35</f>
        <v>-4.1930552522384801</v>
      </c>
      <c r="D38" s="481">
        <f t="shared" si="3"/>
        <v>-0.67460317460317465</v>
      </c>
      <c r="E38" s="481">
        <f t="shared" si="3"/>
        <v>-4.1930552522384801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1.7140261685817648</v>
      </c>
      <c r="C39" s="480">
        <f>'Tabelle 3.3'!J36</f>
        <v>-2.940839257051135</v>
      </c>
      <c r="D39" s="481">
        <f t="shared" si="3"/>
        <v>1.7140261685817648</v>
      </c>
      <c r="E39" s="481">
        <f t="shared" si="3"/>
        <v>-2.940839257051135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1.7140261685817648</v>
      </c>
      <c r="C45" s="480">
        <f>'Tabelle 3.3'!J36</f>
        <v>-2.940839257051135</v>
      </c>
      <c r="D45" s="481">
        <f t="shared" si="3"/>
        <v>1.7140261685817648</v>
      </c>
      <c r="E45" s="481">
        <f t="shared" si="3"/>
        <v>-2.940839257051135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163630</v>
      </c>
      <c r="C51" s="487">
        <v>28446</v>
      </c>
      <c r="D51" s="487">
        <v>11354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164584</v>
      </c>
      <c r="C52" s="487">
        <v>29183</v>
      </c>
      <c r="D52" s="487">
        <v>11623</v>
      </c>
      <c r="E52" s="488">
        <f t="shared" ref="E52:G70" si="11">IF($A$51=37802,IF(COUNTBLANK(B$51:B$70)&gt;0,#N/A,B52/B$51*100),IF(COUNTBLANK(B$51:B$75)&gt;0,#N/A,B52/B$51*100))</f>
        <v>100.58302267310395</v>
      </c>
      <c r="F52" s="488">
        <f t="shared" si="11"/>
        <v>102.5908739365816</v>
      </c>
      <c r="G52" s="488">
        <f t="shared" si="11"/>
        <v>102.36920908930773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167538</v>
      </c>
      <c r="C53" s="487">
        <v>28678</v>
      </c>
      <c r="D53" s="487">
        <v>12040</v>
      </c>
      <c r="E53" s="488">
        <f t="shared" si="11"/>
        <v>102.38831510114281</v>
      </c>
      <c r="F53" s="488">
        <f t="shared" si="11"/>
        <v>100.81558039794697</v>
      </c>
      <c r="G53" s="488">
        <f t="shared" si="11"/>
        <v>106.04192355117139</v>
      </c>
      <c r="H53" s="489">
        <f>IF(ISERROR(L53)=TRUE,IF(MONTH(A53)=MONTH(MAX(A$51:A$75)),A53,""),"")</f>
        <v>41883</v>
      </c>
      <c r="I53" s="488">
        <f t="shared" si="12"/>
        <v>102.38831510114281</v>
      </c>
      <c r="J53" s="488">
        <f t="shared" si="10"/>
        <v>100.81558039794697</v>
      </c>
      <c r="K53" s="488">
        <f t="shared" si="10"/>
        <v>106.04192355117139</v>
      </c>
      <c r="L53" s="488" t="e">
        <f t="shared" si="13"/>
        <v>#N/A</v>
      </c>
    </row>
    <row r="54" spans="1:14" ht="15" customHeight="1" x14ac:dyDescent="0.2">
      <c r="A54" s="490" t="s">
        <v>463</v>
      </c>
      <c r="B54" s="487">
        <v>166319</v>
      </c>
      <c r="C54" s="487">
        <v>29155</v>
      </c>
      <c r="D54" s="487">
        <v>11880</v>
      </c>
      <c r="E54" s="488">
        <f t="shared" si="11"/>
        <v>101.64334168550999</v>
      </c>
      <c r="F54" s="488">
        <f t="shared" si="11"/>
        <v>102.49244181958798</v>
      </c>
      <c r="G54" s="488">
        <f t="shared" si="11"/>
        <v>104.63272855381362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166181</v>
      </c>
      <c r="C55" s="487">
        <v>27867</v>
      </c>
      <c r="D55" s="487">
        <v>11576</v>
      </c>
      <c r="E55" s="488">
        <f t="shared" si="11"/>
        <v>101.55900507241948</v>
      </c>
      <c r="F55" s="488">
        <f t="shared" si="11"/>
        <v>97.964564437882302</v>
      </c>
      <c r="G55" s="488">
        <f t="shared" si="11"/>
        <v>101.95525805883389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167463</v>
      </c>
      <c r="C56" s="487">
        <v>28474</v>
      </c>
      <c r="D56" s="487">
        <v>11725</v>
      </c>
      <c r="E56" s="488">
        <f t="shared" si="11"/>
        <v>102.34247998533277</v>
      </c>
      <c r="F56" s="488">
        <f t="shared" si="11"/>
        <v>100.09843211699361</v>
      </c>
      <c r="G56" s="488">
        <f t="shared" si="11"/>
        <v>103.2675709001233</v>
      </c>
      <c r="H56" s="489" t="str">
        <f t="shared" si="14"/>
        <v/>
      </c>
      <c r="I56" s="488" t="str">
        <f t="shared" si="12"/>
        <v/>
      </c>
      <c r="J56" s="488" t="str">
        <f t="shared" si="10"/>
        <v/>
      </c>
      <c r="K56" s="488" t="str">
        <f t="shared" si="10"/>
        <v/>
      </c>
      <c r="L56" s="488" t="e">
        <f t="shared" si="13"/>
        <v>#N/A</v>
      </c>
    </row>
    <row r="57" spans="1:14" ht="15" customHeight="1" x14ac:dyDescent="0.2">
      <c r="A57" s="490">
        <v>42248</v>
      </c>
      <c r="B57" s="487">
        <v>170685</v>
      </c>
      <c r="C57" s="487">
        <v>27582</v>
      </c>
      <c r="D57" s="487">
        <v>12190</v>
      </c>
      <c r="E57" s="488">
        <f t="shared" si="11"/>
        <v>104.31155656053291</v>
      </c>
      <c r="F57" s="488">
        <f t="shared" si="11"/>
        <v>96.962666104197424</v>
      </c>
      <c r="G57" s="488">
        <f t="shared" si="11"/>
        <v>107.36304386119429</v>
      </c>
      <c r="H57" s="489">
        <f t="shared" si="14"/>
        <v>42248</v>
      </c>
      <c r="I57" s="488">
        <f t="shared" si="12"/>
        <v>104.31155656053291</v>
      </c>
      <c r="J57" s="488">
        <f t="shared" si="10"/>
        <v>96.962666104197424</v>
      </c>
      <c r="K57" s="488">
        <f t="shared" si="10"/>
        <v>107.36304386119429</v>
      </c>
      <c r="L57" s="488" t="e">
        <f t="shared" si="13"/>
        <v>#N/A</v>
      </c>
    </row>
    <row r="58" spans="1:14" ht="15" customHeight="1" x14ac:dyDescent="0.2">
      <c r="A58" s="490" t="s">
        <v>466</v>
      </c>
      <c r="B58" s="487">
        <v>169817</v>
      </c>
      <c r="C58" s="487">
        <v>27907</v>
      </c>
      <c r="D58" s="487">
        <v>12129</v>
      </c>
      <c r="E58" s="488">
        <f t="shared" si="11"/>
        <v>103.78109148689117</v>
      </c>
      <c r="F58" s="488">
        <f t="shared" si="11"/>
        <v>98.105181747873161</v>
      </c>
      <c r="G58" s="488">
        <f t="shared" si="11"/>
        <v>106.82578826845163</v>
      </c>
      <c r="H58" s="489" t="str">
        <f t="shared" si="14"/>
        <v/>
      </c>
      <c r="I58" s="488" t="str">
        <f t="shared" si="12"/>
        <v/>
      </c>
      <c r="J58" s="488" t="str">
        <f t="shared" si="10"/>
        <v/>
      </c>
      <c r="K58" s="488" t="str">
        <f t="shared" si="10"/>
        <v/>
      </c>
      <c r="L58" s="488" t="e">
        <f t="shared" si="13"/>
        <v>#N/A</v>
      </c>
    </row>
    <row r="59" spans="1:14" ht="15" customHeight="1" x14ac:dyDescent="0.2">
      <c r="A59" s="490" t="s">
        <v>467</v>
      </c>
      <c r="B59" s="487">
        <v>169441</v>
      </c>
      <c r="C59" s="487">
        <v>27350</v>
      </c>
      <c r="D59" s="487">
        <v>11970</v>
      </c>
      <c r="E59" s="488">
        <f t="shared" si="11"/>
        <v>103.55130477296339</v>
      </c>
      <c r="F59" s="488">
        <f t="shared" si="11"/>
        <v>96.147085706250436</v>
      </c>
      <c r="G59" s="488">
        <f t="shared" si="11"/>
        <v>105.42540073982738</v>
      </c>
      <c r="H59" s="489" t="str">
        <f t="shared" si="14"/>
        <v/>
      </c>
      <c r="I59" s="488" t="str">
        <f t="shared" si="12"/>
        <v/>
      </c>
      <c r="J59" s="488" t="str">
        <f t="shared" si="10"/>
        <v/>
      </c>
      <c r="K59" s="488" t="str">
        <f t="shared" si="10"/>
        <v/>
      </c>
      <c r="L59" s="488" t="e">
        <f t="shared" si="13"/>
        <v>#N/A</v>
      </c>
    </row>
    <row r="60" spans="1:14" ht="15" customHeight="1" x14ac:dyDescent="0.2">
      <c r="A60" s="490" t="s">
        <v>468</v>
      </c>
      <c r="B60" s="487">
        <v>170344</v>
      </c>
      <c r="C60" s="487">
        <v>28420</v>
      </c>
      <c r="D60" s="487">
        <v>12270</v>
      </c>
      <c r="E60" s="488">
        <f t="shared" si="11"/>
        <v>104.10315956731651</v>
      </c>
      <c r="F60" s="488">
        <f t="shared" si="11"/>
        <v>99.908598748505938</v>
      </c>
      <c r="G60" s="488">
        <f t="shared" si="11"/>
        <v>108.06764135987316</v>
      </c>
      <c r="H60" s="489" t="str">
        <f t="shared" si="14"/>
        <v/>
      </c>
      <c r="I60" s="488" t="str">
        <f t="shared" si="12"/>
        <v/>
      </c>
      <c r="J60" s="488" t="str">
        <f t="shared" si="10"/>
        <v/>
      </c>
      <c r="K60" s="488" t="str">
        <f t="shared" si="10"/>
        <v/>
      </c>
      <c r="L60" s="488" t="e">
        <f t="shared" si="13"/>
        <v>#N/A</v>
      </c>
    </row>
    <row r="61" spans="1:14" ht="15" customHeight="1" x14ac:dyDescent="0.2">
      <c r="A61" s="490">
        <v>42614</v>
      </c>
      <c r="B61" s="487">
        <v>173703</v>
      </c>
      <c r="C61" s="487">
        <v>27859</v>
      </c>
      <c r="D61" s="487">
        <v>12795</v>
      </c>
      <c r="E61" s="488">
        <f t="shared" si="11"/>
        <v>106.15596162072968</v>
      </c>
      <c r="F61" s="488">
        <f t="shared" si="11"/>
        <v>97.936440975884125</v>
      </c>
      <c r="G61" s="488">
        <f t="shared" si="11"/>
        <v>112.69156244495333</v>
      </c>
      <c r="H61" s="489">
        <f t="shared" si="14"/>
        <v>42614</v>
      </c>
      <c r="I61" s="488">
        <f t="shared" si="12"/>
        <v>106.15596162072968</v>
      </c>
      <c r="J61" s="488">
        <f t="shared" si="10"/>
        <v>97.936440975884125</v>
      </c>
      <c r="K61" s="488">
        <f t="shared" si="10"/>
        <v>112.69156244495333</v>
      </c>
      <c r="L61" s="488" t="e">
        <f t="shared" si="13"/>
        <v>#N/A</v>
      </c>
    </row>
    <row r="62" spans="1:14" ht="15" customHeight="1" x14ac:dyDescent="0.2">
      <c r="A62" s="490" t="s">
        <v>469</v>
      </c>
      <c r="B62" s="487">
        <v>172857</v>
      </c>
      <c r="C62" s="487">
        <v>28274</v>
      </c>
      <c r="D62" s="487">
        <v>12779</v>
      </c>
      <c r="E62" s="488">
        <f t="shared" si="11"/>
        <v>105.63894151439224</v>
      </c>
      <c r="F62" s="488">
        <f t="shared" si="11"/>
        <v>99.3953455670393</v>
      </c>
      <c r="G62" s="488">
        <f t="shared" si="11"/>
        <v>112.55064294521755</v>
      </c>
      <c r="H62" s="489" t="str">
        <f t="shared" si="14"/>
        <v/>
      </c>
      <c r="I62" s="488" t="str">
        <f t="shared" si="12"/>
        <v/>
      </c>
      <c r="J62" s="488" t="str">
        <f t="shared" si="10"/>
        <v/>
      </c>
      <c r="K62" s="488" t="str">
        <f t="shared" si="10"/>
        <v/>
      </c>
      <c r="L62" s="488" t="e">
        <f t="shared" si="13"/>
        <v>#N/A</v>
      </c>
    </row>
    <row r="63" spans="1:14" ht="15" customHeight="1" x14ac:dyDescent="0.2">
      <c r="A63" s="490" t="s">
        <v>470</v>
      </c>
      <c r="B63" s="487">
        <v>172284</v>
      </c>
      <c r="C63" s="487">
        <v>27596</v>
      </c>
      <c r="D63" s="487">
        <v>12476</v>
      </c>
      <c r="E63" s="488">
        <f t="shared" si="11"/>
        <v>105.28876122960338</v>
      </c>
      <c r="F63" s="488">
        <f t="shared" si="11"/>
        <v>97.011882162694235</v>
      </c>
      <c r="G63" s="488">
        <f t="shared" si="11"/>
        <v>109.88197991897128</v>
      </c>
      <c r="H63" s="489" t="str">
        <f t="shared" si="14"/>
        <v/>
      </c>
      <c r="I63" s="488" t="str">
        <f t="shared" si="12"/>
        <v/>
      </c>
      <c r="J63" s="488" t="str">
        <f t="shared" si="10"/>
        <v/>
      </c>
      <c r="K63" s="488" t="str">
        <f t="shared" si="10"/>
        <v/>
      </c>
      <c r="L63" s="488" t="e">
        <f t="shared" si="13"/>
        <v>#N/A</v>
      </c>
    </row>
    <row r="64" spans="1:14" ht="15" customHeight="1" x14ac:dyDescent="0.2">
      <c r="A64" s="490" t="s">
        <v>471</v>
      </c>
      <c r="B64" s="487">
        <v>172624</v>
      </c>
      <c r="C64" s="487">
        <v>28410</v>
      </c>
      <c r="D64" s="487">
        <v>12704</v>
      </c>
      <c r="E64" s="488">
        <f t="shared" si="11"/>
        <v>105.49654708794232</v>
      </c>
      <c r="F64" s="488">
        <f t="shared" si="11"/>
        <v>99.87344442100823</v>
      </c>
      <c r="G64" s="488">
        <f t="shared" si="11"/>
        <v>111.89008279020609</v>
      </c>
      <c r="H64" s="489" t="str">
        <f t="shared" si="14"/>
        <v/>
      </c>
      <c r="I64" s="488" t="str">
        <f t="shared" si="12"/>
        <v/>
      </c>
      <c r="J64" s="488" t="str">
        <f t="shared" si="10"/>
        <v/>
      </c>
      <c r="K64" s="488" t="str">
        <f t="shared" si="10"/>
        <v/>
      </c>
      <c r="L64" s="488" t="e">
        <f t="shared" si="13"/>
        <v>#N/A</v>
      </c>
    </row>
    <row r="65" spans="1:12" ht="15" customHeight="1" x14ac:dyDescent="0.2">
      <c r="A65" s="490">
        <v>42979</v>
      </c>
      <c r="B65" s="487">
        <v>175633</v>
      </c>
      <c r="C65" s="487">
        <v>27477</v>
      </c>
      <c r="D65" s="487">
        <v>13147</v>
      </c>
      <c r="E65" s="488">
        <f t="shared" si="11"/>
        <v>107.33545193424187</v>
      </c>
      <c r="F65" s="488">
        <f t="shared" si="11"/>
        <v>96.59354566547141</v>
      </c>
      <c r="G65" s="488">
        <f t="shared" si="11"/>
        <v>115.7917914391404</v>
      </c>
      <c r="H65" s="489">
        <f t="shared" si="14"/>
        <v>42979</v>
      </c>
      <c r="I65" s="488">
        <f t="shared" si="12"/>
        <v>107.33545193424187</v>
      </c>
      <c r="J65" s="488">
        <f t="shared" si="10"/>
        <v>96.59354566547141</v>
      </c>
      <c r="K65" s="488">
        <f t="shared" si="10"/>
        <v>115.7917914391404</v>
      </c>
      <c r="L65" s="488" t="e">
        <f t="shared" si="13"/>
        <v>#N/A</v>
      </c>
    </row>
    <row r="66" spans="1:12" ht="15" customHeight="1" x14ac:dyDescent="0.2">
      <c r="A66" s="490" t="s">
        <v>472</v>
      </c>
      <c r="B66" s="487">
        <v>175099</v>
      </c>
      <c r="C66" s="487">
        <v>27579</v>
      </c>
      <c r="D66" s="487">
        <v>13127</v>
      </c>
      <c r="E66" s="488">
        <f t="shared" si="11"/>
        <v>107.00910590967428</v>
      </c>
      <c r="F66" s="488">
        <f t="shared" si="11"/>
        <v>96.952119805948115</v>
      </c>
      <c r="G66" s="488">
        <f t="shared" si="11"/>
        <v>115.61564206447068</v>
      </c>
      <c r="H66" s="489" t="str">
        <f t="shared" si="14"/>
        <v/>
      </c>
      <c r="I66" s="488" t="str">
        <f t="shared" si="12"/>
        <v/>
      </c>
      <c r="J66" s="488" t="str">
        <f t="shared" si="10"/>
        <v/>
      </c>
      <c r="K66" s="488" t="str">
        <f t="shared" si="10"/>
        <v/>
      </c>
      <c r="L66" s="488" t="e">
        <f t="shared" si="13"/>
        <v>#N/A</v>
      </c>
    </row>
    <row r="67" spans="1:12" ht="15" customHeight="1" x14ac:dyDescent="0.2">
      <c r="A67" s="490" t="s">
        <v>473</v>
      </c>
      <c r="B67" s="487">
        <v>174416</v>
      </c>
      <c r="C67" s="487">
        <v>27062</v>
      </c>
      <c r="D67" s="487">
        <v>12821</v>
      </c>
      <c r="E67" s="488">
        <f t="shared" si="11"/>
        <v>106.59170078836399</v>
      </c>
      <c r="F67" s="488">
        <f t="shared" si="11"/>
        <v>95.134641074316249</v>
      </c>
      <c r="G67" s="488">
        <f t="shared" si="11"/>
        <v>112.92055663202396</v>
      </c>
      <c r="H67" s="489" t="str">
        <f t="shared" si="14"/>
        <v/>
      </c>
      <c r="I67" s="488" t="str">
        <f t="shared" si="12"/>
        <v/>
      </c>
      <c r="J67" s="488" t="str">
        <f t="shared" si="12"/>
        <v/>
      </c>
      <c r="K67" s="488" t="str">
        <f t="shared" si="12"/>
        <v/>
      </c>
      <c r="L67" s="488" t="e">
        <f t="shared" si="13"/>
        <v>#N/A</v>
      </c>
    </row>
    <row r="68" spans="1:12" ht="15" customHeight="1" x14ac:dyDescent="0.2">
      <c r="A68" s="490" t="s">
        <v>474</v>
      </c>
      <c r="B68" s="487">
        <v>174564</v>
      </c>
      <c r="C68" s="487">
        <v>27991</v>
      </c>
      <c r="D68" s="487">
        <v>13076</v>
      </c>
      <c r="E68" s="488">
        <f t="shared" si="11"/>
        <v>106.68214875022916</v>
      </c>
      <c r="F68" s="488">
        <f t="shared" si="11"/>
        <v>98.400478098853966</v>
      </c>
      <c r="G68" s="488">
        <f t="shared" si="11"/>
        <v>115.16646115906288</v>
      </c>
      <c r="H68" s="489" t="str">
        <f t="shared" si="14"/>
        <v/>
      </c>
      <c r="I68" s="488" t="str">
        <f t="shared" si="12"/>
        <v/>
      </c>
      <c r="J68" s="488" t="str">
        <f t="shared" si="12"/>
        <v/>
      </c>
      <c r="K68" s="488" t="str">
        <f t="shared" si="12"/>
        <v/>
      </c>
      <c r="L68" s="488" t="e">
        <f t="shared" si="13"/>
        <v>#N/A</v>
      </c>
    </row>
    <row r="69" spans="1:12" ht="15" customHeight="1" x14ac:dyDescent="0.2">
      <c r="A69" s="490">
        <v>43344</v>
      </c>
      <c r="B69" s="487">
        <v>177601</v>
      </c>
      <c r="C69" s="487">
        <v>27096</v>
      </c>
      <c r="D69" s="487">
        <v>13491</v>
      </c>
      <c r="E69" s="488">
        <f t="shared" si="11"/>
        <v>108.53816537309784</v>
      </c>
      <c r="F69" s="488">
        <f t="shared" si="11"/>
        <v>95.254165787808475</v>
      </c>
      <c r="G69" s="488">
        <f t="shared" si="11"/>
        <v>118.82156068345957</v>
      </c>
      <c r="H69" s="489">
        <f t="shared" si="14"/>
        <v>43344</v>
      </c>
      <c r="I69" s="488">
        <f t="shared" si="12"/>
        <v>108.53816537309784</v>
      </c>
      <c r="J69" s="488">
        <f t="shared" si="12"/>
        <v>95.254165787808475</v>
      </c>
      <c r="K69" s="488">
        <f t="shared" si="12"/>
        <v>118.82156068345957</v>
      </c>
      <c r="L69" s="488" t="e">
        <f t="shared" si="13"/>
        <v>#N/A</v>
      </c>
    </row>
    <row r="70" spans="1:12" ht="15" customHeight="1" x14ac:dyDescent="0.2">
      <c r="A70" s="490" t="s">
        <v>475</v>
      </c>
      <c r="B70" s="487">
        <v>176567</v>
      </c>
      <c r="C70" s="487">
        <v>27438</v>
      </c>
      <c r="D70" s="487">
        <v>13417</v>
      </c>
      <c r="E70" s="488">
        <f t="shared" si="11"/>
        <v>107.90625190979651</v>
      </c>
      <c r="F70" s="488">
        <f t="shared" si="11"/>
        <v>96.456443788230331</v>
      </c>
      <c r="G70" s="488">
        <f t="shared" si="11"/>
        <v>118.16980799718162</v>
      </c>
      <c r="H70" s="489" t="str">
        <f t="shared" si="14"/>
        <v/>
      </c>
      <c r="I70" s="488" t="str">
        <f t="shared" si="12"/>
        <v/>
      </c>
      <c r="J70" s="488" t="str">
        <f t="shared" si="12"/>
        <v/>
      </c>
      <c r="K70" s="488" t="str">
        <f t="shared" si="12"/>
        <v/>
      </c>
      <c r="L70" s="488" t="e">
        <f t="shared" si="13"/>
        <v>#N/A</v>
      </c>
    </row>
    <row r="71" spans="1:12" ht="15" customHeight="1" x14ac:dyDescent="0.2">
      <c r="A71" s="490" t="s">
        <v>476</v>
      </c>
      <c r="B71" s="487">
        <v>175963</v>
      </c>
      <c r="C71" s="487">
        <v>27007</v>
      </c>
      <c r="D71" s="487">
        <v>13199</v>
      </c>
      <c r="E71" s="491">
        <f t="shared" ref="E71:G75" si="15">IF($A$51=37802,IF(COUNTBLANK(B$51:B$70)&gt;0,#N/A,IF(ISBLANK(B71)=FALSE,B71/B$51*100,#N/A)),IF(COUNTBLANK(B$51:B$75)&gt;0,#N/A,B71/B$51*100))</f>
        <v>107.53712644380616</v>
      </c>
      <c r="F71" s="491">
        <f t="shared" si="15"/>
        <v>94.941292273078815</v>
      </c>
      <c r="G71" s="491">
        <f t="shared" si="15"/>
        <v>116.24977981328166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176058</v>
      </c>
      <c r="C72" s="487">
        <v>27860</v>
      </c>
      <c r="D72" s="487">
        <v>13366</v>
      </c>
      <c r="E72" s="491">
        <f t="shared" si="15"/>
        <v>107.59518425716557</v>
      </c>
      <c r="F72" s="491">
        <f t="shared" si="15"/>
        <v>97.939956408633904</v>
      </c>
      <c r="G72" s="491">
        <f t="shared" si="15"/>
        <v>117.72062709177382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179182</v>
      </c>
      <c r="C73" s="487">
        <v>26891</v>
      </c>
      <c r="D73" s="487">
        <v>13864</v>
      </c>
      <c r="E73" s="491">
        <f t="shared" si="15"/>
        <v>109.50436961437389</v>
      </c>
      <c r="F73" s="491">
        <f t="shared" si="15"/>
        <v>94.533502074105328</v>
      </c>
      <c r="G73" s="491">
        <f t="shared" si="15"/>
        <v>122.10674652104984</v>
      </c>
      <c r="H73" s="492">
        <f>IF(A$51=37802,IF(ISERROR(L73)=TRUE,IF(ISBLANK(A73)=FALSE,IF(MONTH(A73)=MONTH(MAX(A$51:A$75)),A73,""),""),""),IF(ISERROR(L73)=TRUE,IF(MONTH(A73)=MONTH(MAX(A$51:A$75)),A73,""),""))</f>
        <v>43709</v>
      </c>
      <c r="I73" s="488">
        <f t="shared" si="12"/>
        <v>109.50436961437389</v>
      </c>
      <c r="J73" s="488">
        <f t="shared" si="12"/>
        <v>94.533502074105328</v>
      </c>
      <c r="K73" s="488">
        <f t="shared" si="12"/>
        <v>122.10674652104984</v>
      </c>
      <c r="L73" s="488" t="e">
        <f t="shared" si="13"/>
        <v>#N/A</v>
      </c>
    </row>
    <row r="74" spans="1:12" ht="15" customHeight="1" x14ac:dyDescent="0.2">
      <c r="A74" s="490" t="s">
        <v>478</v>
      </c>
      <c r="B74" s="487">
        <v>178168</v>
      </c>
      <c r="C74" s="487">
        <v>26919</v>
      </c>
      <c r="D74" s="487">
        <v>13860</v>
      </c>
      <c r="E74" s="491">
        <f t="shared" si="15"/>
        <v>108.8846788486219</v>
      </c>
      <c r="F74" s="491">
        <f t="shared" si="15"/>
        <v>94.631934191098921</v>
      </c>
      <c r="G74" s="491">
        <f t="shared" si="15"/>
        <v>122.07151664611591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177890</v>
      </c>
      <c r="C75" s="493">
        <v>25844</v>
      </c>
      <c r="D75" s="493">
        <v>13180</v>
      </c>
      <c r="E75" s="491">
        <f t="shared" si="15"/>
        <v>108.71478335268594</v>
      </c>
      <c r="F75" s="491">
        <f t="shared" si="15"/>
        <v>90.852843985094566</v>
      </c>
      <c r="G75" s="491">
        <f t="shared" si="15"/>
        <v>116.08243790734542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109.50436961437389</v>
      </c>
      <c r="J77" s="488">
        <f>IF(J75&lt;&gt;"",J75,IF(J74&lt;&gt;"",J74,IF(J73&lt;&gt;"",J73,IF(J72&lt;&gt;"",J72,IF(J71&lt;&gt;"",J71,IF(J70&lt;&gt;"",J70,""))))))</f>
        <v>94.533502074105328</v>
      </c>
      <c r="K77" s="488">
        <f>IF(K75&lt;&gt;"",K75,IF(K74&lt;&gt;"",K74,IF(K73&lt;&gt;"",K73,IF(K72&lt;&gt;"",K72,IF(K71&lt;&gt;"",K71,IF(K70&lt;&gt;"",K70,""))))))</f>
        <v>122.10674652104984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+9,5%</v>
      </c>
      <c r="J79" s="488" t="str">
        <f>"GeB - ausschließlich: "&amp;IF(J77&gt;100,"+","")&amp;TEXT(J77-100,"0,0")&amp;"%"</f>
        <v>GeB - ausschließlich: -5,5%</v>
      </c>
      <c r="K79" s="488" t="str">
        <f>"GeB - im Nebenjob: "&amp;IF(K77&gt;100,"+","")&amp;TEXT(K77-100,"0,0")&amp;"%"</f>
        <v>GeB - im Nebenjob: +22,1%</v>
      </c>
    </row>
    <row r="81" spans="9:9" ht="15" customHeight="1" x14ac:dyDescent="0.2">
      <c r="I81" s="488" t="str">
        <f>IF(ISERROR(HLOOKUP(1,I$78:K$79,2,FALSE)),"",HLOOKUP(1,I$78:K$79,2,FALSE))</f>
        <v>GeB - im Nebenjob: +22,1%</v>
      </c>
    </row>
    <row r="82" spans="9:9" ht="15" customHeight="1" x14ac:dyDescent="0.2">
      <c r="I82" s="488" t="str">
        <f>IF(ISERROR(HLOOKUP(2,I$78:K$79,2,FALSE)),"",HLOOKUP(2,I$78:K$79,2,FALSE))</f>
        <v>SvB: +9,5%</v>
      </c>
    </row>
    <row r="83" spans="9:9" ht="15" customHeight="1" x14ac:dyDescent="0.2">
      <c r="I83" s="488" t="str">
        <f>IF(ISERROR(HLOOKUP(3,I$78:K$79,2,FALSE)),"",HLOOKUP(3,I$78:K$79,2,FALSE))</f>
        <v>GeB - ausschließlich: -5,5%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177890</v>
      </c>
      <c r="E12" s="114">
        <v>178168</v>
      </c>
      <c r="F12" s="114">
        <v>179182</v>
      </c>
      <c r="G12" s="114">
        <v>176058</v>
      </c>
      <c r="H12" s="114">
        <v>175963</v>
      </c>
      <c r="I12" s="115">
        <v>1927</v>
      </c>
      <c r="J12" s="116">
        <v>1.095116587009769</v>
      </c>
      <c r="N12" s="117"/>
    </row>
    <row r="13" spans="1:15" s="110" customFormat="1" ht="13.5" customHeight="1" x14ac:dyDescent="0.2">
      <c r="A13" s="118" t="s">
        <v>105</v>
      </c>
      <c r="B13" s="119" t="s">
        <v>106</v>
      </c>
      <c r="C13" s="113">
        <v>52.115352183933894</v>
      </c>
      <c r="D13" s="114">
        <v>92708</v>
      </c>
      <c r="E13" s="114">
        <v>93031</v>
      </c>
      <c r="F13" s="114">
        <v>93790</v>
      </c>
      <c r="G13" s="114">
        <v>92090</v>
      </c>
      <c r="H13" s="114">
        <v>91871</v>
      </c>
      <c r="I13" s="115">
        <v>837</v>
      </c>
      <c r="J13" s="116">
        <v>0.91106007336373829</v>
      </c>
    </row>
    <row r="14" spans="1:15" s="110" customFormat="1" ht="13.5" customHeight="1" x14ac:dyDescent="0.2">
      <c r="A14" s="120"/>
      <c r="B14" s="119" t="s">
        <v>107</v>
      </c>
      <c r="C14" s="113">
        <v>47.884647816066106</v>
      </c>
      <c r="D14" s="114">
        <v>85182</v>
      </c>
      <c r="E14" s="114">
        <v>85137</v>
      </c>
      <c r="F14" s="114">
        <v>85392</v>
      </c>
      <c r="G14" s="114">
        <v>83968</v>
      </c>
      <c r="H14" s="114">
        <v>84092</v>
      </c>
      <c r="I14" s="115">
        <v>1090</v>
      </c>
      <c r="J14" s="116">
        <v>1.2961994006564239</v>
      </c>
    </row>
    <row r="15" spans="1:15" s="110" customFormat="1" ht="13.5" customHeight="1" x14ac:dyDescent="0.2">
      <c r="A15" s="118" t="s">
        <v>105</v>
      </c>
      <c r="B15" s="121" t="s">
        <v>108</v>
      </c>
      <c r="C15" s="113">
        <v>9.714430265894654</v>
      </c>
      <c r="D15" s="114">
        <v>17281</v>
      </c>
      <c r="E15" s="114">
        <v>17803</v>
      </c>
      <c r="F15" s="114">
        <v>18244</v>
      </c>
      <c r="G15" s="114">
        <v>16178</v>
      </c>
      <c r="H15" s="114">
        <v>16898</v>
      </c>
      <c r="I15" s="115">
        <v>383</v>
      </c>
      <c r="J15" s="116">
        <v>2.2665404189844951</v>
      </c>
    </row>
    <row r="16" spans="1:15" s="110" customFormat="1" ht="13.5" customHeight="1" x14ac:dyDescent="0.2">
      <c r="A16" s="118"/>
      <c r="B16" s="121" t="s">
        <v>109</v>
      </c>
      <c r="C16" s="113">
        <v>67.053797290460395</v>
      </c>
      <c r="D16" s="114">
        <v>119282</v>
      </c>
      <c r="E16" s="114">
        <v>119387</v>
      </c>
      <c r="F16" s="114">
        <v>120264</v>
      </c>
      <c r="G16" s="114">
        <v>119884</v>
      </c>
      <c r="H16" s="114">
        <v>119667</v>
      </c>
      <c r="I16" s="115">
        <v>-385</v>
      </c>
      <c r="J16" s="116">
        <v>-0.32172612332556177</v>
      </c>
    </row>
    <row r="17" spans="1:10" s="110" customFormat="1" ht="13.5" customHeight="1" x14ac:dyDescent="0.2">
      <c r="A17" s="118"/>
      <c r="B17" s="121" t="s">
        <v>110</v>
      </c>
      <c r="C17" s="113">
        <v>21.999550283883298</v>
      </c>
      <c r="D17" s="114">
        <v>39135</v>
      </c>
      <c r="E17" s="114">
        <v>38800</v>
      </c>
      <c r="F17" s="114">
        <v>38545</v>
      </c>
      <c r="G17" s="114">
        <v>37908</v>
      </c>
      <c r="H17" s="114">
        <v>37399</v>
      </c>
      <c r="I17" s="115">
        <v>1736</v>
      </c>
      <c r="J17" s="116">
        <v>4.6418353431909942</v>
      </c>
    </row>
    <row r="18" spans="1:10" s="110" customFormat="1" ht="13.5" customHeight="1" x14ac:dyDescent="0.2">
      <c r="A18" s="120"/>
      <c r="B18" s="121" t="s">
        <v>111</v>
      </c>
      <c r="C18" s="113">
        <v>1.2322221597616505</v>
      </c>
      <c r="D18" s="114">
        <v>2192</v>
      </c>
      <c r="E18" s="114">
        <v>2178</v>
      </c>
      <c r="F18" s="114">
        <v>2129</v>
      </c>
      <c r="G18" s="114">
        <v>2088</v>
      </c>
      <c r="H18" s="114">
        <v>1999</v>
      </c>
      <c r="I18" s="115">
        <v>193</v>
      </c>
      <c r="J18" s="116">
        <v>9.6548274137068528</v>
      </c>
    </row>
    <row r="19" spans="1:10" s="110" customFormat="1" ht="13.5" customHeight="1" x14ac:dyDescent="0.2">
      <c r="A19" s="120"/>
      <c r="B19" s="121" t="s">
        <v>112</v>
      </c>
      <c r="C19" s="113">
        <v>0.36820507054921581</v>
      </c>
      <c r="D19" s="114">
        <v>655</v>
      </c>
      <c r="E19" s="114">
        <v>617</v>
      </c>
      <c r="F19" s="114">
        <v>613</v>
      </c>
      <c r="G19" s="114">
        <v>553</v>
      </c>
      <c r="H19" s="114">
        <v>499</v>
      </c>
      <c r="I19" s="115">
        <v>156</v>
      </c>
      <c r="J19" s="116">
        <v>31.262525050100201</v>
      </c>
    </row>
    <row r="20" spans="1:10" s="110" customFormat="1" ht="13.5" customHeight="1" x14ac:dyDescent="0.2">
      <c r="A20" s="118" t="s">
        <v>113</v>
      </c>
      <c r="B20" s="122" t="s">
        <v>114</v>
      </c>
      <c r="C20" s="113">
        <v>66.84805216706954</v>
      </c>
      <c r="D20" s="114">
        <v>118916</v>
      </c>
      <c r="E20" s="114">
        <v>119291</v>
      </c>
      <c r="F20" s="114">
        <v>120764</v>
      </c>
      <c r="G20" s="114">
        <v>117944</v>
      </c>
      <c r="H20" s="114">
        <v>118345</v>
      </c>
      <c r="I20" s="115">
        <v>571</v>
      </c>
      <c r="J20" s="116">
        <v>0.48248764206345851</v>
      </c>
    </row>
    <row r="21" spans="1:10" s="110" customFormat="1" ht="13.5" customHeight="1" x14ac:dyDescent="0.2">
      <c r="A21" s="120"/>
      <c r="B21" s="122" t="s">
        <v>115</v>
      </c>
      <c r="C21" s="113">
        <v>33.15194783293046</v>
      </c>
      <c r="D21" s="114">
        <v>58974</v>
      </c>
      <c r="E21" s="114">
        <v>58877</v>
      </c>
      <c r="F21" s="114">
        <v>58418</v>
      </c>
      <c r="G21" s="114">
        <v>58114</v>
      </c>
      <c r="H21" s="114">
        <v>57618</v>
      </c>
      <c r="I21" s="115">
        <v>1356</v>
      </c>
      <c r="J21" s="116">
        <v>2.3534312194106008</v>
      </c>
    </row>
    <row r="22" spans="1:10" s="110" customFormat="1" ht="13.5" customHeight="1" x14ac:dyDescent="0.2">
      <c r="A22" s="118" t="s">
        <v>113</v>
      </c>
      <c r="B22" s="122" t="s">
        <v>116</v>
      </c>
      <c r="C22" s="113">
        <v>92.363258193265494</v>
      </c>
      <c r="D22" s="114">
        <v>164305</v>
      </c>
      <c r="E22" s="114">
        <v>164839</v>
      </c>
      <c r="F22" s="114">
        <v>165781</v>
      </c>
      <c r="G22" s="114">
        <v>163173</v>
      </c>
      <c r="H22" s="114">
        <v>163364</v>
      </c>
      <c r="I22" s="115">
        <v>941</v>
      </c>
      <c r="J22" s="116">
        <v>0.57601429935603932</v>
      </c>
    </row>
    <row r="23" spans="1:10" s="110" customFormat="1" ht="13.5" customHeight="1" x14ac:dyDescent="0.2">
      <c r="A23" s="123"/>
      <c r="B23" s="124" t="s">
        <v>117</v>
      </c>
      <c r="C23" s="125">
        <v>7.6125695654618024</v>
      </c>
      <c r="D23" s="114">
        <v>13542</v>
      </c>
      <c r="E23" s="114">
        <v>13282</v>
      </c>
      <c r="F23" s="114">
        <v>13350</v>
      </c>
      <c r="G23" s="114">
        <v>12827</v>
      </c>
      <c r="H23" s="114">
        <v>12540</v>
      </c>
      <c r="I23" s="115">
        <v>1002</v>
      </c>
      <c r="J23" s="116">
        <v>7.9904306220095691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39024</v>
      </c>
      <c r="E26" s="114">
        <v>40779</v>
      </c>
      <c r="F26" s="114">
        <v>40755</v>
      </c>
      <c r="G26" s="114">
        <v>41226</v>
      </c>
      <c r="H26" s="140">
        <v>40206</v>
      </c>
      <c r="I26" s="115">
        <v>-1182</v>
      </c>
      <c r="J26" s="116">
        <v>-2.939859722429488</v>
      </c>
    </row>
    <row r="27" spans="1:10" s="110" customFormat="1" ht="13.5" customHeight="1" x14ac:dyDescent="0.2">
      <c r="A27" s="118" t="s">
        <v>105</v>
      </c>
      <c r="B27" s="119" t="s">
        <v>106</v>
      </c>
      <c r="C27" s="113">
        <v>41.966482164821649</v>
      </c>
      <c r="D27" s="115">
        <v>16377</v>
      </c>
      <c r="E27" s="114">
        <v>17009</v>
      </c>
      <c r="F27" s="114">
        <v>16979</v>
      </c>
      <c r="G27" s="114">
        <v>17152</v>
      </c>
      <c r="H27" s="140">
        <v>16658</v>
      </c>
      <c r="I27" s="115">
        <v>-281</v>
      </c>
      <c r="J27" s="116">
        <v>-1.6868771761315884</v>
      </c>
    </row>
    <row r="28" spans="1:10" s="110" customFormat="1" ht="13.5" customHeight="1" x14ac:dyDescent="0.2">
      <c r="A28" s="120"/>
      <c r="B28" s="119" t="s">
        <v>107</v>
      </c>
      <c r="C28" s="113">
        <v>58.033517835178351</v>
      </c>
      <c r="D28" s="115">
        <v>22647</v>
      </c>
      <c r="E28" s="114">
        <v>23770</v>
      </c>
      <c r="F28" s="114">
        <v>23776</v>
      </c>
      <c r="G28" s="114">
        <v>24074</v>
      </c>
      <c r="H28" s="140">
        <v>23548</v>
      </c>
      <c r="I28" s="115">
        <v>-901</v>
      </c>
      <c r="J28" s="116">
        <v>-3.8262272804484456</v>
      </c>
    </row>
    <row r="29" spans="1:10" s="110" customFormat="1" ht="13.5" customHeight="1" x14ac:dyDescent="0.2">
      <c r="A29" s="118" t="s">
        <v>105</v>
      </c>
      <c r="B29" s="121" t="s">
        <v>108</v>
      </c>
      <c r="C29" s="113">
        <v>21.768655186551864</v>
      </c>
      <c r="D29" s="115">
        <v>8495</v>
      </c>
      <c r="E29" s="114">
        <v>9070</v>
      </c>
      <c r="F29" s="114">
        <v>8985</v>
      </c>
      <c r="G29" s="114">
        <v>9482</v>
      </c>
      <c r="H29" s="140">
        <v>8773</v>
      </c>
      <c r="I29" s="115">
        <v>-278</v>
      </c>
      <c r="J29" s="116">
        <v>-3.1688134047646188</v>
      </c>
    </row>
    <row r="30" spans="1:10" s="110" customFormat="1" ht="13.5" customHeight="1" x14ac:dyDescent="0.2">
      <c r="A30" s="118"/>
      <c r="B30" s="121" t="s">
        <v>109</v>
      </c>
      <c r="C30" s="113">
        <v>43.555248052480522</v>
      </c>
      <c r="D30" s="115">
        <v>16997</v>
      </c>
      <c r="E30" s="114">
        <v>17798</v>
      </c>
      <c r="F30" s="114">
        <v>17923</v>
      </c>
      <c r="G30" s="114">
        <v>18044</v>
      </c>
      <c r="H30" s="140">
        <v>17935</v>
      </c>
      <c r="I30" s="115">
        <v>-938</v>
      </c>
      <c r="J30" s="116">
        <v>-5.2299972121550038</v>
      </c>
    </row>
    <row r="31" spans="1:10" s="110" customFormat="1" ht="13.5" customHeight="1" x14ac:dyDescent="0.2">
      <c r="A31" s="118"/>
      <c r="B31" s="121" t="s">
        <v>110</v>
      </c>
      <c r="C31" s="113">
        <v>18.650061500615006</v>
      </c>
      <c r="D31" s="115">
        <v>7278</v>
      </c>
      <c r="E31" s="114">
        <v>7481</v>
      </c>
      <c r="F31" s="114">
        <v>7501</v>
      </c>
      <c r="G31" s="114">
        <v>7430</v>
      </c>
      <c r="H31" s="140">
        <v>7381</v>
      </c>
      <c r="I31" s="115">
        <v>-103</v>
      </c>
      <c r="J31" s="116">
        <v>-1.395474867904078</v>
      </c>
    </row>
    <row r="32" spans="1:10" s="110" customFormat="1" ht="13.5" customHeight="1" x14ac:dyDescent="0.2">
      <c r="A32" s="120"/>
      <c r="B32" s="121" t="s">
        <v>111</v>
      </c>
      <c r="C32" s="113">
        <v>16.026035260352604</v>
      </c>
      <c r="D32" s="115">
        <v>6254</v>
      </c>
      <c r="E32" s="114">
        <v>6430</v>
      </c>
      <c r="F32" s="114">
        <v>6346</v>
      </c>
      <c r="G32" s="114">
        <v>6270</v>
      </c>
      <c r="H32" s="140">
        <v>6117</v>
      </c>
      <c r="I32" s="115">
        <v>137</v>
      </c>
      <c r="J32" s="116">
        <v>2.2396599640346575</v>
      </c>
    </row>
    <row r="33" spans="1:10" s="110" customFormat="1" ht="13.5" customHeight="1" x14ac:dyDescent="0.2">
      <c r="A33" s="120"/>
      <c r="B33" s="121" t="s">
        <v>112</v>
      </c>
      <c r="C33" s="113">
        <v>1.5785157851578515</v>
      </c>
      <c r="D33" s="115">
        <v>616</v>
      </c>
      <c r="E33" s="114">
        <v>616</v>
      </c>
      <c r="F33" s="114">
        <v>653</v>
      </c>
      <c r="G33" s="114">
        <v>569</v>
      </c>
      <c r="H33" s="140">
        <v>561</v>
      </c>
      <c r="I33" s="115">
        <v>55</v>
      </c>
      <c r="J33" s="116">
        <v>9.8039215686274517</v>
      </c>
    </row>
    <row r="34" spans="1:10" s="110" customFormat="1" ht="13.5" customHeight="1" x14ac:dyDescent="0.2">
      <c r="A34" s="118" t="s">
        <v>113</v>
      </c>
      <c r="B34" s="122" t="s">
        <v>116</v>
      </c>
      <c r="C34" s="113">
        <v>91.935731857318572</v>
      </c>
      <c r="D34" s="115">
        <v>35877</v>
      </c>
      <c r="E34" s="114">
        <v>37495</v>
      </c>
      <c r="F34" s="114">
        <v>37531</v>
      </c>
      <c r="G34" s="114">
        <v>38010</v>
      </c>
      <c r="H34" s="140">
        <v>37043</v>
      </c>
      <c r="I34" s="115">
        <v>-1166</v>
      </c>
      <c r="J34" s="116">
        <v>-3.1476932213913562</v>
      </c>
    </row>
    <row r="35" spans="1:10" s="110" customFormat="1" ht="13.5" customHeight="1" x14ac:dyDescent="0.2">
      <c r="A35" s="118"/>
      <c r="B35" s="119" t="s">
        <v>117</v>
      </c>
      <c r="C35" s="113">
        <v>7.8464534645346458</v>
      </c>
      <c r="D35" s="115">
        <v>3062</v>
      </c>
      <c r="E35" s="114">
        <v>3193</v>
      </c>
      <c r="F35" s="114">
        <v>3125</v>
      </c>
      <c r="G35" s="114">
        <v>3119</v>
      </c>
      <c r="H35" s="140">
        <v>3063</v>
      </c>
      <c r="I35" s="115">
        <v>-1</v>
      </c>
      <c r="J35" s="116">
        <v>-3.2647730982696702E-2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25844</v>
      </c>
      <c r="E37" s="114">
        <v>26919</v>
      </c>
      <c r="F37" s="114">
        <v>26891</v>
      </c>
      <c r="G37" s="114">
        <v>27860</v>
      </c>
      <c r="H37" s="140">
        <v>27007</v>
      </c>
      <c r="I37" s="115">
        <v>-1163</v>
      </c>
      <c r="J37" s="116">
        <v>-4.3062909616025475</v>
      </c>
    </row>
    <row r="38" spans="1:10" s="110" customFormat="1" ht="13.5" customHeight="1" x14ac:dyDescent="0.2">
      <c r="A38" s="118" t="s">
        <v>105</v>
      </c>
      <c r="B38" s="119" t="s">
        <v>106</v>
      </c>
      <c r="C38" s="113">
        <v>42.199349945828821</v>
      </c>
      <c r="D38" s="115">
        <v>10906</v>
      </c>
      <c r="E38" s="114">
        <v>11272</v>
      </c>
      <c r="F38" s="114">
        <v>11243</v>
      </c>
      <c r="G38" s="114">
        <v>11636</v>
      </c>
      <c r="H38" s="140">
        <v>11245</v>
      </c>
      <c r="I38" s="115">
        <v>-339</v>
      </c>
      <c r="J38" s="116">
        <v>-3.0146731880835929</v>
      </c>
    </row>
    <row r="39" spans="1:10" s="110" customFormat="1" ht="13.5" customHeight="1" x14ac:dyDescent="0.2">
      <c r="A39" s="120"/>
      <c r="B39" s="119" t="s">
        <v>107</v>
      </c>
      <c r="C39" s="113">
        <v>57.800650054171179</v>
      </c>
      <c r="D39" s="115">
        <v>14938</v>
      </c>
      <c r="E39" s="114">
        <v>15647</v>
      </c>
      <c r="F39" s="114">
        <v>15648</v>
      </c>
      <c r="G39" s="114">
        <v>16224</v>
      </c>
      <c r="H39" s="140">
        <v>15762</v>
      </c>
      <c r="I39" s="115">
        <v>-824</v>
      </c>
      <c r="J39" s="116">
        <v>-5.2277629742418474</v>
      </c>
    </row>
    <row r="40" spans="1:10" s="110" customFormat="1" ht="13.5" customHeight="1" x14ac:dyDescent="0.2">
      <c r="A40" s="118" t="s">
        <v>105</v>
      </c>
      <c r="B40" s="121" t="s">
        <v>108</v>
      </c>
      <c r="C40" s="113">
        <v>27.352577000464326</v>
      </c>
      <c r="D40" s="115">
        <v>7069</v>
      </c>
      <c r="E40" s="114">
        <v>7484</v>
      </c>
      <c r="F40" s="114">
        <v>7362</v>
      </c>
      <c r="G40" s="114">
        <v>8089</v>
      </c>
      <c r="H40" s="140">
        <v>7362</v>
      </c>
      <c r="I40" s="115">
        <v>-293</v>
      </c>
      <c r="J40" s="116">
        <v>-3.9798967671828307</v>
      </c>
    </row>
    <row r="41" spans="1:10" s="110" customFormat="1" ht="13.5" customHeight="1" x14ac:dyDescent="0.2">
      <c r="A41" s="118"/>
      <c r="B41" s="121" t="s">
        <v>109</v>
      </c>
      <c r="C41" s="113">
        <v>30.939483052159108</v>
      </c>
      <c r="D41" s="115">
        <v>7996</v>
      </c>
      <c r="E41" s="114">
        <v>8375</v>
      </c>
      <c r="F41" s="114">
        <v>8520</v>
      </c>
      <c r="G41" s="114">
        <v>8772</v>
      </c>
      <c r="H41" s="140">
        <v>8799</v>
      </c>
      <c r="I41" s="115">
        <v>-803</v>
      </c>
      <c r="J41" s="116">
        <v>-9.1260370496647347</v>
      </c>
    </row>
    <row r="42" spans="1:10" s="110" customFormat="1" ht="13.5" customHeight="1" x14ac:dyDescent="0.2">
      <c r="A42" s="118"/>
      <c r="B42" s="121" t="s">
        <v>110</v>
      </c>
      <c r="C42" s="113">
        <v>18.166692462467111</v>
      </c>
      <c r="D42" s="115">
        <v>4695</v>
      </c>
      <c r="E42" s="114">
        <v>4803</v>
      </c>
      <c r="F42" s="114">
        <v>4835</v>
      </c>
      <c r="G42" s="114">
        <v>4899</v>
      </c>
      <c r="H42" s="140">
        <v>4887</v>
      </c>
      <c r="I42" s="115">
        <v>-192</v>
      </c>
      <c r="J42" s="116">
        <v>-3.928790669122161</v>
      </c>
    </row>
    <row r="43" spans="1:10" s="110" customFormat="1" ht="13.5" customHeight="1" x14ac:dyDescent="0.2">
      <c r="A43" s="120"/>
      <c r="B43" s="121" t="s">
        <v>111</v>
      </c>
      <c r="C43" s="113">
        <v>23.541247484909455</v>
      </c>
      <c r="D43" s="115">
        <v>6084</v>
      </c>
      <c r="E43" s="114">
        <v>6257</v>
      </c>
      <c r="F43" s="114">
        <v>6174</v>
      </c>
      <c r="G43" s="114">
        <v>6100</v>
      </c>
      <c r="H43" s="140">
        <v>5959</v>
      </c>
      <c r="I43" s="115">
        <v>125</v>
      </c>
      <c r="J43" s="116">
        <v>2.0976673938580297</v>
      </c>
    </row>
    <row r="44" spans="1:10" s="110" customFormat="1" ht="13.5" customHeight="1" x14ac:dyDescent="0.2">
      <c r="A44" s="120"/>
      <c r="B44" s="121" t="s">
        <v>112</v>
      </c>
      <c r="C44" s="113">
        <v>2.2481040086673891</v>
      </c>
      <c r="D44" s="115">
        <v>581</v>
      </c>
      <c r="E44" s="114">
        <v>583</v>
      </c>
      <c r="F44" s="114">
        <v>617</v>
      </c>
      <c r="G44" s="114">
        <v>527</v>
      </c>
      <c r="H44" s="140">
        <v>527</v>
      </c>
      <c r="I44" s="115">
        <v>54</v>
      </c>
      <c r="J44" s="116">
        <v>10.246679316888045</v>
      </c>
    </row>
    <row r="45" spans="1:10" s="110" customFormat="1" ht="13.5" customHeight="1" x14ac:dyDescent="0.2">
      <c r="A45" s="118" t="s">
        <v>113</v>
      </c>
      <c r="B45" s="122" t="s">
        <v>116</v>
      </c>
      <c r="C45" s="113">
        <v>91.994273332301503</v>
      </c>
      <c r="D45" s="115">
        <v>23775</v>
      </c>
      <c r="E45" s="114">
        <v>24727</v>
      </c>
      <c r="F45" s="114">
        <v>24711</v>
      </c>
      <c r="G45" s="114">
        <v>25645</v>
      </c>
      <c r="H45" s="140">
        <v>24826</v>
      </c>
      <c r="I45" s="115">
        <v>-1051</v>
      </c>
      <c r="J45" s="116">
        <v>-4.233464915814066</v>
      </c>
    </row>
    <row r="46" spans="1:10" s="110" customFormat="1" ht="13.5" customHeight="1" x14ac:dyDescent="0.2">
      <c r="A46" s="118"/>
      <c r="B46" s="119" t="s">
        <v>117</v>
      </c>
      <c r="C46" s="113">
        <v>7.6806995821080326</v>
      </c>
      <c r="D46" s="115">
        <v>1985</v>
      </c>
      <c r="E46" s="114">
        <v>2102</v>
      </c>
      <c r="F46" s="114">
        <v>2082</v>
      </c>
      <c r="G46" s="114">
        <v>2120</v>
      </c>
      <c r="H46" s="140">
        <v>2083</v>
      </c>
      <c r="I46" s="115">
        <v>-98</v>
      </c>
      <c r="J46" s="116">
        <v>-4.7047527604416706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13180</v>
      </c>
      <c r="E48" s="114">
        <v>13860</v>
      </c>
      <c r="F48" s="114">
        <v>13864</v>
      </c>
      <c r="G48" s="114">
        <v>13366</v>
      </c>
      <c r="H48" s="140">
        <v>13199</v>
      </c>
      <c r="I48" s="115">
        <v>-19</v>
      </c>
      <c r="J48" s="116">
        <v>-0.14395029926509584</v>
      </c>
    </row>
    <row r="49" spans="1:12" s="110" customFormat="1" ht="13.5" customHeight="1" x14ac:dyDescent="0.2">
      <c r="A49" s="118" t="s">
        <v>105</v>
      </c>
      <c r="B49" s="119" t="s">
        <v>106</v>
      </c>
      <c r="C49" s="113">
        <v>41.509863429438546</v>
      </c>
      <c r="D49" s="115">
        <v>5471</v>
      </c>
      <c r="E49" s="114">
        <v>5737</v>
      </c>
      <c r="F49" s="114">
        <v>5736</v>
      </c>
      <c r="G49" s="114">
        <v>5516</v>
      </c>
      <c r="H49" s="140">
        <v>5413</v>
      </c>
      <c r="I49" s="115">
        <v>58</v>
      </c>
      <c r="J49" s="116">
        <v>1.0714945501570294</v>
      </c>
    </row>
    <row r="50" spans="1:12" s="110" customFormat="1" ht="13.5" customHeight="1" x14ac:dyDescent="0.2">
      <c r="A50" s="120"/>
      <c r="B50" s="119" t="s">
        <v>107</v>
      </c>
      <c r="C50" s="113">
        <v>58.490136570561454</v>
      </c>
      <c r="D50" s="115">
        <v>7709</v>
      </c>
      <c r="E50" s="114">
        <v>8123</v>
      </c>
      <c r="F50" s="114">
        <v>8128</v>
      </c>
      <c r="G50" s="114">
        <v>7850</v>
      </c>
      <c r="H50" s="140">
        <v>7786</v>
      </c>
      <c r="I50" s="115">
        <v>-77</v>
      </c>
      <c r="J50" s="116">
        <v>-0.98895453377857689</v>
      </c>
    </row>
    <row r="51" spans="1:12" s="110" customFormat="1" ht="13.5" customHeight="1" x14ac:dyDescent="0.2">
      <c r="A51" s="118" t="s">
        <v>105</v>
      </c>
      <c r="B51" s="121" t="s">
        <v>108</v>
      </c>
      <c r="C51" s="113">
        <v>10.819423368740516</v>
      </c>
      <c r="D51" s="115">
        <v>1426</v>
      </c>
      <c r="E51" s="114">
        <v>1586</v>
      </c>
      <c r="F51" s="114">
        <v>1623</v>
      </c>
      <c r="G51" s="114">
        <v>1393</v>
      </c>
      <c r="H51" s="140">
        <v>1411</v>
      </c>
      <c r="I51" s="115">
        <v>15</v>
      </c>
      <c r="J51" s="116">
        <v>1.0630758327427356</v>
      </c>
    </row>
    <row r="52" spans="1:12" s="110" customFormat="1" ht="13.5" customHeight="1" x14ac:dyDescent="0.2">
      <c r="A52" s="118"/>
      <c r="B52" s="121" t="s">
        <v>109</v>
      </c>
      <c r="C52" s="113">
        <v>68.292867981790593</v>
      </c>
      <c r="D52" s="115">
        <v>9001</v>
      </c>
      <c r="E52" s="114">
        <v>9423</v>
      </c>
      <c r="F52" s="114">
        <v>9403</v>
      </c>
      <c r="G52" s="114">
        <v>9272</v>
      </c>
      <c r="H52" s="140">
        <v>9136</v>
      </c>
      <c r="I52" s="115">
        <v>-135</v>
      </c>
      <c r="J52" s="116">
        <v>-1.4776707530647986</v>
      </c>
    </row>
    <row r="53" spans="1:12" s="110" customFormat="1" ht="13.5" customHeight="1" x14ac:dyDescent="0.2">
      <c r="A53" s="118"/>
      <c r="B53" s="121" t="s">
        <v>110</v>
      </c>
      <c r="C53" s="113">
        <v>19.597875569044007</v>
      </c>
      <c r="D53" s="115">
        <v>2583</v>
      </c>
      <c r="E53" s="114">
        <v>2678</v>
      </c>
      <c r="F53" s="114">
        <v>2666</v>
      </c>
      <c r="G53" s="114">
        <v>2531</v>
      </c>
      <c r="H53" s="140">
        <v>2494</v>
      </c>
      <c r="I53" s="115">
        <v>89</v>
      </c>
      <c r="J53" s="116">
        <v>3.5685645549318363</v>
      </c>
    </row>
    <row r="54" spans="1:12" s="110" customFormat="1" ht="13.5" customHeight="1" x14ac:dyDescent="0.2">
      <c r="A54" s="120"/>
      <c r="B54" s="121" t="s">
        <v>111</v>
      </c>
      <c r="C54" s="113">
        <v>1.2898330804248861</v>
      </c>
      <c r="D54" s="115">
        <v>170</v>
      </c>
      <c r="E54" s="114">
        <v>173</v>
      </c>
      <c r="F54" s="114">
        <v>172</v>
      </c>
      <c r="G54" s="114">
        <v>170</v>
      </c>
      <c r="H54" s="140">
        <v>158</v>
      </c>
      <c r="I54" s="115">
        <v>12</v>
      </c>
      <c r="J54" s="116">
        <v>7.5949367088607591</v>
      </c>
    </row>
    <row r="55" spans="1:12" s="110" customFormat="1" ht="13.5" customHeight="1" x14ac:dyDescent="0.2">
      <c r="A55" s="120"/>
      <c r="B55" s="121" t="s">
        <v>112</v>
      </c>
      <c r="C55" s="113">
        <v>0.26555386949924126</v>
      </c>
      <c r="D55" s="115">
        <v>35</v>
      </c>
      <c r="E55" s="114">
        <v>33</v>
      </c>
      <c r="F55" s="114">
        <v>36</v>
      </c>
      <c r="G55" s="114">
        <v>42</v>
      </c>
      <c r="H55" s="140">
        <v>34</v>
      </c>
      <c r="I55" s="115">
        <v>1</v>
      </c>
      <c r="J55" s="116">
        <v>2.9411764705882355</v>
      </c>
    </row>
    <row r="56" spans="1:12" s="110" customFormat="1" ht="13.5" customHeight="1" x14ac:dyDescent="0.2">
      <c r="A56" s="118" t="s">
        <v>113</v>
      </c>
      <c r="B56" s="122" t="s">
        <v>116</v>
      </c>
      <c r="C56" s="113">
        <v>91.82094081942337</v>
      </c>
      <c r="D56" s="115">
        <v>12102</v>
      </c>
      <c r="E56" s="114">
        <v>12768</v>
      </c>
      <c r="F56" s="114">
        <v>12820</v>
      </c>
      <c r="G56" s="114">
        <v>12365</v>
      </c>
      <c r="H56" s="140">
        <v>12217</v>
      </c>
      <c r="I56" s="115">
        <v>-115</v>
      </c>
      <c r="J56" s="116">
        <v>-0.94131128755013505</v>
      </c>
    </row>
    <row r="57" spans="1:12" s="110" customFormat="1" ht="13.5" customHeight="1" x14ac:dyDescent="0.2">
      <c r="A57" s="142"/>
      <c r="B57" s="124" t="s">
        <v>117</v>
      </c>
      <c r="C57" s="125">
        <v>8.1714719271623668</v>
      </c>
      <c r="D57" s="143">
        <v>1077</v>
      </c>
      <c r="E57" s="144">
        <v>1091</v>
      </c>
      <c r="F57" s="144">
        <v>1043</v>
      </c>
      <c r="G57" s="144">
        <v>999</v>
      </c>
      <c r="H57" s="145">
        <v>980</v>
      </c>
      <c r="I57" s="143">
        <v>97</v>
      </c>
      <c r="J57" s="146">
        <v>9.8979591836734695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177890</v>
      </c>
      <c r="E12" s="236">
        <v>178168</v>
      </c>
      <c r="F12" s="114">
        <v>179182</v>
      </c>
      <c r="G12" s="114">
        <v>176058</v>
      </c>
      <c r="H12" s="140">
        <v>175963</v>
      </c>
      <c r="I12" s="115">
        <v>1927</v>
      </c>
      <c r="J12" s="116">
        <v>1.095116587009769</v>
      </c>
    </row>
    <row r="13" spans="1:15" s="110" customFormat="1" ht="12" customHeight="1" x14ac:dyDescent="0.2">
      <c r="A13" s="118" t="s">
        <v>105</v>
      </c>
      <c r="B13" s="119" t="s">
        <v>106</v>
      </c>
      <c r="C13" s="113">
        <v>52.115352183933894</v>
      </c>
      <c r="D13" s="115">
        <v>92708</v>
      </c>
      <c r="E13" s="114">
        <v>93031</v>
      </c>
      <c r="F13" s="114">
        <v>93790</v>
      </c>
      <c r="G13" s="114">
        <v>92090</v>
      </c>
      <c r="H13" s="140">
        <v>91871</v>
      </c>
      <c r="I13" s="115">
        <v>837</v>
      </c>
      <c r="J13" s="116">
        <v>0.91106007336373829</v>
      </c>
    </row>
    <row r="14" spans="1:15" s="110" customFormat="1" ht="12" customHeight="1" x14ac:dyDescent="0.2">
      <c r="A14" s="118"/>
      <c r="B14" s="119" t="s">
        <v>107</v>
      </c>
      <c r="C14" s="113">
        <v>47.884647816066106</v>
      </c>
      <c r="D14" s="115">
        <v>85182</v>
      </c>
      <c r="E14" s="114">
        <v>85137</v>
      </c>
      <c r="F14" s="114">
        <v>85392</v>
      </c>
      <c r="G14" s="114">
        <v>83968</v>
      </c>
      <c r="H14" s="140">
        <v>84092</v>
      </c>
      <c r="I14" s="115">
        <v>1090</v>
      </c>
      <c r="J14" s="116">
        <v>1.2961994006564239</v>
      </c>
    </row>
    <row r="15" spans="1:15" s="110" customFormat="1" ht="12" customHeight="1" x14ac:dyDescent="0.2">
      <c r="A15" s="118" t="s">
        <v>105</v>
      </c>
      <c r="B15" s="121" t="s">
        <v>108</v>
      </c>
      <c r="C15" s="113">
        <v>9.714430265894654</v>
      </c>
      <c r="D15" s="115">
        <v>17281</v>
      </c>
      <c r="E15" s="114">
        <v>17803</v>
      </c>
      <c r="F15" s="114">
        <v>18244</v>
      </c>
      <c r="G15" s="114">
        <v>16178</v>
      </c>
      <c r="H15" s="140">
        <v>16898</v>
      </c>
      <c r="I15" s="115">
        <v>383</v>
      </c>
      <c r="J15" s="116">
        <v>2.2665404189844951</v>
      </c>
    </row>
    <row r="16" spans="1:15" s="110" customFormat="1" ht="12" customHeight="1" x14ac:dyDescent="0.2">
      <c r="A16" s="118"/>
      <c r="B16" s="121" t="s">
        <v>109</v>
      </c>
      <c r="C16" s="113">
        <v>67.053797290460395</v>
      </c>
      <c r="D16" s="115">
        <v>119282</v>
      </c>
      <c r="E16" s="114">
        <v>119387</v>
      </c>
      <c r="F16" s="114">
        <v>120264</v>
      </c>
      <c r="G16" s="114">
        <v>119884</v>
      </c>
      <c r="H16" s="140">
        <v>119667</v>
      </c>
      <c r="I16" s="115">
        <v>-385</v>
      </c>
      <c r="J16" s="116">
        <v>-0.32172612332556177</v>
      </c>
    </row>
    <row r="17" spans="1:10" s="110" customFormat="1" ht="12" customHeight="1" x14ac:dyDescent="0.2">
      <c r="A17" s="118"/>
      <c r="B17" s="121" t="s">
        <v>110</v>
      </c>
      <c r="C17" s="113">
        <v>21.999550283883298</v>
      </c>
      <c r="D17" s="115">
        <v>39135</v>
      </c>
      <c r="E17" s="114">
        <v>38800</v>
      </c>
      <c r="F17" s="114">
        <v>38545</v>
      </c>
      <c r="G17" s="114">
        <v>37908</v>
      </c>
      <c r="H17" s="140">
        <v>37399</v>
      </c>
      <c r="I17" s="115">
        <v>1736</v>
      </c>
      <c r="J17" s="116">
        <v>4.6418353431909942</v>
      </c>
    </row>
    <row r="18" spans="1:10" s="110" customFormat="1" ht="12" customHeight="1" x14ac:dyDescent="0.2">
      <c r="A18" s="120"/>
      <c r="B18" s="121" t="s">
        <v>111</v>
      </c>
      <c r="C18" s="113">
        <v>1.2322221597616505</v>
      </c>
      <c r="D18" s="115">
        <v>2192</v>
      </c>
      <c r="E18" s="114">
        <v>2178</v>
      </c>
      <c r="F18" s="114">
        <v>2129</v>
      </c>
      <c r="G18" s="114">
        <v>2088</v>
      </c>
      <c r="H18" s="140">
        <v>1999</v>
      </c>
      <c r="I18" s="115">
        <v>193</v>
      </c>
      <c r="J18" s="116">
        <v>9.6548274137068528</v>
      </c>
    </row>
    <row r="19" spans="1:10" s="110" customFormat="1" ht="12" customHeight="1" x14ac:dyDescent="0.2">
      <c r="A19" s="120"/>
      <c r="B19" s="121" t="s">
        <v>112</v>
      </c>
      <c r="C19" s="113">
        <v>0.36820507054921581</v>
      </c>
      <c r="D19" s="115">
        <v>655</v>
      </c>
      <c r="E19" s="114">
        <v>617</v>
      </c>
      <c r="F19" s="114">
        <v>613</v>
      </c>
      <c r="G19" s="114">
        <v>553</v>
      </c>
      <c r="H19" s="140">
        <v>499</v>
      </c>
      <c r="I19" s="115">
        <v>156</v>
      </c>
      <c r="J19" s="116">
        <v>31.262525050100201</v>
      </c>
    </row>
    <row r="20" spans="1:10" s="110" customFormat="1" ht="12" customHeight="1" x14ac:dyDescent="0.2">
      <c r="A20" s="118" t="s">
        <v>113</v>
      </c>
      <c r="B20" s="119" t="s">
        <v>181</v>
      </c>
      <c r="C20" s="113">
        <v>66.84805216706954</v>
      </c>
      <c r="D20" s="115">
        <v>118916</v>
      </c>
      <c r="E20" s="114">
        <v>119291</v>
      </c>
      <c r="F20" s="114">
        <v>120764</v>
      </c>
      <c r="G20" s="114">
        <v>117944</v>
      </c>
      <c r="H20" s="140">
        <v>118345</v>
      </c>
      <c r="I20" s="115">
        <v>571</v>
      </c>
      <c r="J20" s="116">
        <v>0.48248764206345851</v>
      </c>
    </row>
    <row r="21" spans="1:10" s="110" customFormat="1" ht="12" customHeight="1" x14ac:dyDescent="0.2">
      <c r="A21" s="118"/>
      <c r="B21" s="119" t="s">
        <v>182</v>
      </c>
      <c r="C21" s="113">
        <v>33.15194783293046</v>
      </c>
      <c r="D21" s="115">
        <v>58974</v>
      </c>
      <c r="E21" s="114">
        <v>58877</v>
      </c>
      <c r="F21" s="114">
        <v>58418</v>
      </c>
      <c r="G21" s="114">
        <v>58114</v>
      </c>
      <c r="H21" s="140">
        <v>57618</v>
      </c>
      <c r="I21" s="115">
        <v>1356</v>
      </c>
      <c r="J21" s="116">
        <v>2.3534312194106008</v>
      </c>
    </row>
    <row r="22" spans="1:10" s="110" customFormat="1" ht="12" customHeight="1" x14ac:dyDescent="0.2">
      <c r="A22" s="118" t="s">
        <v>113</v>
      </c>
      <c r="B22" s="119" t="s">
        <v>116</v>
      </c>
      <c r="C22" s="113">
        <v>92.363258193265494</v>
      </c>
      <c r="D22" s="115">
        <v>164305</v>
      </c>
      <c r="E22" s="114">
        <v>164839</v>
      </c>
      <c r="F22" s="114">
        <v>165781</v>
      </c>
      <c r="G22" s="114">
        <v>163173</v>
      </c>
      <c r="H22" s="140">
        <v>163364</v>
      </c>
      <c r="I22" s="115">
        <v>941</v>
      </c>
      <c r="J22" s="116">
        <v>0.57601429935603932</v>
      </c>
    </row>
    <row r="23" spans="1:10" s="110" customFormat="1" ht="12" customHeight="1" x14ac:dyDescent="0.2">
      <c r="A23" s="118"/>
      <c r="B23" s="119" t="s">
        <v>117</v>
      </c>
      <c r="C23" s="113">
        <v>7.6125695654618024</v>
      </c>
      <c r="D23" s="115">
        <v>13542</v>
      </c>
      <c r="E23" s="114">
        <v>13282</v>
      </c>
      <c r="F23" s="114">
        <v>13350</v>
      </c>
      <c r="G23" s="114">
        <v>12827</v>
      </c>
      <c r="H23" s="140">
        <v>12540</v>
      </c>
      <c r="I23" s="115">
        <v>1002</v>
      </c>
      <c r="J23" s="116">
        <v>7.9904306220095691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3378991</v>
      </c>
      <c r="E25" s="236">
        <v>3384730</v>
      </c>
      <c r="F25" s="236">
        <v>3411174</v>
      </c>
      <c r="G25" s="236">
        <v>3341827</v>
      </c>
      <c r="H25" s="241">
        <v>3334227</v>
      </c>
      <c r="I25" s="235">
        <v>44764</v>
      </c>
      <c r="J25" s="116">
        <v>1.3425600596480083</v>
      </c>
    </row>
    <row r="26" spans="1:10" s="110" customFormat="1" ht="12" customHeight="1" x14ac:dyDescent="0.2">
      <c r="A26" s="118" t="s">
        <v>105</v>
      </c>
      <c r="B26" s="119" t="s">
        <v>106</v>
      </c>
      <c r="C26" s="113">
        <v>54.124885209815595</v>
      </c>
      <c r="D26" s="115">
        <v>1828875</v>
      </c>
      <c r="E26" s="114">
        <v>1832006</v>
      </c>
      <c r="F26" s="114">
        <v>1854149</v>
      </c>
      <c r="G26" s="114">
        <v>1816522</v>
      </c>
      <c r="H26" s="140">
        <v>1810153</v>
      </c>
      <c r="I26" s="115">
        <v>18722</v>
      </c>
      <c r="J26" s="116">
        <v>1.0342772130311637</v>
      </c>
    </row>
    <row r="27" spans="1:10" s="110" customFormat="1" ht="12" customHeight="1" x14ac:dyDescent="0.2">
      <c r="A27" s="118"/>
      <c r="B27" s="119" t="s">
        <v>107</v>
      </c>
      <c r="C27" s="113">
        <v>45.875114790184405</v>
      </c>
      <c r="D27" s="115">
        <v>1550116</v>
      </c>
      <c r="E27" s="114">
        <v>1552724</v>
      </c>
      <c r="F27" s="114">
        <v>1557025</v>
      </c>
      <c r="G27" s="114">
        <v>1525305</v>
      </c>
      <c r="H27" s="140">
        <v>1524074</v>
      </c>
      <c r="I27" s="115">
        <v>26042</v>
      </c>
      <c r="J27" s="116">
        <v>1.7087096820758048</v>
      </c>
    </row>
    <row r="28" spans="1:10" s="110" customFormat="1" ht="12" customHeight="1" x14ac:dyDescent="0.2">
      <c r="A28" s="118" t="s">
        <v>105</v>
      </c>
      <c r="B28" s="121" t="s">
        <v>108</v>
      </c>
      <c r="C28" s="113">
        <v>10.77176589106038</v>
      </c>
      <c r="D28" s="115">
        <v>363977</v>
      </c>
      <c r="E28" s="114">
        <v>377075</v>
      </c>
      <c r="F28" s="114">
        <v>390279</v>
      </c>
      <c r="G28" s="114">
        <v>347798</v>
      </c>
      <c r="H28" s="140">
        <v>360692</v>
      </c>
      <c r="I28" s="115">
        <v>3285</v>
      </c>
      <c r="J28" s="116">
        <v>0.91074933738480479</v>
      </c>
    </row>
    <row r="29" spans="1:10" s="110" customFormat="1" ht="12" customHeight="1" x14ac:dyDescent="0.2">
      <c r="A29" s="118"/>
      <c r="B29" s="121" t="s">
        <v>109</v>
      </c>
      <c r="C29" s="113">
        <v>67.439569978138451</v>
      </c>
      <c r="D29" s="115">
        <v>2278777</v>
      </c>
      <c r="E29" s="114">
        <v>2279468</v>
      </c>
      <c r="F29" s="114">
        <v>2297675</v>
      </c>
      <c r="G29" s="114">
        <v>2284670</v>
      </c>
      <c r="H29" s="140">
        <v>2277673</v>
      </c>
      <c r="I29" s="115">
        <v>1104</v>
      </c>
      <c r="J29" s="116">
        <v>4.8470522326953869E-2</v>
      </c>
    </row>
    <row r="30" spans="1:10" s="110" customFormat="1" ht="12" customHeight="1" x14ac:dyDescent="0.2">
      <c r="A30" s="118"/>
      <c r="B30" s="121" t="s">
        <v>110</v>
      </c>
      <c r="C30" s="113">
        <v>20.568832530184306</v>
      </c>
      <c r="D30" s="115">
        <v>695019</v>
      </c>
      <c r="E30" s="114">
        <v>687072</v>
      </c>
      <c r="F30" s="114">
        <v>682614</v>
      </c>
      <c r="G30" s="114">
        <v>670119</v>
      </c>
      <c r="H30" s="140">
        <v>658239</v>
      </c>
      <c r="I30" s="115">
        <v>36780</v>
      </c>
      <c r="J30" s="116">
        <v>5.5876361017806602</v>
      </c>
    </row>
    <row r="31" spans="1:10" s="110" customFormat="1" ht="12" customHeight="1" x14ac:dyDescent="0.2">
      <c r="A31" s="120"/>
      <c r="B31" s="121" t="s">
        <v>111</v>
      </c>
      <c r="C31" s="113">
        <v>1.2198316006168706</v>
      </c>
      <c r="D31" s="115">
        <v>41218</v>
      </c>
      <c r="E31" s="114">
        <v>41115</v>
      </c>
      <c r="F31" s="114">
        <v>40606</v>
      </c>
      <c r="G31" s="114">
        <v>39240</v>
      </c>
      <c r="H31" s="140">
        <v>37623</v>
      </c>
      <c r="I31" s="115">
        <v>3595</v>
      </c>
      <c r="J31" s="116">
        <v>9.5553252000106319</v>
      </c>
    </row>
    <row r="32" spans="1:10" s="110" customFormat="1" ht="12" customHeight="1" x14ac:dyDescent="0.2">
      <c r="A32" s="120"/>
      <c r="B32" s="121" t="s">
        <v>112</v>
      </c>
      <c r="C32" s="113">
        <v>0.34359369409388779</v>
      </c>
      <c r="D32" s="115">
        <v>11610</v>
      </c>
      <c r="E32" s="114">
        <v>11351</v>
      </c>
      <c r="F32" s="114">
        <v>11617</v>
      </c>
      <c r="G32" s="114">
        <v>10135</v>
      </c>
      <c r="H32" s="140">
        <v>9606</v>
      </c>
      <c r="I32" s="115">
        <v>2004</v>
      </c>
      <c r="J32" s="116">
        <v>20.861961274203622</v>
      </c>
    </row>
    <row r="33" spans="1:10" s="110" customFormat="1" ht="12" customHeight="1" x14ac:dyDescent="0.2">
      <c r="A33" s="118" t="s">
        <v>113</v>
      </c>
      <c r="B33" s="119" t="s">
        <v>181</v>
      </c>
      <c r="C33" s="113">
        <v>70.027975806979072</v>
      </c>
      <c r="D33" s="115">
        <v>2366239</v>
      </c>
      <c r="E33" s="114">
        <v>2373357</v>
      </c>
      <c r="F33" s="114">
        <v>2404602</v>
      </c>
      <c r="G33" s="114">
        <v>2349396</v>
      </c>
      <c r="H33" s="140">
        <v>2354019</v>
      </c>
      <c r="I33" s="115">
        <v>12220</v>
      </c>
      <c r="J33" s="116">
        <v>0.51911220767546906</v>
      </c>
    </row>
    <row r="34" spans="1:10" s="110" customFormat="1" ht="12" customHeight="1" x14ac:dyDescent="0.2">
      <c r="A34" s="118"/>
      <c r="B34" s="119" t="s">
        <v>182</v>
      </c>
      <c r="C34" s="113">
        <v>29.972024193020935</v>
      </c>
      <c r="D34" s="115">
        <v>1012752</v>
      </c>
      <c r="E34" s="114">
        <v>1011373</v>
      </c>
      <c r="F34" s="114">
        <v>1006572</v>
      </c>
      <c r="G34" s="114">
        <v>992431</v>
      </c>
      <c r="H34" s="140">
        <v>980208</v>
      </c>
      <c r="I34" s="115">
        <v>32544</v>
      </c>
      <c r="J34" s="116">
        <v>3.3201116497722931</v>
      </c>
    </row>
    <row r="35" spans="1:10" s="110" customFormat="1" ht="12" customHeight="1" x14ac:dyDescent="0.2">
      <c r="A35" s="118" t="s">
        <v>113</v>
      </c>
      <c r="B35" s="119" t="s">
        <v>116</v>
      </c>
      <c r="C35" s="113">
        <v>90.097458087340272</v>
      </c>
      <c r="D35" s="115">
        <v>3044385</v>
      </c>
      <c r="E35" s="114">
        <v>3058051</v>
      </c>
      <c r="F35" s="114">
        <v>3077521</v>
      </c>
      <c r="G35" s="114">
        <v>3021501</v>
      </c>
      <c r="H35" s="140">
        <v>3023365</v>
      </c>
      <c r="I35" s="115">
        <v>21020</v>
      </c>
      <c r="J35" s="116">
        <v>0.69525181379026346</v>
      </c>
    </row>
    <row r="36" spans="1:10" s="110" customFormat="1" ht="12" customHeight="1" x14ac:dyDescent="0.2">
      <c r="A36" s="118"/>
      <c r="B36" s="119" t="s">
        <v>117</v>
      </c>
      <c r="C36" s="113">
        <v>9.8629738877670885</v>
      </c>
      <c r="D36" s="115">
        <v>333269</v>
      </c>
      <c r="E36" s="114">
        <v>325355</v>
      </c>
      <c r="F36" s="114">
        <v>332305</v>
      </c>
      <c r="G36" s="114">
        <v>318957</v>
      </c>
      <c r="H36" s="140">
        <v>309505</v>
      </c>
      <c r="I36" s="115">
        <v>23764</v>
      </c>
      <c r="J36" s="116">
        <v>7.6780665902004817</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173971</v>
      </c>
      <c r="E64" s="236">
        <v>175197</v>
      </c>
      <c r="F64" s="236">
        <v>176223</v>
      </c>
      <c r="G64" s="236">
        <v>173362</v>
      </c>
      <c r="H64" s="140">
        <v>173299</v>
      </c>
      <c r="I64" s="115">
        <v>672</v>
      </c>
      <c r="J64" s="116">
        <v>0.38776911580563073</v>
      </c>
    </row>
    <row r="65" spans="1:12" s="110" customFormat="1" ht="12" customHeight="1" x14ac:dyDescent="0.2">
      <c r="A65" s="118" t="s">
        <v>105</v>
      </c>
      <c r="B65" s="119" t="s">
        <v>106</v>
      </c>
      <c r="C65" s="113">
        <v>52.380569175322321</v>
      </c>
      <c r="D65" s="235">
        <v>91127</v>
      </c>
      <c r="E65" s="236">
        <v>91939</v>
      </c>
      <c r="F65" s="236">
        <v>92758</v>
      </c>
      <c r="G65" s="236">
        <v>91215</v>
      </c>
      <c r="H65" s="140">
        <v>91038</v>
      </c>
      <c r="I65" s="115">
        <v>89</v>
      </c>
      <c r="J65" s="116">
        <v>9.7761374371141727E-2</v>
      </c>
    </row>
    <row r="66" spans="1:12" s="110" customFormat="1" ht="12" customHeight="1" x14ac:dyDescent="0.2">
      <c r="A66" s="118"/>
      <c r="B66" s="119" t="s">
        <v>107</v>
      </c>
      <c r="C66" s="113">
        <v>47.619430824677679</v>
      </c>
      <c r="D66" s="235">
        <v>82844</v>
      </c>
      <c r="E66" s="236">
        <v>83258</v>
      </c>
      <c r="F66" s="236">
        <v>83465</v>
      </c>
      <c r="G66" s="236">
        <v>82147</v>
      </c>
      <c r="H66" s="140">
        <v>82261</v>
      </c>
      <c r="I66" s="115">
        <v>583</v>
      </c>
      <c r="J66" s="116">
        <v>0.70871980646965149</v>
      </c>
    </row>
    <row r="67" spans="1:12" s="110" customFormat="1" ht="12" customHeight="1" x14ac:dyDescent="0.2">
      <c r="A67" s="118" t="s">
        <v>105</v>
      </c>
      <c r="B67" s="121" t="s">
        <v>108</v>
      </c>
      <c r="C67" s="113">
        <v>9.7200108063987685</v>
      </c>
      <c r="D67" s="235">
        <v>16910</v>
      </c>
      <c r="E67" s="236">
        <v>17582</v>
      </c>
      <c r="F67" s="236">
        <v>18063</v>
      </c>
      <c r="G67" s="236">
        <v>16104</v>
      </c>
      <c r="H67" s="140">
        <v>16687</v>
      </c>
      <c r="I67" s="115">
        <v>223</v>
      </c>
      <c r="J67" s="116">
        <v>1.336369629052556</v>
      </c>
    </row>
    <row r="68" spans="1:12" s="110" customFormat="1" ht="12" customHeight="1" x14ac:dyDescent="0.2">
      <c r="A68" s="118"/>
      <c r="B68" s="121" t="s">
        <v>109</v>
      </c>
      <c r="C68" s="113">
        <v>66.6386926556725</v>
      </c>
      <c r="D68" s="235">
        <v>115932</v>
      </c>
      <c r="E68" s="236">
        <v>116642</v>
      </c>
      <c r="F68" s="236">
        <v>117472</v>
      </c>
      <c r="G68" s="236">
        <v>117285</v>
      </c>
      <c r="H68" s="140">
        <v>117206</v>
      </c>
      <c r="I68" s="115">
        <v>-1274</v>
      </c>
      <c r="J68" s="116">
        <v>-1.0869750695356892</v>
      </c>
    </row>
    <row r="69" spans="1:12" s="110" customFormat="1" ht="12" customHeight="1" x14ac:dyDescent="0.2">
      <c r="A69" s="118"/>
      <c r="B69" s="121" t="s">
        <v>110</v>
      </c>
      <c r="C69" s="113">
        <v>22.322111156457112</v>
      </c>
      <c r="D69" s="235">
        <v>38834</v>
      </c>
      <c r="E69" s="236">
        <v>38701</v>
      </c>
      <c r="F69" s="236">
        <v>38469</v>
      </c>
      <c r="G69" s="236">
        <v>37805</v>
      </c>
      <c r="H69" s="140">
        <v>37328</v>
      </c>
      <c r="I69" s="115">
        <v>1506</v>
      </c>
      <c r="J69" s="116">
        <v>4.0345049292756112</v>
      </c>
    </row>
    <row r="70" spans="1:12" s="110" customFormat="1" ht="12" customHeight="1" x14ac:dyDescent="0.2">
      <c r="A70" s="120"/>
      <c r="B70" s="121" t="s">
        <v>111</v>
      </c>
      <c r="C70" s="113">
        <v>1.3191853814716246</v>
      </c>
      <c r="D70" s="235">
        <v>2295</v>
      </c>
      <c r="E70" s="236">
        <v>2272</v>
      </c>
      <c r="F70" s="236">
        <v>2219</v>
      </c>
      <c r="G70" s="236">
        <v>2168</v>
      </c>
      <c r="H70" s="140">
        <v>2078</v>
      </c>
      <c r="I70" s="115">
        <v>217</v>
      </c>
      <c r="J70" s="116">
        <v>10.442733397497594</v>
      </c>
    </row>
    <row r="71" spans="1:12" s="110" customFormat="1" ht="12" customHeight="1" x14ac:dyDescent="0.2">
      <c r="A71" s="120"/>
      <c r="B71" s="121" t="s">
        <v>112</v>
      </c>
      <c r="C71" s="113">
        <v>0.38397204131723101</v>
      </c>
      <c r="D71" s="235">
        <v>668</v>
      </c>
      <c r="E71" s="236">
        <v>633</v>
      </c>
      <c r="F71" s="236">
        <v>643</v>
      </c>
      <c r="G71" s="236">
        <v>576</v>
      </c>
      <c r="H71" s="140">
        <v>527</v>
      </c>
      <c r="I71" s="115">
        <v>141</v>
      </c>
      <c r="J71" s="116">
        <v>26.755218216318784</v>
      </c>
    </row>
    <row r="72" spans="1:12" s="110" customFormat="1" ht="12" customHeight="1" x14ac:dyDescent="0.2">
      <c r="A72" s="118" t="s">
        <v>113</v>
      </c>
      <c r="B72" s="119" t="s">
        <v>181</v>
      </c>
      <c r="C72" s="113">
        <v>66.835277143891801</v>
      </c>
      <c r="D72" s="235">
        <v>116274</v>
      </c>
      <c r="E72" s="236">
        <v>117219</v>
      </c>
      <c r="F72" s="236">
        <v>118664</v>
      </c>
      <c r="G72" s="236">
        <v>116096</v>
      </c>
      <c r="H72" s="140">
        <v>116551</v>
      </c>
      <c r="I72" s="115">
        <v>-277</v>
      </c>
      <c r="J72" s="116">
        <v>-0.23766419850537532</v>
      </c>
    </row>
    <row r="73" spans="1:12" s="110" customFormat="1" ht="12" customHeight="1" x14ac:dyDescent="0.2">
      <c r="A73" s="118"/>
      <c r="B73" s="119" t="s">
        <v>182</v>
      </c>
      <c r="C73" s="113">
        <v>33.164722856108199</v>
      </c>
      <c r="D73" s="115">
        <v>57697</v>
      </c>
      <c r="E73" s="114">
        <v>57978</v>
      </c>
      <c r="F73" s="114">
        <v>57559</v>
      </c>
      <c r="G73" s="114">
        <v>57266</v>
      </c>
      <c r="H73" s="140">
        <v>56748</v>
      </c>
      <c r="I73" s="115">
        <v>949</v>
      </c>
      <c r="J73" s="116">
        <v>1.6723056319165432</v>
      </c>
    </row>
    <row r="74" spans="1:12" s="110" customFormat="1" ht="12" customHeight="1" x14ac:dyDescent="0.2">
      <c r="A74" s="118" t="s">
        <v>113</v>
      </c>
      <c r="B74" s="119" t="s">
        <v>116</v>
      </c>
      <c r="C74" s="113">
        <v>92.652798454914901</v>
      </c>
      <c r="D74" s="115">
        <v>161189</v>
      </c>
      <c r="E74" s="114">
        <v>162496</v>
      </c>
      <c r="F74" s="114">
        <v>163521</v>
      </c>
      <c r="G74" s="114">
        <v>161171</v>
      </c>
      <c r="H74" s="140">
        <v>161390</v>
      </c>
      <c r="I74" s="115">
        <v>-201</v>
      </c>
      <c r="J74" s="116">
        <v>-0.12454303240597311</v>
      </c>
    </row>
    <row r="75" spans="1:12" s="110" customFormat="1" ht="12" customHeight="1" x14ac:dyDescent="0.2">
      <c r="A75" s="142"/>
      <c r="B75" s="124" t="s">
        <v>117</v>
      </c>
      <c r="C75" s="125">
        <v>7.3242092072816734</v>
      </c>
      <c r="D75" s="143">
        <v>12742</v>
      </c>
      <c r="E75" s="144">
        <v>12660</v>
      </c>
      <c r="F75" s="144">
        <v>12656</v>
      </c>
      <c r="G75" s="144">
        <v>12140</v>
      </c>
      <c r="H75" s="145">
        <v>11853</v>
      </c>
      <c r="I75" s="143">
        <v>889</v>
      </c>
      <c r="J75" s="146">
        <v>7.5002109170674087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177890</v>
      </c>
      <c r="G11" s="114">
        <v>178168</v>
      </c>
      <c r="H11" s="114">
        <v>179182</v>
      </c>
      <c r="I11" s="114">
        <v>176058</v>
      </c>
      <c r="J11" s="140">
        <v>175963</v>
      </c>
      <c r="K11" s="114">
        <v>1927</v>
      </c>
      <c r="L11" s="116">
        <v>1.095116587009769</v>
      </c>
    </row>
    <row r="12" spans="1:17" s="110" customFormat="1" ht="24.95" customHeight="1" x14ac:dyDescent="0.2">
      <c r="A12" s="604" t="s">
        <v>185</v>
      </c>
      <c r="B12" s="605"/>
      <c r="C12" s="605"/>
      <c r="D12" s="606"/>
      <c r="E12" s="113">
        <v>52.115352183933894</v>
      </c>
      <c r="F12" s="115">
        <v>92708</v>
      </c>
      <c r="G12" s="114">
        <v>93031</v>
      </c>
      <c r="H12" s="114">
        <v>93790</v>
      </c>
      <c r="I12" s="114">
        <v>92090</v>
      </c>
      <c r="J12" s="140">
        <v>91871</v>
      </c>
      <c r="K12" s="114">
        <v>837</v>
      </c>
      <c r="L12" s="116">
        <v>0.91106007336373829</v>
      </c>
    </row>
    <row r="13" spans="1:17" s="110" customFormat="1" ht="15" customHeight="1" x14ac:dyDescent="0.2">
      <c r="A13" s="120"/>
      <c r="B13" s="612" t="s">
        <v>107</v>
      </c>
      <c r="C13" s="612"/>
      <c r="E13" s="113">
        <v>47.884647816066106</v>
      </c>
      <c r="F13" s="115">
        <v>85182</v>
      </c>
      <c r="G13" s="114">
        <v>85137</v>
      </c>
      <c r="H13" s="114">
        <v>85392</v>
      </c>
      <c r="I13" s="114">
        <v>83968</v>
      </c>
      <c r="J13" s="140">
        <v>84092</v>
      </c>
      <c r="K13" s="114">
        <v>1090</v>
      </c>
      <c r="L13" s="116">
        <v>1.2961994006564239</v>
      </c>
    </row>
    <row r="14" spans="1:17" s="110" customFormat="1" ht="24.95" customHeight="1" x14ac:dyDescent="0.2">
      <c r="A14" s="604" t="s">
        <v>186</v>
      </c>
      <c r="B14" s="605"/>
      <c r="C14" s="605"/>
      <c r="D14" s="606"/>
      <c r="E14" s="113">
        <v>9.714430265894654</v>
      </c>
      <c r="F14" s="115">
        <v>17281</v>
      </c>
      <c r="G14" s="114">
        <v>17803</v>
      </c>
      <c r="H14" s="114">
        <v>18244</v>
      </c>
      <c r="I14" s="114">
        <v>16178</v>
      </c>
      <c r="J14" s="140">
        <v>16898</v>
      </c>
      <c r="K14" s="114">
        <v>383</v>
      </c>
      <c r="L14" s="116">
        <v>2.2665404189844951</v>
      </c>
    </row>
    <row r="15" spans="1:17" s="110" customFormat="1" ht="15" customHeight="1" x14ac:dyDescent="0.2">
      <c r="A15" s="120"/>
      <c r="B15" s="119"/>
      <c r="C15" s="258" t="s">
        <v>106</v>
      </c>
      <c r="E15" s="113">
        <v>56.131010936867078</v>
      </c>
      <c r="F15" s="115">
        <v>9700</v>
      </c>
      <c r="G15" s="114">
        <v>9996</v>
      </c>
      <c r="H15" s="114">
        <v>10340</v>
      </c>
      <c r="I15" s="114">
        <v>9116</v>
      </c>
      <c r="J15" s="140">
        <v>9474</v>
      </c>
      <c r="K15" s="114">
        <v>226</v>
      </c>
      <c r="L15" s="116">
        <v>2.3854760396875658</v>
      </c>
    </row>
    <row r="16" spans="1:17" s="110" customFormat="1" ht="15" customHeight="1" x14ac:dyDescent="0.2">
      <c r="A16" s="120"/>
      <c r="B16" s="119"/>
      <c r="C16" s="258" t="s">
        <v>107</v>
      </c>
      <c r="E16" s="113">
        <v>43.868989063132922</v>
      </c>
      <c r="F16" s="115">
        <v>7581</v>
      </c>
      <c r="G16" s="114">
        <v>7807</v>
      </c>
      <c r="H16" s="114">
        <v>7904</v>
      </c>
      <c r="I16" s="114">
        <v>7062</v>
      </c>
      <c r="J16" s="140">
        <v>7424</v>
      </c>
      <c r="K16" s="114">
        <v>157</v>
      </c>
      <c r="L16" s="116">
        <v>2.1147629310344827</v>
      </c>
    </row>
    <row r="17" spans="1:12" s="110" customFormat="1" ht="15" customHeight="1" x14ac:dyDescent="0.2">
      <c r="A17" s="120"/>
      <c r="B17" s="121" t="s">
        <v>109</v>
      </c>
      <c r="C17" s="258"/>
      <c r="E17" s="113">
        <v>67.053797290460395</v>
      </c>
      <c r="F17" s="115">
        <v>119282</v>
      </c>
      <c r="G17" s="114">
        <v>119387</v>
      </c>
      <c r="H17" s="114">
        <v>120264</v>
      </c>
      <c r="I17" s="114">
        <v>119884</v>
      </c>
      <c r="J17" s="140">
        <v>119667</v>
      </c>
      <c r="K17" s="114">
        <v>-385</v>
      </c>
      <c r="L17" s="116">
        <v>-0.32172612332556177</v>
      </c>
    </row>
    <row r="18" spans="1:12" s="110" customFormat="1" ht="15" customHeight="1" x14ac:dyDescent="0.2">
      <c r="A18" s="120"/>
      <c r="B18" s="119"/>
      <c r="C18" s="258" t="s">
        <v>106</v>
      </c>
      <c r="E18" s="113">
        <v>51.725323183715901</v>
      </c>
      <c r="F18" s="115">
        <v>61699</v>
      </c>
      <c r="G18" s="114">
        <v>61785</v>
      </c>
      <c r="H18" s="114">
        <v>62386</v>
      </c>
      <c r="I18" s="114">
        <v>62232</v>
      </c>
      <c r="J18" s="140">
        <v>61924</v>
      </c>
      <c r="K18" s="114">
        <v>-225</v>
      </c>
      <c r="L18" s="116">
        <v>-0.36334862089012337</v>
      </c>
    </row>
    <row r="19" spans="1:12" s="110" customFormat="1" ht="15" customHeight="1" x14ac:dyDescent="0.2">
      <c r="A19" s="120"/>
      <c r="B19" s="119"/>
      <c r="C19" s="258" t="s">
        <v>107</v>
      </c>
      <c r="E19" s="113">
        <v>48.274676816284099</v>
      </c>
      <c r="F19" s="115">
        <v>57583</v>
      </c>
      <c r="G19" s="114">
        <v>57602</v>
      </c>
      <c r="H19" s="114">
        <v>57878</v>
      </c>
      <c r="I19" s="114">
        <v>57652</v>
      </c>
      <c r="J19" s="140">
        <v>57743</v>
      </c>
      <c r="K19" s="114">
        <v>-160</v>
      </c>
      <c r="L19" s="116">
        <v>-0.2770898637064233</v>
      </c>
    </row>
    <row r="20" spans="1:12" s="110" customFormat="1" ht="15" customHeight="1" x14ac:dyDescent="0.2">
      <c r="A20" s="120"/>
      <c r="B20" s="121" t="s">
        <v>110</v>
      </c>
      <c r="C20" s="258"/>
      <c r="E20" s="113">
        <v>21.999550283883298</v>
      </c>
      <c r="F20" s="115">
        <v>39135</v>
      </c>
      <c r="G20" s="114">
        <v>38800</v>
      </c>
      <c r="H20" s="114">
        <v>38545</v>
      </c>
      <c r="I20" s="114">
        <v>37908</v>
      </c>
      <c r="J20" s="140">
        <v>37399</v>
      </c>
      <c r="K20" s="114">
        <v>1736</v>
      </c>
      <c r="L20" s="116">
        <v>4.6418353431909942</v>
      </c>
    </row>
    <row r="21" spans="1:12" s="110" customFormat="1" ht="15" customHeight="1" x14ac:dyDescent="0.2">
      <c r="A21" s="120"/>
      <c r="B21" s="119"/>
      <c r="C21" s="258" t="s">
        <v>106</v>
      </c>
      <c r="E21" s="113">
        <v>50.85473361441165</v>
      </c>
      <c r="F21" s="115">
        <v>19902</v>
      </c>
      <c r="G21" s="114">
        <v>19848</v>
      </c>
      <c r="H21" s="114">
        <v>19678</v>
      </c>
      <c r="I21" s="114">
        <v>19393</v>
      </c>
      <c r="J21" s="140">
        <v>19162</v>
      </c>
      <c r="K21" s="114">
        <v>740</v>
      </c>
      <c r="L21" s="116">
        <v>3.8618098319590857</v>
      </c>
    </row>
    <row r="22" spans="1:12" s="110" customFormat="1" ht="15" customHeight="1" x14ac:dyDescent="0.2">
      <c r="A22" s="120"/>
      <c r="B22" s="119"/>
      <c r="C22" s="258" t="s">
        <v>107</v>
      </c>
      <c r="E22" s="113">
        <v>49.14526638558835</v>
      </c>
      <c r="F22" s="115">
        <v>19233</v>
      </c>
      <c r="G22" s="114">
        <v>18952</v>
      </c>
      <c r="H22" s="114">
        <v>18867</v>
      </c>
      <c r="I22" s="114">
        <v>18515</v>
      </c>
      <c r="J22" s="140">
        <v>18237</v>
      </c>
      <c r="K22" s="114">
        <v>996</v>
      </c>
      <c r="L22" s="116">
        <v>5.461424576410594</v>
      </c>
    </row>
    <row r="23" spans="1:12" s="110" customFormat="1" ht="15" customHeight="1" x14ac:dyDescent="0.2">
      <c r="A23" s="120"/>
      <c r="B23" s="121" t="s">
        <v>111</v>
      </c>
      <c r="C23" s="258"/>
      <c r="E23" s="113">
        <v>1.2322221597616505</v>
      </c>
      <c r="F23" s="115">
        <v>2192</v>
      </c>
      <c r="G23" s="114">
        <v>2178</v>
      </c>
      <c r="H23" s="114">
        <v>2129</v>
      </c>
      <c r="I23" s="114">
        <v>2088</v>
      </c>
      <c r="J23" s="140">
        <v>1999</v>
      </c>
      <c r="K23" s="114">
        <v>193</v>
      </c>
      <c r="L23" s="116">
        <v>9.6548274137068528</v>
      </c>
    </row>
    <row r="24" spans="1:12" s="110" customFormat="1" ht="15" customHeight="1" x14ac:dyDescent="0.2">
      <c r="A24" s="120"/>
      <c r="B24" s="119"/>
      <c r="C24" s="258" t="s">
        <v>106</v>
      </c>
      <c r="E24" s="113">
        <v>64.18795620437956</v>
      </c>
      <c r="F24" s="115">
        <v>1407</v>
      </c>
      <c r="G24" s="114">
        <v>1402</v>
      </c>
      <c r="H24" s="114">
        <v>1386</v>
      </c>
      <c r="I24" s="114">
        <v>1349</v>
      </c>
      <c r="J24" s="140">
        <v>1311</v>
      </c>
      <c r="K24" s="114">
        <v>96</v>
      </c>
      <c r="L24" s="116">
        <v>7.3226544622425633</v>
      </c>
    </row>
    <row r="25" spans="1:12" s="110" customFormat="1" ht="15" customHeight="1" x14ac:dyDescent="0.2">
      <c r="A25" s="120"/>
      <c r="B25" s="119"/>
      <c r="C25" s="258" t="s">
        <v>107</v>
      </c>
      <c r="E25" s="113">
        <v>35.81204379562044</v>
      </c>
      <c r="F25" s="115">
        <v>785</v>
      </c>
      <c r="G25" s="114">
        <v>776</v>
      </c>
      <c r="H25" s="114">
        <v>743</v>
      </c>
      <c r="I25" s="114">
        <v>739</v>
      </c>
      <c r="J25" s="140">
        <v>688</v>
      </c>
      <c r="K25" s="114">
        <v>97</v>
      </c>
      <c r="L25" s="116">
        <v>14.098837209302326</v>
      </c>
    </row>
    <row r="26" spans="1:12" s="110" customFormat="1" ht="15" customHeight="1" x14ac:dyDescent="0.2">
      <c r="A26" s="120"/>
      <c r="C26" s="121" t="s">
        <v>187</v>
      </c>
      <c r="D26" s="110" t="s">
        <v>188</v>
      </c>
      <c r="E26" s="113">
        <v>0.36820507054921581</v>
      </c>
      <c r="F26" s="115">
        <v>655</v>
      </c>
      <c r="G26" s="114">
        <v>617</v>
      </c>
      <c r="H26" s="114">
        <v>613</v>
      </c>
      <c r="I26" s="114">
        <v>553</v>
      </c>
      <c r="J26" s="140">
        <v>499</v>
      </c>
      <c r="K26" s="114">
        <v>156</v>
      </c>
      <c r="L26" s="116">
        <v>31.262525050100201</v>
      </c>
    </row>
    <row r="27" spans="1:12" s="110" customFormat="1" ht="15" customHeight="1" x14ac:dyDescent="0.2">
      <c r="A27" s="120"/>
      <c r="B27" s="119"/>
      <c r="D27" s="259" t="s">
        <v>106</v>
      </c>
      <c r="E27" s="113">
        <v>57.099236641221374</v>
      </c>
      <c r="F27" s="115">
        <v>374</v>
      </c>
      <c r="G27" s="114">
        <v>340</v>
      </c>
      <c r="H27" s="114">
        <v>353</v>
      </c>
      <c r="I27" s="114">
        <v>313</v>
      </c>
      <c r="J27" s="140">
        <v>282</v>
      </c>
      <c r="K27" s="114">
        <v>92</v>
      </c>
      <c r="L27" s="116">
        <v>32.624113475177303</v>
      </c>
    </row>
    <row r="28" spans="1:12" s="110" customFormat="1" ht="15" customHeight="1" x14ac:dyDescent="0.2">
      <c r="A28" s="120"/>
      <c r="B28" s="119"/>
      <c r="D28" s="259" t="s">
        <v>107</v>
      </c>
      <c r="E28" s="113">
        <v>42.900763358778626</v>
      </c>
      <c r="F28" s="115">
        <v>281</v>
      </c>
      <c r="G28" s="114">
        <v>277</v>
      </c>
      <c r="H28" s="114">
        <v>260</v>
      </c>
      <c r="I28" s="114">
        <v>240</v>
      </c>
      <c r="J28" s="140">
        <v>217</v>
      </c>
      <c r="K28" s="114">
        <v>64</v>
      </c>
      <c r="L28" s="116">
        <v>29.493087557603687</v>
      </c>
    </row>
    <row r="29" spans="1:12" s="110" customFormat="1" ht="24.95" customHeight="1" x14ac:dyDescent="0.2">
      <c r="A29" s="604" t="s">
        <v>189</v>
      </c>
      <c r="B29" s="605"/>
      <c r="C29" s="605"/>
      <c r="D29" s="606"/>
      <c r="E29" s="113">
        <v>92.363258193265494</v>
      </c>
      <c r="F29" s="115">
        <v>164305</v>
      </c>
      <c r="G29" s="114">
        <v>164839</v>
      </c>
      <c r="H29" s="114">
        <v>165781</v>
      </c>
      <c r="I29" s="114">
        <v>163173</v>
      </c>
      <c r="J29" s="140">
        <v>163364</v>
      </c>
      <c r="K29" s="114">
        <v>941</v>
      </c>
      <c r="L29" s="116">
        <v>0.57601429935603932</v>
      </c>
    </row>
    <row r="30" spans="1:12" s="110" customFormat="1" ht="15" customHeight="1" x14ac:dyDescent="0.2">
      <c r="A30" s="120"/>
      <c r="B30" s="119"/>
      <c r="C30" s="258" t="s">
        <v>106</v>
      </c>
      <c r="E30" s="113">
        <v>51.050789689905969</v>
      </c>
      <c r="F30" s="115">
        <v>83879</v>
      </c>
      <c r="G30" s="114">
        <v>84340</v>
      </c>
      <c r="H30" s="114">
        <v>84932</v>
      </c>
      <c r="I30" s="114">
        <v>83658</v>
      </c>
      <c r="J30" s="140">
        <v>83636</v>
      </c>
      <c r="K30" s="114">
        <v>243</v>
      </c>
      <c r="L30" s="116">
        <v>0.2905447414988761</v>
      </c>
    </row>
    <row r="31" spans="1:12" s="110" customFormat="1" ht="15" customHeight="1" x14ac:dyDescent="0.2">
      <c r="A31" s="120"/>
      <c r="B31" s="119"/>
      <c r="C31" s="258" t="s">
        <v>107</v>
      </c>
      <c r="E31" s="113">
        <v>48.949210310094031</v>
      </c>
      <c r="F31" s="115">
        <v>80426</v>
      </c>
      <c r="G31" s="114">
        <v>80499</v>
      </c>
      <c r="H31" s="114">
        <v>80849</v>
      </c>
      <c r="I31" s="114">
        <v>79515</v>
      </c>
      <c r="J31" s="140">
        <v>79728</v>
      </c>
      <c r="K31" s="114">
        <v>698</v>
      </c>
      <c r="L31" s="116">
        <v>0.87547662050973307</v>
      </c>
    </row>
    <row r="32" spans="1:12" s="110" customFormat="1" ht="15" customHeight="1" x14ac:dyDescent="0.2">
      <c r="A32" s="120"/>
      <c r="B32" s="119" t="s">
        <v>117</v>
      </c>
      <c r="C32" s="258"/>
      <c r="E32" s="113">
        <v>7.6125695654618024</v>
      </c>
      <c r="F32" s="115">
        <v>13542</v>
      </c>
      <c r="G32" s="114">
        <v>13282</v>
      </c>
      <c r="H32" s="114">
        <v>13350</v>
      </c>
      <c r="I32" s="114">
        <v>12827</v>
      </c>
      <c r="J32" s="140">
        <v>12540</v>
      </c>
      <c r="K32" s="114">
        <v>1002</v>
      </c>
      <c r="L32" s="116">
        <v>7.9904306220095691</v>
      </c>
    </row>
    <row r="33" spans="1:12" s="110" customFormat="1" ht="15" customHeight="1" x14ac:dyDescent="0.2">
      <c r="A33" s="120"/>
      <c r="B33" s="119"/>
      <c r="C33" s="258" t="s">
        <v>106</v>
      </c>
      <c r="E33" s="113">
        <v>64.946093634618222</v>
      </c>
      <c r="F33" s="115">
        <v>8795</v>
      </c>
      <c r="G33" s="114">
        <v>8655</v>
      </c>
      <c r="H33" s="114">
        <v>8820</v>
      </c>
      <c r="I33" s="114">
        <v>8390</v>
      </c>
      <c r="J33" s="140">
        <v>8193</v>
      </c>
      <c r="K33" s="114">
        <v>602</v>
      </c>
      <c r="L33" s="116">
        <v>7.3477358720859272</v>
      </c>
    </row>
    <row r="34" spans="1:12" s="110" customFormat="1" ht="15" customHeight="1" x14ac:dyDescent="0.2">
      <c r="A34" s="120"/>
      <c r="B34" s="119"/>
      <c r="C34" s="258" t="s">
        <v>107</v>
      </c>
      <c r="E34" s="113">
        <v>35.053906365381778</v>
      </c>
      <c r="F34" s="115">
        <v>4747</v>
      </c>
      <c r="G34" s="114">
        <v>4627</v>
      </c>
      <c r="H34" s="114">
        <v>4530</v>
      </c>
      <c r="I34" s="114">
        <v>4437</v>
      </c>
      <c r="J34" s="140">
        <v>4347</v>
      </c>
      <c r="K34" s="114">
        <v>400</v>
      </c>
      <c r="L34" s="116">
        <v>9.2017483321831151</v>
      </c>
    </row>
    <row r="35" spans="1:12" s="110" customFormat="1" ht="24.95" customHeight="1" x14ac:dyDescent="0.2">
      <c r="A35" s="604" t="s">
        <v>190</v>
      </c>
      <c r="B35" s="605"/>
      <c r="C35" s="605"/>
      <c r="D35" s="606"/>
      <c r="E35" s="113">
        <v>66.84805216706954</v>
      </c>
      <c r="F35" s="115">
        <v>118916</v>
      </c>
      <c r="G35" s="114">
        <v>119291</v>
      </c>
      <c r="H35" s="114">
        <v>120764</v>
      </c>
      <c r="I35" s="114">
        <v>117944</v>
      </c>
      <c r="J35" s="140">
        <v>118345</v>
      </c>
      <c r="K35" s="114">
        <v>571</v>
      </c>
      <c r="L35" s="116">
        <v>0.48248764206345851</v>
      </c>
    </row>
    <row r="36" spans="1:12" s="110" customFormat="1" ht="15" customHeight="1" x14ac:dyDescent="0.2">
      <c r="A36" s="120"/>
      <c r="B36" s="119"/>
      <c r="C36" s="258" t="s">
        <v>106</v>
      </c>
      <c r="E36" s="113">
        <v>67.579636045612034</v>
      </c>
      <c r="F36" s="115">
        <v>80363</v>
      </c>
      <c r="G36" s="114">
        <v>80629</v>
      </c>
      <c r="H36" s="114">
        <v>81566</v>
      </c>
      <c r="I36" s="114">
        <v>79850</v>
      </c>
      <c r="J36" s="140">
        <v>79901</v>
      </c>
      <c r="K36" s="114">
        <v>462</v>
      </c>
      <c r="L36" s="116">
        <v>0.57821554173289447</v>
      </c>
    </row>
    <row r="37" spans="1:12" s="110" customFormat="1" ht="15" customHeight="1" x14ac:dyDescent="0.2">
      <c r="A37" s="120"/>
      <c r="B37" s="119"/>
      <c r="C37" s="258" t="s">
        <v>107</v>
      </c>
      <c r="E37" s="113">
        <v>32.420363954387973</v>
      </c>
      <c r="F37" s="115">
        <v>38553</v>
      </c>
      <c r="G37" s="114">
        <v>38662</v>
      </c>
      <c r="H37" s="114">
        <v>39198</v>
      </c>
      <c r="I37" s="114">
        <v>38094</v>
      </c>
      <c r="J37" s="140">
        <v>38444</v>
      </c>
      <c r="K37" s="114">
        <v>109</v>
      </c>
      <c r="L37" s="116">
        <v>0.28352928935594629</v>
      </c>
    </row>
    <row r="38" spans="1:12" s="110" customFormat="1" ht="15" customHeight="1" x14ac:dyDescent="0.2">
      <c r="A38" s="120"/>
      <c r="B38" s="119" t="s">
        <v>182</v>
      </c>
      <c r="C38" s="258"/>
      <c r="E38" s="113">
        <v>33.15194783293046</v>
      </c>
      <c r="F38" s="115">
        <v>58974</v>
      </c>
      <c r="G38" s="114">
        <v>58877</v>
      </c>
      <c r="H38" s="114">
        <v>58418</v>
      </c>
      <c r="I38" s="114">
        <v>58114</v>
      </c>
      <c r="J38" s="140">
        <v>57618</v>
      </c>
      <c r="K38" s="114">
        <v>1356</v>
      </c>
      <c r="L38" s="116">
        <v>2.3534312194106008</v>
      </c>
    </row>
    <row r="39" spans="1:12" s="110" customFormat="1" ht="15" customHeight="1" x14ac:dyDescent="0.2">
      <c r="A39" s="120"/>
      <c r="B39" s="119"/>
      <c r="C39" s="258" t="s">
        <v>106</v>
      </c>
      <c r="E39" s="113">
        <v>20.932953504934378</v>
      </c>
      <c r="F39" s="115">
        <v>12345</v>
      </c>
      <c r="G39" s="114">
        <v>12402</v>
      </c>
      <c r="H39" s="114">
        <v>12224</v>
      </c>
      <c r="I39" s="114">
        <v>12240</v>
      </c>
      <c r="J39" s="140">
        <v>11970</v>
      </c>
      <c r="K39" s="114">
        <v>375</v>
      </c>
      <c r="L39" s="116">
        <v>3.1328320802005014</v>
      </c>
    </row>
    <row r="40" spans="1:12" s="110" customFormat="1" ht="15" customHeight="1" x14ac:dyDescent="0.2">
      <c r="A40" s="120"/>
      <c r="B40" s="119"/>
      <c r="C40" s="258" t="s">
        <v>107</v>
      </c>
      <c r="E40" s="113">
        <v>79.067046495065625</v>
      </c>
      <c r="F40" s="115">
        <v>46629</v>
      </c>
      <c r="G40" s="114">
        <v>46475</v>
      </c>
      <c r="H40" s="114">
        <v>46194</v>
      </c>
      <c r="I40" s="114">
        <v>45874</v>
      </c>
      <c r="J40" s="140">
        <v>45648</v>
      </c>
      <c r="K40" s="114">
        <v>981</v>
      </c>
      <c r="L40" s="116">
        <v>2.1490536277602525</v>
      </c>
    </row>
    <row r="41" spans="1:12" s="110" customFormat="1" ht="24.75" customHeight="1" x14ac:dyDescent="0.2">
      <c r="A41" s="604" t="s">
        <v>518</v>
      </c>
      <c r="B41" s="605"/>
      <c r="C41" s="605"/>
      <c r="D41" s="606"/>
      <c r="E41" s="113">
        <v>4.5966608578334922</v>
      </c>
      <c r="F41" s="115">
        <v>8177</v>
      </c>
      <c r="G41" s="114">
        <v>8870</v>
      </c>
      <c r="H41" s="114">
        <v>9051</v>
      </c>
      <c r="I41" s="114">
        <v>6912</v>
      </c>
      <c r="J41" s="140">
        <v>8005</v>
      </c>
      <c r="K41" s="114">
        <v>172</v>
      </c>
      <c r="L41" s="116">
        <v>2.1486570893191757</v>
      </c>
    </row>
    <row r="42" spans="1:12" s="110" customFormat="1" ht="15" customHeight="1" x14ac:dyDescent="0.2">
      <c r="A42" s="120"/>
      <c r="B42" s="119"/>
      <c r="C42" s="258" t="s">
        <v>106</v>
      </c>
      <c r="E42" s="113">
        <v>56.707839060780238</v>
      </c>
      <c r="F42" s="115">
        <v>4637</v>
      </c>
      <c r="G42" s="114">
        <v>5137</v>
      </c>
      <c r="H42" s="114">
        <v>5267</v>
      </c>
      <c r="I42" s="114">
        <v>3906</v>
      </c>
      <c r="J42" s="140">
        <v>4454</v>
      </c>
      <c r="K42" s="114">
        <v>183</v>
      </c>
      <c r="L42" s="116">
        <v>4.108666367310283</v>
      </c>
    </row>
    <row r="43" spans="1:12" s="110" customFormat="1" ht="15" customHeight="1" x14ac:dyDescent="0.2">
      <c r="A43" s="123"/>
      <c r="B43" s="124"/>
      <c r="C43" s="260" t="s">
        <v>107</v>
      </c>
      <c r="D43" s="261"/>
      <c r="E43" s="125">
        <v>43.292160939219762</v>
      </c>
      <c r="F43" s="143">
        <v>3540</v>
      </c>
      <c r="G43" s="144">
        <v>3733</v>
      </c>
      <c r="H43" s="144">
        <v>3784</v>
      </c>
      <c r="I43" s="144">
        <v>3006</v>
      </c>
      <c r="J43" s="145">
        <v>3551</v>
      </c>
      <c r="K43" s="144">
        <v>-11</v>
      </c>
      <c r="L43" s="146">
        <v>-0.30977189524077725</v>
      </c>
    </row>
    <row r="44" spans="1:12" s="110" customFormat="1" ht="45.75" customHeight="1" x14ac:dyDescent="0.2">
      <c r="A44" s="604" t="s">
        <v>191</v>
      </c>
      <c r="B44" s="605"/>
      <c r="C44" s="605"/>
      <c r="D44" s="606"/>
      <c r="E44" s="113">
        <v>1.3592669627297769</v>
      </c>
      <c r="F44" s="115">
        <v>2418</v>
      </c>
      <c r="G44" s="114">
        <v>2430</v>
      </c>
      <c r="H44" s="114">
        <v>2429</v>
      </c>
      <c r="I44" s="114">
        <v>2373</v>
      </c>
      <c r="J44" s="140">
        <v>2393</v>
      </c>
      <c r="K44" s="114">
        <v>25</v>
      </c>
      <c r="L44" s="116">
        <v>1.0447137484329294</v>
      </c>
    </row>
    <row r="45" spans="1:12" s="110" customFormat="1" ht="15" customHeight="1" x14ac:dyDescent="0.2">
      <c r="A45" s="120"/>
      <c r="B45" s="119"/>
      <c r="C45" s="258" t="s">
        <v>106</v>
      </c>
      <c r="E45" s="113">
        <v>59.38792390405294</v>
      </c>
      <c r="F45" s="115">
        <v>1436</v>
      </c>
      <c r="G45" s="114">
        <v>1443</v>
      </c>
      <c r="H45" s="114">
        <v>1445</v>
      </c>
      <c r="I45" s="114">
        <v>1423</v>
      </c>
      <c r="J45" s="140">
        <v>1431</v>
      </c>
      <c r="K45" s="114">
        <v>5</v>
      </c>
      <c r="L45" s="116">
        <v>0.34940600978336828</v>
      </c>
    </row>
    <row r="46" spans="1:12" s="110" customFormat="1" ht="15" customHeight="1" x14ac:dyDescent="0.2">
      <c r="A46" s="123"/>
      <c r="B46" s="124"/>
      <c r="C46" s="260" t="s">
        <v>107</v>
      </c>
      <c r="D46" s="261"/>
      <c r="E46" s="125">
        <v>40.61207609594706</v>
      </c>
      <c r="F46" s="143">
        <v>982</v>
      </c>
      <c r="G46" s="144">
        <v>987</v>
      </c>
      <c r="H46" s="144">
        <v>984</v>
      </c>
      <c r="I46" s="144">
        <v>950</v>
      </c>
      <c r="J46" s="145">
        <v>962</v>
      </c>
      <c r="K46" s="144">
        <v>20</v>
      </c>
      <c r="L46" s="146">
        <v>2.0790020790020791</v>
      </c>
    </row>
    <row r="47" spans="1:12" s="110" customFormat="1" ht="39" customHeight="1" x14ac:dyDescent="0.2">
      <c r="A47" s="604" t="s">
        <v>519</v>
      </c>
      <c r="B47" s="607"/>
      <c r="C47" s="607"/>
      <c r="D47" s="608"/>
      <c r="E47" s="113">
        <v>0.35021642588116253</v>
      </c>
      <c r="F47" s="115">
        <v>623</v>
      </c>
      <c r="G47" s="114">
        <v>638</v>
      </c>
      <c r="H47" s="114">
        <v>597</v>
      </c>
      <c r="I47" s="114">
        <v>585</v>
      </c>
      <c r="J47" s="140">
        <v>651</v>
      </c>
      <c r="K47" s="114">
        <v>-28</v>
      </c>
      <c r="L47" s="116">
        <v>-4.301075268817204</v>
      </c>
    </row>
    <row r="48" spans="1:12" s="110" customFormat="1" ht="15" customHeight="1" x14ac:dyDescent="0.2">
      <c r="A48" s="120"/>
      <c r="B48" s="119"/>
      <c r="C48" s="258" t="s">
        <v>106</v>
      </c>
      <c r="E48" s="113">
        <v>41.733547351524876</v>
      </c>
      <c r="F48" s="115">
        <v>260</v>
      </c>
      <c r="G48" s="114">
        <v>275</v>
      </c>
      <c r="H48" s="114">
        <v>267</v>
      </c>
      <c r="I48" s="114">
        <v>234</v>
      </c>
      <c r="J48" s="140">
        <v>259</v>
      </c>
      <c r="K48" s="114">
        <v>1</v>
      </c>
      <c r="L48" s="116">
        <v>0.38610038610038611</v>
      </c>
    </row>
    <row r="49" spans="1:12" s="110" customFormat="1" ht="15" customHeight="1" x14ac:dyDescent="0.2">
      <c r="A49" s="123"/>
      <c r="B49" s="124"/>
      <c r="C49" s="260" t="s">
        <v>107</v>
      </c>
      <c r="D49" s="261"/>
      <c r="E49" s="125">
        <v>58.266452648475124</v>
      </c>
      <c r="F49" s="143">
        <v>363</v>
      </c>
      <c r="G49" s="144">
        <v>363</v>
      </c>
      <c r="H49" s="144">
        <v>330</v>
      </c>
      <c r="I49" s="144">
        <v>351</v>
      </c>
      <c r="J49" s="145">
        <v>392</v>
      </c>
      <c r="K49" s="144">
        <v>-29</v>
      </c>
      <c r="L49" s="146">
        <v>-7.3979591836734695</v>
      </c>
    </row>
    <row r="50" spans="1:12" s="110" customFormat="1" ht="24.95" customHeight="1" x14ac:dyDescent="0.2">
      <c r="A50" s="609" t="s">
        <v>192</v>
      </c>
      <c r="B50" s="610"/>
      <c r="C50" s="610"/>
      <c r="D50" s="611"/>
      <c r="E50" s="262">
        <v>12.294676485468548</v>
      </c>
      <c r="F50" s="263">
        <v>21871</v>
      </c>
      <c r="G50" s="264">
        <v>22543</v>
      </c>
      <c r="H50" s="264">
        <v>22741</v>
      </c>
      <c r="I50" s="264">
        <v>20941</v>
      </c>
      <c r="J50" s="265">
        <v>21227</v>
      </c>
      <c r="K50" s="263">
        <v>644</v>
      </c>
      <c r="L50" s="266">
        <v>3.0338719555283364</v>
      </c>
    </row>
    <row r="51" spans="1:12" s="110" customFormat="1" ht="15" customHeight="1" x14ac:dyDescent="0.2">
      <c r="A51" s="120"/>
      <c r="B51" s="119"/>
      <c r="C51" s="258" t="s">
        <v>106</v>
      </c>
      <c r="E51" s="113">
        <v>57.747702437017054</v>
      </c>
      <c r="F51" s="115">
        <v>12630</v>
      </c>
      <c r="G51" s="114">
        <v>12996</v>
      </c>
      <c r="H51" s="114">
        <v>13198</v>
      </c>
      <c r="I51" s="114">
        <v>12140</v>
      </c>
      <c r="J51" s="140">
        <v>12202</v>
      </c>
      <c r="K51" s="114">
        <v>428</v>
      </c>
      <c r="L51" s="116">
        <v>3.5076217013604327</v>
      </c>
    </row>
    <row r="52" spans="1:12" s="110" customFormat="1" ht="15" customHeight="1" x14ac:dyDescent="0.2">
      <c r="A52" s="120"/>
      <c r="B52" s="119"/>
      <c r="C52" s="258" t="s">
        <v>107</v>
      </c>
      <c r="E52" s="113">
        <v>42.252297562982946</v>
      </c>
      <c r="F52" s="115">
        <v>9241</v>
      </c>
      <c r="G52" s="114">
        <v>9547</v>
      </c>
      <c r="H52" s="114">
        <v>9543</v>
      </c>
      <c r="I52" s="114">
        <v>8801</v>
      </c>
      <c r="J52" s="140">
        <v>9025</v>
      </c>
      <c r="K52" s="114">
        <v>216</v>
      </c>
      <c r="L52" s="116">
        <v>2.3933518005540164</v>
      </c>
    </row>
    <row r="53" spans="1:12" s="110" customFormat="1" ht="15" customHeight="1" x14ac:dyDescent="0.2">
      <c r="A53" s="120"/>
      <c r="B53" s="119"/>
      <c r="C53" s="258" t="s">
        <v>187</v>
      </c>
      <c r="D53" s="110" t="s">
        <v>193</v>
      </c>
      <c r="E53" s="113">
        <v>27.04494536143752</v>
      </c>
      <c r="F53" s="115">
        <v>5915</v>
      </c>
      <c r="G53" s="114">
        <v>6785</v>
      </c>
      <c r="H53" s="114">
        <v>6961</v>
      </c>
      <c r="I53" s="114">
        <v>5120</v>
      </c>
      <c r="J53" s="140">
        <v>5629</v>
      </c>
      <c r="K53" s="114">
        <v>286</v>
      </c>
      <c r="L53" s="116">
        <v>5.0808314087759818</v>
      </c>
    </row>
    <row r="54" spans="1:12" s="110" customFormat="1" ht="15" customHeight="1" x14ac:dyDescent="0.2">
      <c r="A54" s="120"/>
      <c r="B54" s="119"/>
      <c r="D54" s="267" t="s">
        <v>194</v>
      </c>
      <c r="E54" s="113">
        <v>58.30938292476754</v>
      </c>
      <c r="F54" s="115">
        <v>3449</v>
      </c>
      <c r="G54" s="114">
        <v>3876</v>
      </c>
      <c r="H54" s="114">
        <v>4035</v>
      </c>
      <c r="I54" s="114">
        <v>2968</v>
      </c>
      <c r="J54" s="140">
        <v>3210</v>
      </c>
      <c r="K54" s="114">
        <v>239</v>
      </c>
      <c r="L54" s="116">
        <v>7.4454828660436139</v>
      </c>
    </row>
    <row r="55" spans="1:12" s="110" customFormat="1" ht="15" customHeight="1" x14ac:dyDescent="0.2">
      <c r="A55" s="120"/>
      <c r="B55" s="119"/>
      <c r="D55" s="267" t="s">
        <v>195</v>
      </c>
      <c r="E55" s="113">
        <v>41.69061707523246</v>
      </c>
      <c r="F55" s="115">
        <v>2466</v>
      </c>
      <c r="G55" s="114">
        <v>2909</v>
      </c>
      <c r="H55" s="114">
        <v>2926</v>
      </c>
      <c r="I55" s="114">
        <v>2152</v>
      </c>
      <c r="J55" s="140">
        <v>2419</v>
      </c>
      <c r="K55" s="114">
        <v>47</v>
      </c>
      <c r="L55" s="116">
        <v>1.9429516329061596</v>
      </c>
    </row>
    <row r="56" spans="1:12" s="110" customFormat="1" ht="15" customHeight="1" x14ac:dyDescent="0.2">
      <c r="A56" s="120"/>
      <c r="B56" s="119" t="s">
        <v>196</v>
      </c>
      <c r="C56" s="258"/>
      <c r="E56" s="113">
        <v>65.834504469053911</v>
      </c>
      <c r="F56" s="115">
        <v>117113</v>
      </c>
      <c r="G56" s="114">
        <v>116426</v>
      </c>
      <c r="H56" s="114">
        <v>117403</v>
      </c>
      <c r="I56" s="114">
        <v>116668</v>
      </c>
      <c r="J56" s="140">
        <v>116567</v>
      </c>
      <c r="K56" s="114">
        <v>546</v>
      </c>
      <c r="L56" s="116">
        <v>0.46840014755462522</v>
      </c>
    </row>
    <row r="57" spans="1:12" s="110" customFormat="1" ht="15" customHeight="1" x14ac:dyDescent="0.2">
      <c r="A57" s="120"/>
      <c r="B57" s="119"/>
      <c r="C57" s="258" t="s">
        <v>106</v>
      </c>
      <c r="E57" s="113">
        <v>50.69292051266725</v>
      </c>
      <c r="F57" s="115">
        <v>59368</v>
      </c>
      <c r="G57" s="114">
        <v>59145</v>
      </c>
      <c r="H57" s="114">
        <v>59665</v>
      </c>
      <c r="I57" s="114">
        <v>59353</v>
      </c>
      <c r="J57" s="140">
        <v>59226</v>
      </c>
      <c r="K57" s="114">
        <v>142</v>
      </c>
      <c r="L57" s="116">
        <v>0.23975956505588761</v>
      </c>
    </row>
    <row r="58" spans="1:12" s="110" customFormat="1" ht="15" customHeight="1" x14ac:dyDescent="0.2">
      <c r="A58" s="120"/>
      <c r="B58" s="119"/>
      <c r="C58" s="258" t="s">
        <v>107</v>
      </c>
      <c r="E58" s="113">
        <v>49.30707948733275</v>
      </c>
      <c r="F58" s="115">
        <v>57745</v>
      </c>
      <c r="G58" s="114">
        <v>57281</v>
      </c>
      <c r="H58" s="114">
        <v>57738</v>
      </c>
      <c r="I58" s="114">
        <v>57315</v>
      </c>
      <c r="J58" s="140">
        <v>57341</v>
      </c>
      <c r="K58" s="114">
        <v>404</v>
      </c>
      <c r="L58" s="116">
        <v>0.704556948780105</v>
      </c>
    </row>
    <row r="59" spans="1:12" s="110" customFormat="1" ht="15" customHeight="1" x14ac:dyDescent="0.2">
      <c r="A59" s="120"/>
      <c r="B59" s="119"/>
      <c r="C59" s="258" t="s">
        <v>105</v>
      </c>
      <c r="D59" s="110" t="s">
        <v>197</v>
      </c>
      <c r="E59" s="113">
        <v>94.155217610342149</v>
      </c>
      <c r="F59" s="115">
        <v>110268</v>
      </c>
      <c r="G59" s="114">
        <v>109579</v>
      </c>
      <c r="H59" s="114">
        <v>110562</v>
      </c>
      <c r="I59" s="114">
        <v>109837</v>
      </c>
      <c r="J59" s="140">
        <v>109788</v>
      </c>
      <c r="K59" s="114">
        <v>480</v>
      </c>
      <c r="L59" s="116">
        <v>0.43720625204940433</v>
      </c>
    </row>
    <row r="60" spans="1:12" s="110" customFormat="1" ht="15" customHeight="1" x14ac:dyDescent="0.2">
      <c r="A60" s="120"/>
      <c r="B60" s="119"/>
      <c r="C60" s="258"/>
      <c r="D60" s="267" t="s">
        <v>198</v>
      </c>
      <c r="E60" s="113">
        <v>49.358834838756486</v>
      </c>
      <c r="F60" s="115">
        <v>54427</v>
      </c>
      <c r="G60" s="114">
        <v>54204</v>
      </c>
      <c r="H60" s="114">
        <v>54728</v>
      </c>
      <c r="I60" s="114">
        <v>54411</v>
      </c>
      <c r="J60" s="140">
        <v>54313</v>
      </c>
      <c r="K60" s="114">
        <v>114</v>
      </c>
      <c r="L60" s="116">
        <v>0.20989450039585367</v>
      </c>
    </row>
    <row r="61" spans="1:12" s="110" customFormat="1" ht="15" customHeight="1" x14ac:dyDescent="0.2">
      <c r="A61" s="120"/>
      <c r="B61" s="119"/>
      <c r="C61" s="258"/>
      <c r="D61" s="267" t="s">
        <v>199</v>
      </c>
      <c r="E61" s="113">
        <v>50.641165161243514</v>
      </c>
      <c r="F61" s="115">
        <v>55841</v>
      </c>
      <c r="G61" s="114">
        <v>55375</v>
      </c>
      <c r="H61" s="114">
        <v>55834</v>
      </c>
      <c r="I61" s="114">
        <v>55426</v>
      </c>
      <c r="J61" s="140">
        <v>55475</v>
      </c>
      <c r="K61" s="114">
        <v>366</v>
      </c>
      <c r="L61" s="116">
        <v>0.65975664713835058</v>
      </c>
    </row>
    <row r="62" spans="1:12" s="110" customFormat="1" ht="15" customHeight="1" x14ac:dyDescent="0.2">
      <c r="A62" s="120"/>
      <c r="B62" s="119"/>
      <c r="C62" s="258"/>
      <c r="D62" s="258" t="s">
        <v>200</v>
      </c>
      <c r="E62" s="113">
        <v>5.8447823896578521</v>
      </c>
      <c r="F62" s="115">
        <v>6845</v>
      </c>
      <c r="G62" s="114">
        <v>6847</v>
      </c>
      <c r="H62" s="114">
        <v>6841</v>
      </c>
      <c r="I62" s="114">
        <v>6831</v>
      </c>
      <c r="J62" s="140">
        <v>6779</v>
      </c>
      <c r="K62" s="114">
        <v>66</v>
      </c>
      <c r="L62" s="116">
        <v>0.97359492550523674</v>
      </c>
    </row>
    <row r="63" spans="1:12" s="110" customFormat="1" ht="15" customHeight="1" x14ac:dyDescent="0.2">
      <c r="A63" s="120"/>
      <c r="B63" s="119"/>
      <c r="C63" s="258"/>
      <c r="D63" s="267" t="s">
        <v>198</v>
      </c>
      <c r="E63" s="113">
        <v>72.184075967859755</v>
      </c>
      <c r="F63" s="115">
        <v>4941</v>
      </c>
      <c r="G63" s="114">
        <v>4941</v>
      </c>
      <c r="H63" s="114">
        <v>4937</v>
      </c>
      <c r="I63" s="114">
        <v>4942</v>
      </c>
      <c r="J63" s="140">
        <v>4913</v>
      </c>
      <c r="K63" s="114">
        <v>28</v>
      </c>
      <c r="L63" s="116">
        <v>0.56991654793405255</v>
      </c>
    </row>
    <row r="64" spans="1:12" s="110" customFormat="1" ht="15" customHeight="1" x14ac:dyDescent="0.2">
      <c r="A64" s="120"/>
      <c r="B64" s="119"/>
      <c r="C64" s="258"/>
      <c r="D64" s="267" t="s">
        <v>199</v>
      </c>
      <c r="E64" s="113">
        <v>27.815924032140249</v>
      </c>
      <c r="F64" s="115">
        <v>1904</v>
      </c>
      <c r="G64" s="114">
        <v>1906</v>
      </c>
      <c r="H64" s="114">
        <v>1904</v>
      </c>
      <c r="I64" s="114">
        <v>1889</v>
      </c>
      <c r="J64" s="140">
        <v>1866</v>
      </c>
      <c r="K64" s="114">
        <v>38</v>
      </c>
      <c r="L64" s="116">
        <v>2.0364415862808145</v>
      </c>
    </row>
    <row r="65" spans="1:12" s="110" customFormat="1" ht="15" customHeight="1" x14ac:dyDescent="0.2">
      <c r="A65" s="120"/>
      <c r="B65" s="119" t="s">
        <v>201</v>
      </c>
      <c r="C65" s="258"/>
      <c r="E65" s="113">
        <v>15.816515824385856</v>
      </c>
      <c r="F65" s="115">
        <v>28136</v>
      </c>
      <c r="G65" s="114">
        <v>28256</v>
      </c>
      <c r="H65" s="114">
        <v>27907</v>
      </c>
      <c r="I65" s="114">
        <v>27649</v>
      </c>
      <c r="J65" s="140">
        <v>27262</v>
      </c>
      <c r="K65" s="114">
        <v>874</v>
      </c>
      <c r="L65" s="116">
        <v>3.20592766488152</v>
      </c>
    </row>
    <row r="66" spans="1:12" s="110" customFormat="1" ht="15" customHeight="1" x14ac:dyDescent="0.2">
      <c r="A66" s="120"/>
      <c r="B66" s="119"/>
      <c r="C66" s="258" t="s">
        <v>106</v>
      </c>
      <c r="E66" s="113">
        <v>51.83750355416548</v>
      </c>
      <c r="F66" s="115">
        <v>14585</v>
      </c>
      <c r="G66" s="114">
        <v>14664</v>
      </c>
      <c r="H66" s="114">
        <v>14552</v>
      </c>
      <c r="I66" s="114">
        <v>14473</v>
      </c>
      <c r="J66" s="140">
        <v>14305</v>
      </c>
      <c r="K66" s="114">
        <v>280</v>
      </c>
      <c r="L66" s="116">
        <v>1.9573575672841663</v>
      </c>
    </row>
    <row r="67" spans="1:12" s="110" customFormat="1" ht="15" customHeight="1" x14ac:dyDescent="0.2">
      <c r="A67" s="120"/>
      <c r="B67" s="119"/>
      <c r="C67" s="258" t="s">
        <v>107</v>
      </c>
      <c r="E67" s="113">
        <v>48.16249644583452</v>
      </c>
      <c r="F67" s="115">
        <v>13551</v>
      </c>
      <c r="G67" s="114">
        <v>13592</v>
      </c>
      <c r="H67" s="114">
        <v>13355</v>
      </c>
      <c r="I67" s="114">
        <v>13176</v>
      </c>
      <c r="J67" s="140">
        <v>12957</v>
      </c>
      <c r="K67" s="114">
        <v>594</v>
      </c>
      <c r="L67" s="116">
        <v>4.5843945357721694</v>
      </c>
    </row>
    <row r="68" spans="1:12" s="110" customFormat="1" ht="15" customHeight="1" x14ac:dyDescent="0.2">
      <c r="A68" s="120"/>
      <c r="B68" s="119"/>
      <c r="C68" s="258" t="s">
        <v>105</v>
      </c>
      <c r="D68" s="110" t="s">
        <v>202</v>
      </c>
      <c r="E68" s="113">
        <v>16.217657094114301</v>
      </c>
      <c r="F68" s="115">
        <v>4563</v>
      </c>
      <c r="G68" s="114">
        <v>4609</v>
      </c>
      <c r="H68" s="114">
        <v>4357</v>
      </c>
      <c r="I68" s="114">
        <v>4216</v>
      </c>
      <c r="J68" s="140">
        <v>4067</v>
      </c>
      <c r="K68" s="114">
        <v>496</v>
      </c>
      <c r="L68" s="116">
        <v>12.195721662158839</v>
      </c>
    </row>
    <row r="69" spans="1:12" s="110" customFormat="1" ht="15" customHeight="1" x14ac:dyDescent="0.2">
      <c r="A69" s="120"/>
      <c r="B69" s="119"/>
      <c r="C69" s="258"/>
      <c r="D69" s="267" t="s">
        <v>198</v>
      </c>
      <c r="E69" s="113">
        <v>49.112426035502956</v>
      </c>
      <c r="F69" s="115">
        <v>2241</v>
      </c>
      <c r="G69" s="114">
        <v>2252</v>
      </c>
      <c r="H69" s="114">
        <v>2157</v>
      </c>
      <c r="I69" s="114">
        <v>2104</v>
      </c>
      <c r="J69" s="140">
        <v>2016</v>
      </c>
      <c r="K69" s="114">
        <v>225</v>
      </c>
      <c r="L69" s="116">
        <v>11.160714285714286</v>
      </c>
    </row>
    <row r="70" spans="1:12" s="110" customFormat="1" ht="15" customHeight="1" x14ac:dyDescent="0.2">
      <c r="A70" s="120"/>
      <c r="B70" s="119"/>
      <c r="C70" s="258"/>
      <c r="D70" s="267" t="s">
        <v>199</v>
      </c>
      <c r="E70" s="113">
        <v>50.887573964497044</v>
      </c>
      <c r="F70" s="115">
        <v>2322</v>
      </c>
      <c r="G70" s="114">
        <v>2357</v>
      </c>
      <c r="H70" s="114">
        <v>2200</v>
      </c>
      <c r="I70" s="114">
        <v>2112</v>
      </c>
      <c r="J70" s="140">
        <v>2051</v>
      </c>
      <c r="K70" s="114">
        <v>271</v>
      </c>
      <c r="L70" s="116">
        <v>13.213066796684544</v>
      </c>
    </row>
    <row r="71" spans="1:12" s="110" customFormat="1" ht="15" customHeight="1" x14ac:dyDescent="0.2">
      <c r="A71" s="120"/>
      <c r="B71" s="119"/>
      <c r="C71" s="258"/>
      <c r="D71" s="110" t="s">
        <v>203</v>
      </c>
      <c r="E71" s="113">
        <v>68.467443844185382</v>
      </c>
      <c r="F71" s="115">
        <v>19264</v>
      </c>
      <c r="G71" s="114">
        <v>19340</v>
      </c>
      <c r="H71" s="114">
        <v>19279</v>
      </c>
      <c r="I71" s="114">
        <v>19238</v>
      </c>
      <c r="J71" s="140">
        <v>19049</v>
      </c>
      <c r="K71" s="114">
        <v>215</v>
      </c>
      <c r="L71" s="116">
        <v>1.1286681715575622</v>
      </c>
    </row>
    <row r="72" spans="1:12" s="110" customFormat="1" ht="15" customHeight="1" x14ac:dyDescent="0.2">
      <c r="A72" s="120"/>
      <c r="B72" s="119"/>
      <c r="C72" s="258"/>
      <c r="D72" s="267" t="s">
        <v>198</v>
      </c>
      <c r="E72" s="113">
        <v>50.789036544850497</v>
      </c>
      <c r="F72" s="115">
        <v>9784</v>
      </c>
      <c r="G72" s="114">
        <v>9848</v>
      </c>
      <c r="H72" s="114">
        <v>9858</v>
      </c>
      <c r="I72" s="114">
        <v>9866</v>
      </c>
      <c r="J72" s="140">
        <v>9785</v>
      </c>
      <c r="K72" s="114">
        <v>-1</v>
      </c>
      <c r="L72" s="116">
        <v>-1.0219724067450179E-2</v>
      </c>
    </row>
    <row r="73" spans="1:12" s="110" customFormat="1" ht="15" customHeight="1" x14ac:dyDescent="0.2">
      <c r="A73" s="120"/>
      <c r="B73" s="119"/>
      <c r="C73" s="258"/>
      <c r="D73" s="267" t="s">
        <v>199</v>
      </c>
      <c r="E73" s="113">
        <v>49.210963455149503</v>
      </c>
      <c r="F73" s="115">
        <v>9480</v>
      </c>
      <c r="G73" s="114">
        <v>9492</v>
      </c>
      <c r="H73" s="114">
        <v>9421</v>
      </c>
      <c r="I73" s="114">
        <v>9372</v>
      </c>
      <c r="J73" s="140">
        <v>9264</v>
      </c>
      <c r="K73" s="114">
        <v>216</v>
      </c>
      <c r="L73" s="116">
        <v>2.3316062176165802</v>
      </c>
    </row>
    <row r="74" spans="1:12" s="110" customFormat="1" ht="15" customHeight="1" x14ac:dyDescent="0.2">
      <c r="A74" s="120"/>
      <c r="B74" s="119"/>
      <c r="C74" s="258"/>
      <c r="D74" s="110" t="s">
        <v>204</v>
      </c>
      <c r="E74" s="113">
        <v>15.314899061700313</v>
      </c>
      <c r="F74" s="115">
        <v>4309</v>
      </c>
      <c r="G74" s="114">
        <v>4307</v>
      </c>
      <c r="H74" s="114">
        <v>4271</v>
      </c>
      <c r="I74" s="114">
        <v>4195</v>
      </c>
      <c r="J74" s="140">
        <v>4146</v>
      </c>
      <c r="K74" s="114">
        <v>163</v>
      </c>
      <c r="L74" s="116">
        <v>3.9315002411963338</v>
      </c>
    </row>
    <row r="75" spans="1:12" s="110" customFormat="1" ht="15" customHeight="1" x14ac:dyDescent="0.2">
      <c r="A75" s="120"/>
      <c r="B75" s="119"/>
      <c r="C75" s="258"/>
      <c r="D75" s="267" t="s">
        <v>198</v>
      </c>
      <c r="E75" s="113">
        <v>59.410536087259224</v>
      </c>
      <c r="F75" s="115">
        <v>2560</v>
      </c>
      <c r="G75" s="114">
        <v>2564</v>
      </c>
      <c r="H75" s="114">
        <v>2537</v>
      </c>
      <c r="I75" s="114">
        <v>2503</v>
      </c>
      <c r="J75" s="140">
        <v>2504</v>
      </c>
      <c r="K75" s="114">
        <v>56</v>
      </c>
      <c r="L75" s="116">
        <v>2.2364217252396168</v>
      </c>
    </row>
    <row r="76" spans="1:12" s="110" customFormat="1" ht="15" customHeight="1" x14ac:dyDescent="0.2">
      <c r="A76" s="120"/>
      <c r="B76" s="119"/>
      <c r="C76" s="258"/>
      <c r="D76" s="267" t="s">
        <v>199</v>
      </c>
      <c r="E76" s="113">
        <v>40.589463912740776</v>
      </c>
      <c r="F76" s="115">
        <v>1749</v>
      </c>
      <c r="G76" s="114">
        <v>1743</v>
      </c>
      <c r="H76" s="114">
        <v>1734</v>
      </c>
      <c r="I76" s="114">
        <v>1692</v>
      </c>
      <c r="J76" s="140">
        <v>1642</v>
      </c>
      <c r="K76" s="114">
        <v>107</v>
      </c>
      <c r="L76" s="116">
        <v>6.516443361753959</v>
      </c>
    </row>
    <row r="77" spans="1:12" s="110" customFormat="1" ht="15" customHeight="1" x14ac:dyDescent="0.2">
      <c r="A77" s="534"/>
      <c r="B77" s="119" t="s">
        <v>205</v>
      </c>
      <c r="C77" s="268"/>
      <c r="D77" s="182"/>
      <c r="E77" s="113">
        <v>6.0543032210916863</v>
      </c>
      <c r="F77" s="115">
        <v>10770</v>
      </c>
      <c r="G77" s="114">
        <v>10943</v>
      </c>
      <c r="H77" s="114">
        <v>11131</v>
      </c>
      <c r="I77" s="114">
        <v>10800</v>
      </c>
      <c r="J77" s="140">
        <v>10907</v>
      </c>
      <c r="K77" s="114">
        <v>-137</v>
      </c>
      <c r="L77" s="116">
        <v>-1.2560740808654993</v>
      </c>
    </row>
    <row r="78" spans="1:12" s="110" customFormat="1" ht="15" customHeight="1" x14ac:dyDescent="0.2">
      <c r="A78" s="120"/>
      <c r="B78" s="119"/>
      <c r="C78" s="268" t="s">
        <v>106</v>
      </c>
      <c r="D78" s="182"/>
      <c r="E78" s="113">
        <v>56.870937790157846</v>
      </c>
      <c r="F78" s="115">
        <v>6125</v>
      </c>
      <c r="G78" s="114">
        <v>6226</v>
      </c>
      <c r="H78" s="114">
        <v>6375</v>
      </c>
      <c r="I78" s="114">
        <v>6124</v>
      </c>
      <c r="J78" s="140">
        <v>6138</v>
      </c>
      <c r="K78" s="114">
        <v>-13</v>
      </c>
      <c r="L78" s="116">
        <v>-0.21179537308569565</v>
      </c>
    </row>
    <row r="79" spans="1:12" s="110" customFormat="1" ht="15" customHeight="1" x14ac:dyDescent="0.2">
      <c r="A79" s="123"/>
      <c r="B79" s="124"/>
      <c r="C79" s="260" t="s">
        <v>107</v>
      </c>
      <c r="D79" s="261"/>
      <c r="E79" s="125">
        <v>43.129062209842154</v>
      </c>
      <c r="F79" s="143">
        <v>4645</v>
      </c>
      <c r="G79" s="144">
        <v>4717</v>
      </c>
      <c r="H79" s="144">
        <v>4756</v>
      </c>
      <c r="I79" s="144">
        <v>4676</v>
      </c>
      <c r="J79" s="145">
        <v>4769</v>
      </c>
      <c r="K79" s="144">
        <v>-124</v>
      </c>
      <c r="L79" s="146">
        <v>-2.6001258125393165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177890</v>
      </c>
      <c r="E11" s="114">
        <v>178168</v>
      </c>
      <c r="F11" s="114">
        <v>179182</v>
      </c>
      <c r="G11" s="114">
        <v>176058</v>
      </c>
      <c r="H11" s="140">
        <v>175963</v>
      </c>
      <c r="I11" s="115">
        <v>1927</v>
      </c>
      <c r="J11" s="116">
        <v>1.095116587009769</v>
      </c>
    </row>
    <row r="12" spans="1:15" s="110" customFormat="1" ht="24.95" customHeight="1" x14ac:dyDescent="0.2">
      <c r="A12" s="193" t="s">
        <v>132</v>
      </c>
      <c r="B12" s="194" t="s">
        <v>133</v>
      </c>
      <c r="C12" s="113">
        <v>1.5110461521164764</v>
      </c>
      <c r="D12" s="115">
        <v>2688</v>
      </c>
      <c r="E12" s="114">
        <v>2604</v>
      </c>
      <c r="F12" s="114">
        <v>2714</v>
      </c>
      <c r="G12" s="114">
        <v>2642</v>
      </c>
      <c r="H12" s="140">
        <v>2589</v>
      </c>
      <c r="I12" s="115">
        <v>99</v>
      </c>
      <c r="J12" s="116">
        <v>3.8238702201622248</v>
      </c>
    </row>
    <row r="13" spans="1:15" s="110" customFormat="1" ht="24.95" customHeight="1" x14ac:dyDescent="0.2">
      <c r="A13" s="193" t="s">
        <v>134</v>
      </c>
      <c r="B13" s="199" t="s">
        <v>214</v>
      </c>
      <c r="C13" s="113">
        <v>1.1051773567935241</v>
      </c>
      <c r="D13" s="115">
        <v>1966</v>
      </c>
      <c r="E13" s="114">
        <v>1961</v>
      </c>
      <c r="F13" s="114">
        <v>1968</v>
      </c>
      <c r="G13" s="114">
        <v>1949</v>
      </c>
      <c r="H13" s="140">
        <v>1949</v>
      </c>
      <c r="I13" s="115">
        <v>17</v>
      </c>
      <c r="J13" s="116">
        <v>0.87224217547460237</v>
      </c>
    </row>
    <row r="14" spans="1:15" s="287" customFormat="1" ht="24" customHeight="1" x14ac:dyDescent="0.2">
      <c r="A14" s="193" t="s">
        <v>215</v>
      </c>
      <c r="B14" s="199" t="s">
        <v>137</v>
      </c>
      <c r="C14" s="113">
        <v>20.776884591601551</v>
      </c>
      <c r="D14" s="115">
        <v>36960</v>
      </c>
      <c r="E14" s="114">
        <v>37567</v>
      </c>
      <c r="F14" s="114">
        <v>37681</v>
      </c>
      <c r="G14" s="114">
        <v>37265</v>
      </c>
      <c r="H14" s="140">
        <v>37457</v>
      </c>
      <c r="I14" s="115">
        <v>-497</v>
      </c>
      <c r="J14" s="116">
        <v>-1.3268547934965427</v>
      </c>
      <c r="K14" s="110"/>
      <c r="L14" s="110"/>
      <c r="M14" s="110"/>
      <c r="N14" s="110"/>
      <c r="O14" s="110"/>
    </row>
    <row r="15" spans="1:15" s="110" customFormat="1" ht="24.75" customHeight="1" x14ac:dyDescent="0.2">
      <c r="A15" s="193" t="s">
        <v>216</v>
      </c>
      <c r="B15" s="199" t="s">
        <v>217</v>
      </c>
      <c r="C15" s="113">
        <v>3.2025408960593627</v>
      </c>
      <c r="D15" s="115">
        <v>5697</v>
      </c>
      <c r="E15" s="114">
        <v>5747</v>
      </c>
      <c r="F15" s="114">
        <v>5837</v>
      </c>
      <c r="G15" s="114">
        <v>5759</v>
      </c>
      <c r="H15" s="140">
        <v>5797</v>
      </c>
      <c r="I15" s="115">
        <v>-100</v>
      </c>
      <c r="J15" s="116">
        <v>-1.7250301880282906</v>
      </c>
    </row>
    <row r="16" spans="1:15" s="287" customFormat="1" ht="24.95" customHeight="1" x14ac:dyDescent="0.2">
      <c r="A16" s="193" t="s">
        <v>218</v>
      </c>
      <c r="B16" s="199" t="s">
        <v>141</v>
      </c>
      <c r="C16" s="113">
        <v>11.975940187756478</v>
      </c>
      <c r="D16" s="115">
        <v>21304</v>
      </c>
      <c r="E16" s="114">
        <v>21818</v>
      </c>
      <c r="F16" s="114">
        <v>21715</v>
      </c>
      <c r="G16" s="114">
        <v>21507</v>
      </c>
      <c r="H16" s="140">
        <v>21595</v>
      </c>
      <c r="I16" s="115">
        <v>-291</v>
      </c>
      <c r="J16" s="116">
        <v>-1.3475341514239407</v>
      </c>
      <c r="K16" s="110"/>
      <c r="L16" s="110"/>
      <c r="M16" s="110"/>
      <c r="N16" s="110"/>
      <c r="O16" s="110"/>
    </row>
    <row r="17" spans="1:15" s="110" customFormat="1" ht="24.95" customHeight="1" x14ac:dyDescent="0.2">
      <c r="A17" s="193" t="s">
        <v>219</v>
      </c>
      <c r="B17" s="199" t="s">
        <v>220</v>
      </c>
      <c r="C17" s="113">
        <v>5.5984035077857106</v>
      </c>
      <c r="D17" s="115">
        <v>9959</v>
      </c>
      <c r="E17" s="114">
        <v>10002</v>
      </c>
      <c r="F17" s="114">
        <v>10129</v>
      </c>
      <c r="G17" s="114">
        <v>9999</v>
      </c>
      <c r="H17" s="140">
        <v>10065</v>
      </c>
      <c r="I17" s="115">
        <v>-106</v>
      </c>
      <c r="J17" s="116">
        <v>-1.0531544957774466</v>
      </c>
    </row>
    <row r="18" spans="1:15" s="287" customFormat="1" ht="24.95" customHeight="1" x14ac:dyDescent="0.2">
      <c r="A18" s="201" t="s">
        <v>144</v>
      </c>
      <c r="B18" s="202" t="s">
        <v>145</v>
      </c>
      <c r="C18" s="113">
        <v>4.851874754061499</v>
      </c>
      <c r="D18" s="115">
        <v>8631</v>
      </c>
      <c r="E18" s="114">
        <v>8425</v>
      </c>
      <c r="F18" s="114">
        <v>8803</v>
      </c>
      <c r="G18" s="114">
        <v>8556</v>
      </c>
      <c r="H18" s="140">
        <v>8474</v>
      </c>
      <c r="I18" s="115">
        <v>157</v>
      </c>
      <c r="J18" s="116">
        <v>1.8527259853670051</v>
      </c>
      <c r="K18" s="110"/>
      <c r="L18" s="110"/>
      <c r="M18" s="110"/>
      <c r="N18" s="110"/>
      <c r="O18" s="110"/>
    </row>
    <row r="19" spans="1:15" s="110" customFormat="1" ht="24.95" customHeight="1" x14ac:dyDescent="0.2">
      <c r="A19" s="193" t="s">
        <v>146</v>
      </c>
      <c r="B19" s="199" t="s">
        <v>147</v>
      </c>
      <c r="C19" s="113">
        <v>12.389116869975828</v>
      </c>
      <c r="D19" s="115">
        <v>22039</v>
      </c>
      <c r="E19" s="114">
        <v>21361</v>
      </c>
      <c r="F19" s="114">
        <v>21412</v>
      </c>
      <c r="G19" s="114">
        <v>20957</v>
      </c>
      <c r="H19" s="140">
        <v>20984</v>
      </c>
      <c r="I19" s="115">
        <v>1055</v>
      </c>
      <c r="J19" s="116">
        <v>5.0276401067479988</v>
      </c>
    </row>
    <row r="20" spans="1:15" s="287" customFormat="1" ht="24.95" customHeight="1" x14ac:dyDescent="0.2">
      <c r="A20" s="193" t="s">
        <v>148</v>
      </c>
      <c r="B20" s="199" t="s">
        <v>149</v>
      </c>
      <c r="C20" s="113">
        <v>4.0575636629377705</v>
      </c>
      <c r="D20" s="115">
        <v>7218</v>
      </c>
      <c r="E20" s="114">
        <v>7201</v>
      </c>
      <c r="F20" s="114">
        <v>7224</v>
      </c>
      <c r="G20" s="114">
        <v>7038</v>
      </c>
      <c r="H20" s="140">
        <v>7039</v>
      </c>
      <c r="I20" s="115">
        <v>179</v>
      </c>
      <c r="J20" s="116">
        <v>2.5429748543827246</v>
      </c>
      <c r="K20" s="110"/>
      <c r="L20" s="110"/>
      <c r="M20" s="110"/>
      <c r="N20" s="110"/>
      <c r="O20" s="110"/>
    </row>
    <row r="21" spans="1:15" s="110" customFormat="1" ht="24.95" customHeight="1" x14ac:dyDescent="0.2">
      <c r="A21" s="201" t="s">
        <v>150</v>
      </c>
      <c r="B21" s="202" t="s">
        <v>151</v>
      </c>
      <c r="C21" s="113">
        <v>3.106414076114453</v>
      </c>
      <c r="D21" s="115">
        <v>5526</v>
      </c>
      <c r="E21" s="114">
        <v>5482</v>
      </c>
      <c r="F21" s="114">
        <v>5571</v>
      </c>
      <c r="G21" s="114">
        <v>5474</v>
      </c>
      <c r="H21" s="140">
        <v>5363</v>
      </c>
      <c r="I21" s="115">
        <v>163</v>
      </c>
      <c r="J21" s="116">
        <v>3.0393436509416372</v>
      </c>
    </row>
    <row r="22" spans="1:15" s="110" customFormat="1" ht="24.95" customHeight="1" x14ac:dyDescent="0.2">
      <c r="A22" s="201" t="s">
        <v>152</v>
      </c>
      <c r="B22" s="199" t="s">
        <v>153</v>
      </c>
      <c r="C22" s="113">
        <v>1.7820001124290292</v>
      </c>
      <c r="D22" s="115">
        <v>3170</v>
      </c>
      <c r="E22" s="114">
        <v>3153</v>
      </c>
      <c r="F22" s="114">
        <v>3086</v>
      </c>
      <c r="G22" s="114">
        <v>3002</v>
      </c>
      <c r="H22" s="140">
        <v>2889</v>
      </c>
      <c r="I22" s="115">
        <v>281</v>
      </c>
      <c r="J22" s="116">
        <v>9.7265489788854271</v>
      </c>
    </row>
    <row r="23" spans="1:15" s="110" customFormat="1" ht="24.95" customHeight="1" x14ac:dyDescent="0.2">
      <c r="A23" s="193" t="s">
        <v>154</v>
      </c>
      <c r="B23" s="199" t="s">
        <v>155</v>
      </c>
      <c r="C23" s="113">
        <v>2.0552026533250887</v>
      </c>
      <c r="D23" s="115">
        <v>3656</v>
      </c>
      <c r="E23" s="114">
        <v>3687</v>
      </c>
      <c r="F23" s="114">
        <v>3724</v>
      </c>
      <c r="G23" s="114">
        <v>3648</v>
      </c>
      <c r="H23" s="140">
        <v>3701</v>
      </c>
      <c r="I23" s="115">
        <v>-45</v>
      </c>
      <c r="J23" s="116">
        <v>-1.2158875979465009</v>
      </c>
    </row>
    <row r="24" spans="1:15" s="110" customFormat="1" ht="24.95" customHeight="1" x14ac:dyDescent="0.2">
      <c r="A24" s="193" t="s">
        <v>156</v>
      </c>
      <c r="B24" s="199" t="s">
        <v>221</v>
      </c>
      <c r="C24" s="113">
        <v>7.6474225645061553</v>
      </c>
      <c r="D24" s="115">
        <v>13604</v>
      </c>
      <c r="E24" s="114">
        <v>13631</v>
      </c>
      <c r="F24" s="114">
        <v>14010</v>
      </c>
      <c r="G24" s="114">
        <v>13545</v>
      </c>
      <c r="H24" s="140">
        <v>13520</v>
      </c>
      <c r="I24" s="115">
        <v>84</v>
      </c>
      <c r="J24" s="116">
        <v>0.62130177514792895</v>
      </c>
    </row>
    <row r="25" spans="1:15" s="110" customFormat="1" ht="24.95" customHeight="1" x14ac:dyDescent="0.2">
      <c r="A25" s="193" t="s">
        <v>222</v>
      </c>
      <c r="B25" s="204" t="s">
        <v>159</v>
      </c>
      <c r="C25" s="113">
        <v>3.2952948451290123</v>
      </c>
      <c r="D25" s="115">
        <v>5862</v>
      </c>
      <c r="E25" s="114">
        <v>5910</v>
      </c>
      <c r="F25" s="114">
        <v>5976</v>
      </c>
      <c r="G25" s="114">
        <v>5826</v>
      </c>
      <c r="H25" s="140">
        <v>5738</v>
      </c>
      <c r="I25" s="115">
        <v>124</v>
      </c>
      <c r="J25" s="116">
        <v>2.1610317183687697</v>
      </c>
    </row>
    <row r="26" spans="1:15" s="110" customFormat="1" ht="24.95" customHeight="1" x14ac:dyDescent="0.2">
      <c r="A26" s="201">
        <v>782.78300000000002</v>
      </c>
      <c r="B26" s="203" t="s">
        <v>160</v>
      </c>
      <c r="C26" s="113">
        <v>1.1214795660239474</v>
      </c>
      <c r="D26" s="115">
        <v>1995</v>
      </c>
      <c r="E26" s="114">
        <v>2145</v>
      </c>
      <c r="F26" s="114">
        <v>2432</v>
      </c>
      <c r="G26" s="114">
        <v>2604</v>
      </c>
      <c r="H26" s="140">
        <v>2624</v>
      </c>
      <c r="I26" s="115">
        <v>-629</v>
      </c>
      <c r="J26" s="116">
        <v>-23.971036585365855</v>
      </c>
    </row>
    <row r="27" spans="1:15" s="110" customFormat="1" ht="24.95" customHeight="1" x14ac:dyDescent="0.2">
      <c r="A27" s="193" t="s">
        <v>161</v>
      </c>
      <c r="B27" s="199" t="s">
        <v>223</v>
      </c>
      <c r="C27" s="113">
        <v>5.0531227162853449</v>
      </c>
      <c r="D27" s="115">
        <v>8989</v>
      </c>
      <c r="E27" s="114">
        <v>9044</v>
      </c>
      <c r="F27" s="114">
        <v>9018</v>
      </c>
      <c r="G27" s="114">
        <v>8832</v>
      </c>
      <c r="H27" s="140">
        <v>8817</v>
      </c>
      <c r="I27" s="115">
        <v>172</v>
      </c>
      <c r="J27" s="116">
        <v>1.9507769082454349</v>
      </c>
    </row>
    <row r="28" spans="1:15" s="110" customFormat="1" ht="24.95" customHeight="1" x14ac:dyDescent="0.2">
      <c r="A28" s="193" t="s">
        <v>163</v>
      </c>
      <c r="B28" s="199" t="s">
        <v>164</v>
      </c>
      <c r="C28" s="113">
        <v>6.314014278486705</v>
      </c>
      <c r="D28" s="115">
        <v>11232</v>
      </c>
      <c r="E28" s="114">
        <v>11563</v>
      </c>
      <c r="F28" s="114">
        <v>11303</v>
      </c>
      <c r="G28" s="114">
        <v>11245</v>
      </c>
      <c r="H28" s="140">
        <v>11339</v>
      </c>
      <c r="I28" s="115">
        <v>-107</v>
      </c>
      <c r="J28" s="116">
        <v>-0.94364582414675013</v>
      </c>
    </row>
    <row r="29" spans="1:15" s="110" customFormat="1" ht="24.95" customHeight="1" x14ac:dyDescent="0.2">
      <c r="A29" s="193">
        <v>86</v>
      </c>
      <c r="B29" s="199" t="s">
        <v>165</v>
      </c>
      <c r="C29" s="113">
        <v>12.933273371184439</v>
      </c>
      <c r="D29" s="115">
        <v>23007</v>
      </c>
      <c r="E29" s="114">
        <v>23069</v>
      </c>
      <c r="F29" s="114">
        <v>22898</v>
      </c>
      <c r="G29" s="114">
        <v>22450</v>
      </c>
      <c r="H29" s="140">
        <v>22449</v>
      </c>
      <c r="I29" s="115">
        <v>558</v>
      </c>
      <c r="J29" s="116">
        <v>2.4856341039689962</v>
      </c>
    </row>
    <row r="30" spans="1:15" s="110" customFormat="1" ht="24.95" customHeight="1" x14ac:dyDescent="0.2">
      <c r="A30" s="193">
        <v>87.88</v>
      </c>
      <c r="B30" s="204" t="s">
        <v>166</v>
      </c>
      <c r="C30" s="113">
        <v>8.8594074990162461</v>
      </c>
      <c r="D30" s="115">
        <v>15760</v>
      </c>
      <c r="E30" s="114">
        <v>15713</v>
      </c>
      <c r="F30" s="114">
        <v>15686</v>
      </c>
      <c r="G30" s="114">
        <v>15405</v>
      </c>
      <c r="H30" s="140">
        <v>15457</v>
      </c>
      <c r="I30" s="115">
        <v>303</v>
      </c>
      <c r="J30" s="116">
        <v>1.9602768971986801</v>
      </c>
    </row>
    <row r="31" spans="1:15" s="110" customFormat="1" ht="24.95" customHeight="1" x14ac:dyDescent="0.2">
      <c r="A31" s="193" t="s">
        <v>167</v>
      </c>
      <c r="B31" s="199" t="s">
        <v>168</v>
      </c>
      <c r="C31" s="113">
        <v>3.1407049300129293</v>
      </c>
      <c r="D31" s="115">
        <v>5587</v>
      </c>
      <c r="E31" s="114">
        <v>5652</v>
      </c>
      <c r="F31" s="114">
        <v>5676</v>
      </c>
      <c r="G31" s="114">
        <v>5620</v>
      </c>
      <c r="H31" s="140">
        <v>5574</v>
      </c>
      <c r="I31" s="115">
        <v>13</v>
      </c>
      <c r="J31" s="116">
        <v>0.23322569070685326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1.5110461521164764</v>
      </c>
      <c r="D34" s="115">
        <v>2688</v>
      </c>
      <c r="E34" s="114">
        <v>2604</v>
      </c>
      <c r="F34" s="114">
        <v>2714</v>
      </c>
      <c r="G34" s="114">
        <v>2642</v>
      </c>
      <c r="H34" s="140">
        <v>2589</v>
      </c>
      <c r="I34" s="115">
        <v>99</v>
      </c>
      <c r="J34" s="116">
        <v>3.8238702201622248</v>
      </c>
    </row>
    <row r="35" spans="1:10" s="110" customFormat="1" ht="24.95" customHeight="1" x14ac:dyDescent="0.2">
      <c r="A35" s="292" t="s">
        <v>171</v>
      </c>
      <c r="B35" s="293" t="s">
        <v>172</v>
      </c>
      <c r="C35" s="113">
        <v>26.733936702456575</v>
      </c>
      <c r="D35" s="115">
        <v>47557</v>
      </c>
      <c r="E35" s="114">
        <v>47953</v>
      </c>
      <c r="F35" s="114">
        <v>48452</v>
      </c>
      <c r="G35" s="114">
        <v>47770</v>
      </c>
      <c r="H35" s="140">
        <v>47880</v>
      </c>
      <c r="I35" s="115">
        <v>-323</v>
      </c>
      <c r="J35" s="116">
        <v>-0.67460317460317465</v>
      </c>
    </row>
    <row r="36" spans="1:10" s="110" customFormat="1" ht="24.95" customHeight="1" x14ac:dyDescent="0.2">
      <c r="A36" s="294" t="s">
        <v>173</v>
      </c>
      <c r="B36" s="295" t="s">
        <v>174</v>
      </c>
      <c r="C36" s="125">
        <v>71.755017145426947</v>
      </c>
      <c r="D36" s="143">
        <v>127645</v>
      </c>
      <c r="E36" s="144">
        <v>127611</v>
      </c>
      <c r="F36" s="144">
        <v>128016</v>
      </c>
      <c r="G36" s="144">
        <v>125646</v>
      </c>
      <c r="H36" s="145">
        <v>125494</v>
      </c>
      <c r="I36" s="143">
        <v>2151</v>
      </c>
      <c r="J36" s="146">
        <v>1.7140261685817648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2020-09-28T07:13:10Z</dcterms:created>
  <dcterms:modified xsi:type="dcterms:W3CDTF">2020-09-28T10:32:36Z</dcterms:modified>
</cp:coreProperties>
</file>