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s="1"/>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s="1"/>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s="1"/>
  <c r="G51" i="24"/>
  <c r="F51" i="24"/>
  <c r="E51" i="24"/>
  <c r="L44" i="24"/>
  <c r="K44" i="24"/>
  <c r="I44" i="24"/>
  <c r="F44" i="24"/>
  <c r="D44" i="24"/>
  <c r="C44" i="24"/>
  <c r="M44" i="24" s="1"/>
  <c r="B44" i="24"/>
  <c r="J44" i="24" s="1"/>
  <c r="M43" i="24"/>
  <c r="G43" i="24"/>
  <c r="E43" i="24"/>
  <c r="C43" i="24"/>
  <c r="I43" i="24" s="1"/>
  <c r="B43" i="24"/>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B30" i="24"/>
  <c r="K15" i="24"/>
  <c r="L57" i="15"/>
  <c r="K57" i="15"/>
  <c r="C38" i="24"/>
  <c r="C37" i="24"/>
  <c r="C35" i="24"/>
  <c r="C34" i="24"/>
  <c r="C33" i="24"/>
  <c r="C32" i="24"/>
  <c r="C31" i="24"/>
  <c r="C30" i="24"/>
  <c r="C29" i="24"/>
  <c r="C28" i="24"/>
  <c r="C27" i="24"/>
  <c r="C26" i="24"/>
  <c r="C25" i="24"/>
  <c r="C24" i="24"/>
  <c r="C23" i="24"/>
  <c r="C22" i="24"/>
  <c r="L22" i="24" s="1"/>
  <c r="C21" i="24"/>
  <c r="C20" i="24"/>
  <c r="C19" i="24"/>
  <c r="C18" i="24"/>
  <c r="C17" i="24"/>
  <c r="C16" i="24"/>
  <c r="C15" i="24"/>
  <c r="C9" i="24"/>
  <c r="C8" i="24"/>
  <c r="C7" i="24"/>
  <c r="B38" i="24"/>
  <c r="B37" i="24"/>
  <c r="B35" i="24"/>
  <c r="B34" i="24"/>
  <c r="B33" i="24"/>
  <c r="H33" i="24" s="1"/>
  <c r="B32" i="24"/>
  <c r="B31" i="24"/>
  <c r="K31" i="24" s="1"/>
  <c r="B29" i="24"/>
  <c r="B28" i="24"/>
  <c r="B27" i="24"/>
  <c r="B26" i="24"/>
  <c r="B25" i="24"/>
  <c r="B24" i="24"/>
  <c r="B23" i="24"/>
  <c r="B22" i="24"/>
  <c r="B21" i="24"/>
  <c r="B20" i="24"/>
  <c r="B19" i="24"/>
  <c r="F19" i="24" s="1"/>
  <c r="B18" i="24"/>
  <c r="B17" i="24"/>
  <c r="B16" i="24"/>
  <c r="B15" i="24"/>
  <c r="B9" i="24"/>
  <c r="B8" i="24"/>
  <c r="B7" i="24"/>
  <c r="B39" i="24" l="1"/>
  <c r="B45" i="24"/>
  <c r="D17" i="24"/>
  <c r="J17" i="24"/>
  <c r="K17" i="24"/>
  <c r="F17" i="24"/>
  <c r="H17" i="24"/>
  <c r="G9" i="24"/>
  <c r="M9" i="24"/>
  <c r="E9" i="24"/>
  <c r="L9" i="24"/>
  <c r="I9" i="24"/>
  <c r="B6" i="24"/>
  <c r="B14" i="24"/>
  <c r="D21" i="24"/>
  <c r="J21" i="24"/>
  <c r="K21" i="24"/>
  <c r="H21" i="24"/>
  <c r="F21" i="24"/>
  <c r="G21" i="24"/>
  <c r="M21" i="24"/>
  <c r="E21" i="24"/>
  <c r="L21" i="24"/>
  <c r="I21" i="24"/>
  <c r="K18" i="24"/>
  <c r="H18" i="24"/>
  <c r="F18" i="24"/>
  <c r="J18" i="24"/>
  <c r="D18" i="24"/>
  <c r="K30" i="24"/>
  <c r="H30" i="24"/>
  <c r="F30" i="24"/>
  <c r="J30" i="24"/>
  <c r="D30" i="24"/>
  <c r="K20" i="24"/>
  <c r="H20" i="24"/>
  <c r="F20" i="24"/>
  <c r="J20" i="24"/>
  <c r="D20" i="24"/>
  <c r="I16" i="24"/>
  <c r="M16" i="24"/>
  <c r="E16" i="24"/>
  <c r="L16" i="24"/>
  <c r="G16" i="24"/>
  <c r="G19" i="24"/>
  <c r="M19" i="24"/>
  <c r="E19" i="24"/>
  <c r="L19" i="24"/>
  <c r="I19" i="24"/>
  <c r="I26" i="24"/>
  <c r="M26" i="24"/>
  <c r="E26" i="24"/>
  <c r="L26" i="24"/>
  <c r="I37" i="24"/>
  <c r="G37" i="24"/>
  <c r="L37" i="24"/>
  <c r="E37" i="24"/>
  <c r="M37" i="24"/>
  <c r="D23" i="24"/>
  <c r="J23" i="24"/>
  <c r="K23" i="24"/>
  <c r="H23" i="24"/>
  <c r="F23" i="24"/>
  <c r="K32" i="24"/>
  <c r="H32" i="24"/>
  <c r="F32" i="24"/>
  <c r="J32" i="24"/>
  <c r="D32" i="24"/>
  <c r="I8" i="24"/>
  <c r="M8" i="24"/>
  <c r="E8" i="24"/>
  <c r="L8" i="24"/>
  <c r="G8" i="24"/>
  <c r="G23" i="24"/>
  <c r="M23" i="24"/>
  <c r="E23" i="24"/>
  <c r="L23" i="24"/>
  <c r="I23" i="24"/>
  <c r="I30" i="24"/>
  <c r="M30" i="24"/>
  <c r="E30" i="24"/>
  <c r="L30" i="24"/>
  <c r="G30" i="24"/>
  <c r="G33" i="24"/>
  <c r="M33" i="24"/>
  <c r="E33" i="24"/>
  <c r="L33" i="24"/>
  <c r="I33" i="24"/>
  <c r="G29" i="24"/>
  <c r="M29" i="24"/>
  <c r="E29" i="24"/>
  <c r="L29" i="24"/>
  <c r="I29" i="24"/>
  <c r="K8" i="24"/>
  <c r="H8" i="24"/>
  <c r="F8" i="24"/>
  <c r="J8" i="24"/>
  <c r="K26" i="24"/>
  <c r="H26" i="24"/>
  <c r="F26" i="24"/>
  <c r="J26" i="24"/>
  <c r="D26" i="24"/>
  <c r="D29" i="24"/>
  <c r="J29" i="24"/>
  <c r="H29" i="24"/>
  <c r="F29" i="24"/>
  <c r="K29" i="24"/>
  <c r="D35" i="24"/>
  <c r="J35" i="24"/>
  <c r="K35" i="24"/>
  <c r="H35" i="24"/>
  <c r="G7" i="24"/>
  <c r="M7" i="24"/>
  <c r="E7" i="24"/>
  <c r="L7" i="24"/>
  <c r="I7" i="24"/>
  <c r="I20" i="24"/>
  <c r="M20" i="24"/>
  <c r="E20" i="24"/>
  <c r="G20" i="24"/>
  <c r="L20" i="24"/>
  <c r="M38" i="24"/>
  <c r="E38" i="24"/>
  <c r="G38" i="24"/>
  <c r="L38" i="24"/>
  <c r="I38" i="24"/>
  <c r="F35" i="24"/>
  <c r="H43" i="24"/>
  <c r="F43" i="24"/>
  <c r="D43" i="24"/>
  <c r="K43" i="24"/>
  <c r="J43" i="24"/>
  <c r="K58" i="24"/>
  <c r="J58" i="24"/>
  <c r="I58" i="24"/>
  <c r="K74" i="24"/>
  <c r="J74" i="24"/>
  <c r="I74" i="24"/>
  <c r="K38" i="24"/>
  <c r="J38" i="24"/>
  <c r="H38" i="24"/>
  <c r="F38" i="24"/>
  <c r="D38" i="24"/>
  <c r="D15" i="24"/>
  <c r="J15" i="24"/>
  <c r="F15" i="24"/>
  <c r="H15" i="24"/>
  <c r="K24" i="24"/>
  <c r="H24" i="24"/>
  <c r="F24" i="24"/>
  <c r="D24" i="24"/>
  <c r="C14" i="24"/>
  <c r="C6" i="24"/>
  <c r="G17" i="24"/>
  <c r="M17" i="24"/>
  <c r="E17" i="24"/>
  <c r="L17" i="24"/>
  <c r="I17" i="24"/>
  <c r="I24" i="24"/>
  <c r="M24" i="24"/>
  <c r="E24" i="24"/>
  <c r="L24" i="24"/>
  <c r="G24" i="24"/>
  <c r="G27" i="24"/>
  <c r="M27" i="24"/>
  <c r="E27" i="24"/>
  <c r="L27" i="24"/>
  <c r="I27" i="24"/>
  <c r="I34" i="24"/>
  <c r="M34" i="24"/>
  <c r="E34" i="24"/>
  <c r="L34" i="24"/>
  <c r="G34" i="24"/>
  <c r="K34" i="24"/>
  <c r="H34" i="24"/>
  <c r="F34" i="24"/>
  <c r="J34" i="24"/>
  <c r="D34" i="24"/>
  <c r="D9" i="24"/>
  <c r="J9" i="24"/>
  <c r="H9" i="24"/>
  <c r="F9" i="24"/>
  <c r="K9" i="24"/>
  <c r="D27" i="24"/>
  <c r="J27" i="24"/>
  <c r="K27" i="24"/>
  <c r="H27" i="24"/>
  <c r="F27" i="24"/>
  <c r="D33" i="24"/>
  <c r="J33" i="24"/>
  <c r="K33" i="24"/>
  <c r="F33" i="24"/>
  <c r="F37" i="24"/>
  <c r="D37" i="24"/>
  <c r="K37" i="24"/>
  <c r="H37" i="24"/>
  <c r="G31" i="24"/>
  <c r="M31" i="24"/>
  <c r="E31" i="24"/>
  <c r="L31" i="24"/>
  <c r="I31" i="24"/>
  <c r="C45" i="24"/>
  <c r="C39" i="24"/>
  <c r="J24" i="24"/>
  <c r="D31" i="24"/>
  <c r="J31" i="24"/>
  <c r="F31" i="24"/>
  <c r="H31" i="24"/>
  <c r="K16" i="24"/>
  <c r="H16" i="24"/>
  <c r="F16" i="24"/>
  <c r="J16" i="24"/>
  <c r="D16" i="24"/>
  <c r="I18" i="24"/>
  <c r="M18" i="24"/>
  <c r="E18" i="24"/>
  <c r="L18" i="24"/>
  <c r="G18" i="24"/>
  <c r="I28" i="24"/>
  <c r="M28" i="24"/>
  <c r="E28" i="24"/>
  <c r="L28" i="24"/>
  <c r="G28" i="24"/>
  <c r="D8" i="24"/>
  <c r="G26" i="24"/>
  <c r="J37" i="24"/>
  <c r="D7" i="24"/>
  <c r="J7" i="24"/>
  <c r="K7" i="24"/>
  <c r="H7" i="24"/>
  <c r="F7" i="24"/>
  <c r="D19" i="24"/>
  <c r="J19" i="24"/>
  <c r="K19" i="24"/>
  <c r="H19" i="24"/>
  <c r="K22" i="24"/>
  <c r="H22" i="24"/>
  <c r="F22" i="24"/>
  <c r="D22" i="24"/>
  <c r="J22" i="24"/>
  <c r="D25" i="24"/>
  <c r="J25" i="24"/>
  <c r="K25" i="24"/>
  <c r="H25" i="24"/>
  <c r="F25" i="24"/>
  <c r="K28" i="24"/>
  <c r="H28" i="24"/>
  <c r="F28" i="24"/>
  <c r="J28" i="24"/>
  <c r="G15" i="24"/>
  <c r="M15" i="24"/>
  <c r="E15" i="24"/>
  <c r="L15" i="24"/>
  <c r="I15" i="24"/>
  <c r="I22" i="24"/>
  <c r="M22" i="24"/>
  <c r="E22" i="24"/>
  <c r="G22" i="24"/>
  <c r="G25" i="24"/>
  <c r="M25" i="24"/>
  <c r="E25" i="24"/>
  <c r="L25" i="24"/>
  <c r="I25" i="24"/>
  <c r="I32" i="24"/>
  <c r="M32" i="24"/>
  <c r="E32" i="24"/>
  <c r="L32" i="24"/>
  <c r="G32" i="24"/>
  <c r="G35" i="24"/>
  <c r="M35" i="24"/>
  <c r="E35" i="24"/>
  <c r="L35" i="24"/>
  <c r="I35" i="24"/>
  <c r="D28" i="24"/>
  <c r="K66" i="24"/>
  <c r="J66" i="24"/>
  <c r="I66" i="24"/>
  <c r="I77" i="24"/>
  <c r="K53" i="24"/>
  <c r="J53" i="24"/>
  <c r="K61" i="24"/>
  <c r="J61" i="24"/>
  <c r="K69" i="24"/>
  <c r="J69" i="24"/>
  <c r="K55" i="24"/>
  <c r="J55" i="24"/>
  <c r="K63" i="24"/>
  <c r="J63" i="24"/>
  <c r="K71" i="24"/>
  <c r="J71" i="24"/>
  <c r="F41" i="24"/>
  <c r="D41" i="24"/>
  <c r="K41" i="24"/>
  <c r="K52" i="24"/>
  <c r="J52" i="24"/>
  <c r="K60" i="24"/>
  <c r="J60" i="24"/>
  <c r="K68" i="24"/>
  <c r="J68" i="24"/>
  <c r="K57" i="24"/>
  <c r="J57" i="24"/>
  <c r="K65" i="24"/>
  <c r="J65" i="24"/>
  <c r="K73" i="24"/>
  <c r="J73" i="24"/>
  <c r="K54" i="24"/>
  <c r="J54" i="24"/>
  <c r="K62" i="24"/>
  <c r="J62" i="24"/>
  <c r="K70" i="24"/>
  <c r="J70" i="24"/>
  <c r="K51" i="24"/>
  <c r="J51" i="24"/>
  <c r="K59" i="24"/>
  <c r="J59" i="24"/>
  <c r="K67" i="24"/>
  <c r="J67" i="24"/>
  <c r="K75" i="24"/>
  <c r="J75" i="24"/>
  <c r="J77" i="24" s="1"/>
  <c r="H41" i="24"/>
  <c r="K56" i="24"/>
  <c r="J56" i="24"/>
  <c r="K64" i="24"/>
  <c r="J64" i="24"/>
  <c r="K72" i="24"/>
  <c r="J72" i="24"/>
  <c r="G40" i="24"/>
  <c r="G42" i="24"/>
  <c r="G44" i="24"/>
  <c r="H40" i="24"/>
  <c r="L41" i="24"/>
  <c r="H42" i="24"/>
  <c r="L43" i="24"/>
  <c r="H44" i="24"/>
  <c r="E40" i="24"/>
  <c r="E42" i="24"/>
  <c r="E44" i="24"/>
  <c r="J79" i="24" l="1"/>
  <c r="K77" i="24"/>
  <c r="K14" i="24"/>
  <c r="H14" i="24"/>
  <c r="F14" i="24"/>
  <c r="J14" i="24"/>
  <c r="D14" i="24"/>
  <c r="K6" i="24"/>
  <c r="H6" i="24"/>
  <c r="F6" i="24"/>
  <c r="J6" i="24"/>
  <c r="D6" i="24"/>
  <c r="I14" i="24"/>
  <c r="M14" i="24"/>
  <c r="E14" i="24"/>
  <c r="L14" i="24"/>
  <c r="G14" i="24"/>
  <c r="I78" i="24"/>
  <c r="I79" i="24"/>
  <c r="I39" i="24"/>
  <c r="G39" i="24"/>
  <c r="L39" i="24"/>
  <c r="M39" i="24"/>
  <c r="E39" i="24"/>
  <c r="H45" i="24"/>
  <c r="F45" i="24"/>
  <c r="D45" i="24"/>
  <c r="K45" i="24"/>
  <c r="J45" i="24"/>
  <c r="I45" i="24"/>
  <c r="G45" i="24"/>
  <c r="L45" i="24"/>
  <c r="E45" i="24"/>
  <c r="M45" i="24"/>
  <c r="I6" i="24"/>
  <c r="M6" i="24"/>
  <c r="E6" i="24"/>
  <c r="L6" i="24"/>
  <c r="G6" i="24"/>
  <c r="F39" i="24"/>
  <c r="D39" i="24"/>
  <c r="K39" i="24"/>
  <c r="J39" i="24"/>
  <c r="H39" i="24"/>
  <c r="I82" i="24" l="1"/>
  <c r="I81" i="24"/>
  <c r="K79" i="24"/>
  <c r="K78" i="24"/>
  <c r="J78" i="24"/>
  <c r="I83" i="24" s="1"/>
</calcChain>
</file>

<file path=xl/sharedStrings.xml><?xml version="1.0" encoding="utf-8"?>
<sst xmlns="http://schemas.openxmlformats.org/spreadsheetml/2006/main" count="1690" uniqueCount="521">
  <si>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</si>
  <si>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</si>
  <si>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</si>
  <si>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</si>
  <si>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</si>
  <si>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</si>
  <si>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</si>
  <si>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</si>
  <si>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</si>
  <si>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</si>
  <si>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</si>
  <si>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</si>
  <si>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</si>
  <si>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Hameln (234)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</si>
  <si>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</si>
  <si>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</si>
  <si>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</si>
  <si>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</si>
  <si>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</si>
  <si>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</si>
  <si>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</si>
  <si>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</si>
  <si>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</si>
  <si>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</si>
  <si>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</si>
  <si>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</si>
  <si>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</si>
  <si>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</si>
  <si>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</si>
  <si>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</si>
  <si>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</si>
  <si>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</si>
  <si>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</si>
  <si>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</si>
  <si>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</si>
  <si>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</si>
  <si>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</si>
  <si>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</si>
  <si>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</si>
  <si>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</si>
  <si>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</si>
  <si>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</si>
  <si>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</si>
  <si>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</si>
  <si>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</si>
  <si>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</si>
  <si>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</si>
  <si>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</si>
  <si>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</si>
  <si>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</si>
  <si>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</si>
  <si>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</si>
  <si>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</si>
  <si>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</si>
  <si>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</si>
  <si>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</si>
  <si>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</si>
  <si>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</si>
  <si>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</si>
  <si>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</si>
  <si>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</si>
  <si>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</si>
  <si>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</si>
  <si>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</si>
  <si>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</si>
  <si>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</si>
  <si>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</si>
  <si>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</si>
  <si>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</si>
  <si>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</si>
  <si>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</si>
  <si>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</si>
  <si>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</si>
  <si>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</si>
  <si>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</si>
  <si>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</si>
  <si>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</si>
  <si>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</si>
  <si>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</si>
  <si>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</si>
  <si>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</si>
  <si>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</si>
  <si>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</si>
  <si>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</si>
  <si>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</si>
  <si>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</si>
  <si>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</si>
  <si>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</si>
  <si>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</si>
  <si>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</si>
  <si>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</si>
  <si>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</si>
  <si>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Hameln (234);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</si>
  <si>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</si>
  <si>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</si>
  <si>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</si>
  <si>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</si>
  <si>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</si>
  <si>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</si>
  <si>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</si>
  <si>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</si>
  <si>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</si>
  <si>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</si>
  <si>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</si>
  <si>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</si>
  <si>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</si>
  <si>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</si>
  <si>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</si>
  <si>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</si>
  <si>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</si>
  <si>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</si>
  <si>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</si>
  <si>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</si>
  <si>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</si>
  <si>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</si>
  <si>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</si>
  <si>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</si>
  <si>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</si>
  <si>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</si>
  <si>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</si>
  <si>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</si>
  <si>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</si>
  <si>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</si>
  <si>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</si>
  <si>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</si>
  <si>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</si>
  <si>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</si>
  <si>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</si>
  <si>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</si>
  <si>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</si>
  <si>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</si>
  <si>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</si>
  <si>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</si>
  <si>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</si>
  <si>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</si>
  <si>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</si>
  <si>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</si>
  <si>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</si>
  <si>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</si>
  <si>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</si>
  <si>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</si>
  <si>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</si>
  <si>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</si>
  <si>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</si>
  <si>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</si>
  <si>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</si>
  <si>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</si>
  <si>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</si>
  <si>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</si>
  <si>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</si>
  <si>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</si>
  <si>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</si>
  <si>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</si>
  <si>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</si>
  <si>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</si>
  <si>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</si>
  <si>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</si>
  <si>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</si>
  <si>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</si>
  <si>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</si>
  <si>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</si>
  <si>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</si>
  <si>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</si>
  <si>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</si>
  <si>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</si>
  <si>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</si>
  <si>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</si>
  <si>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</si>
  <si>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</si>
  <si>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</si>
  <si>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</si>
  <si>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</si>
  <si>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</si>
  <si>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</si>
  <si>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</si>
  <si>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</si>
  <si>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</si>
  <si>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</si>
  <si>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</si>
  <si>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</si>
  <si>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</si>
  <si>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</si>
  <si>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</si>
  <si>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Hameln (234)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</si>
  <si>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</si>
  <si>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</si>
  <si>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</si>
  <si>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</si>
  <si>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</si>
  <si>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</si>
  <si>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</si>
  <si>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</si>
  <si>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</si>
  <si>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</si>
  <si>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</si>
  <si>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</si>
  <si>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</si>
  <si>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</si>
  <si>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</si>
  <si>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</si>
  <si>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</si>
  <si>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</si>
  <si>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</si>
  <si>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</si>
  <si>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</si>
  <si>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</si>
  <si>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</si>
  <si>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</si>
  <si>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</si>
  <si>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</si>
  <si>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</si>
  <si>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</si>
  <si>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</si>
  <si>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</si>
  <si>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</si>
  <si>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</si>
  <si>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</si>
  <si>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</si>
  <si>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</si>
  <si>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</si>
  <si>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</si>
  <si>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</si>
  <si>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</si>
  <si>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</si>
  <si>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</si>
  <si>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</si>
  <si>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</si>
  <si>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</si>
  <si>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</si>
  <si>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</si>
  <si>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</si>
  <si>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</si>
  <si>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</si>
  <si>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</si>
  <si>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</si>
  <si>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</si>
  <si>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</si>
  <si>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</si>
  <si>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</si>
  <si>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</si>
  <si>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</si>
  <si>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</si>
  <si>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</si>
  <si>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</si>
  <si>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</si>
  <si>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</si>
  <si>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</si>
  <si>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</si>
  <si>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</si>
  <si>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</si>
  <si>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</si>
  <si>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</si>
  <si>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</si>
  <si>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</si>
  <si>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</si>
  <si>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</si>
  <si>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</si>
  <si>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</si>
  <si>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</si>
  <si>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</si>
  <si>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</si>
  <si>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</si>
  <si>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</si>
  <si>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</si>
  <si>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</si>
  <si>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</si>
  <si>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</si>
  <si>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</si>
  <si>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</si>
  <si>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</si>
  <si>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</si>
  <si>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</si>
  <si>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</si>
  <si>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</si>
  <si>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</si>
  <si>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</si>
  <si>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</si>
  <si>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</si>
  <si>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</si>
  <si>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</si>
  <si>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</si>
  <si>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</si>
  <si>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</si>
  <si>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</si>
  <si>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</si>
  <si>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</si>
  <si>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</si>
  <si>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</si>
  <si>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</si>
  <si>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</si>
  <si>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</si>
  <si>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</si>
  <si>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</si>
  <si>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</si>
  <si>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</si>
  <si>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</si>
  <si>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</si>
  <si>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</si>
  <si>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</si>
  <si>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</si>
  <si>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</si>
  <si>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</si>
  <si>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</si>
  <si>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</si>
  <si>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</si>
  <si>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</si>
  <si>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</si>
  <si>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</si>
  <si>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</si>
  <si>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</si>
  <si>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</si>
  <si>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</si>
  <si>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</si>
  <si>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</si>
  <si>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</si>
  <si>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</si>
  <si>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</si>
  <si>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</si>
  <si>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</si>
  <si>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</si>
  <si>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</si>
  <si>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</si>
  <si>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</si>
  <si>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</si>
  <si>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</si>
  <si>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</si>
  <si>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</si>
  <si>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Hameln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</si>
  <si>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</si>
  <si>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</si>
  <si>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</si>
  <si>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</si>
  <si>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</si>
  <si>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</si>
  <si>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</si>
  <si>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</si>
  <si>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</si>
  <si>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</si>
  <si>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</si>
  <si>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</si>
  <si>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</si>
  <si>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</si>
  <si>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</si>
  <si>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</si>
  <si>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</si>
  <si>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</si>
  <si>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</si>
  <si>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</si>
  <si>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</si>
  <si>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</si>
  <si>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</si>
  <si>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</si>
  <si>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</si>
  <si>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</si>
  <si>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</si>
  <si>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</si>
  <si>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</si>
  <si>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</si>
  <si>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</si>
  <si>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</si>
  <si>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</si>
  <si>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</si>
  <si>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</si>
  <si>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</si>
  <si>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</si>
  <si>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</si>
  <si>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</si>
  <si>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</si>
  <si>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</si>
  <si>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</si>
  <si>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</si>
  <si>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</si>
  <si>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</si>
  <si>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</si>
  <si>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Hameln (234);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</si>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</sst>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{AE6C67C5-F658-4CAA-93E5-60AD4E282FFF}</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DA84-4570-AA47-8E4935BFBE4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{4281D66C-9C1C-4CF3-B7F9-20FB68DF5762}</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DA84-4570-AA47-8E4935BFBE4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{C8A9D68E-FF73-4D23-864D-4469C020F687}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A84-4570-AA47-8E4935BFBE4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{8259CD7F-0C27-4DCB-818D-A5DCCA58DE01}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A84-4570-AA47-8E4935BFBE4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0.88644542846244423</c:v>
                </c:pt>
                <c:pt idx="1">
                  <c:v>1.3425600596480083</c:v>
                </c:pt>
                <c:pt idx="2">
                  <c:v>1.1186464311118853</c:v>
                </c:pt>
                <c:pt idx="3">
                  <c:v>1.0875687030768</c:v>
                </c:pt>
              </c:numCache>
            </c:numRef>
          </c:val>
          <c:extLst>
            <c:ext xmlns:c16="http://schemas.microsoft.com/office/drawing/2014/chart" uri="{C3380CC4-5D6E-409C-BE32-E72D297353CC}">
              <c16:uniqueId val="{00000004-DA84-4570-AA47-8E4935BFBE4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{37B11504-0621-431C-9B0E-B55D4FDB65A8}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A84-4570-AA47-8E4935BFBE4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{A3377C40-B7F1-4682-8AD1-583BEFE13869}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A84-4570-AA47-8E4935BFBE4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{BBE6AF2E-935E-4497-A639-4321267AC57E}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A84-4570-AA47-8E4935BFBE4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{9D74F8A2-FA3F-4751-A5BD-C19A4A5DB60A}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A84-4570-AA47-8E4935BFBE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A84-4570-AA47-8E4935BFBE4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A84-4570-AA47-8E4935BFBE4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{EE5235E9-925C-4EE1-B1A5-0AA099DEBACA}</c15:txfldGUID>
                      <c15:f>Daten_Diagramme!$E$6</c15:f>
                      <c15:dlblFieldTableCache>
                        <c:ptCount val="1"/>
                        <c:pt idx="0">
                          <c:v>-3.7</c:v>
                        </c:pt>
                      </c15:dlblFieldTableCache>
                    </c15:dlblFTEntry>
                  </c15:dlblFieldTable>
                  <c15:showDataLabelsRange val="0"/>
                </c:ext>
                <c:ext xmlns:c16="http://schemas.microsoft.com/office/drawing/2014/chart" uri="{C3380CC4-5D6E-409C-BE32-E72D297353CC}">
                  <c16:uniqueId val="{00000000-65C4-4283-BEB4-BAB70F90F5BB}"/>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{7C200ECA-A551-4315-9A2A-64A5E5CCD0AC}</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65C4-4283-BEB4-BAB70F90F5B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{8EF10FD3-7685-4E57-893F-AEF3A36DC4F4}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5C4-4283-BEB4-BAB70F90F5B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{595AB598-250A-482E-A70D-A235DF495B47}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5C4-4283-BEB4-BAB70F90F5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-3.6740350165618874</c:v>
                </c:pt>
                <c:pt idx="1">
                  <c:v>-2.8956682259603461</c:v>
                </c:pt>
                <c:pt idx="2">
                  <c:v>-2.7637010795899166</c:v>
                </c:pt>
                <c:pt idx="3">
                  <c:v>-2.8655893304673015</c:v>
                </c:pt>
              </c:numCache>
            </c:numRef>
          </c:val>
          <c:extLst>
            <c:ext xmlns:c16="http://schemas.microsoft.com/office/drawing/2014/chart" uri="{C3380CC4-5D6E-409C-BE32-E72D297353CC}">
              <c16:uniqueId val="{00000004-65C4-4283-BEB4-BAB70F90F5B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{9C12619F-AB58-4473-8C38-6581CAFB3DCD}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5C4-4283-BEB4-BAB70F90F5B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{F1D2174E-EC7E-47E7-B701-C3E231B4A342}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5C4-4283-BEB4-BAB70F90F5B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{64953717-5FD2-4677-9000-7C886862D04D}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5C4-4283-BEB4-BAB70F90F5B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{E8916868-3160-4741-8EE3-A77218957067}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5C4-4283-BEB4-BAB70F90F5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5C4-4283-BEB4-BAB70F90F5B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5C4-4283-BEB4-BAB70F90F5B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{A39858AA-AE3D-4131-9636-0ADB44735D5F}</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9969-4E36-A6BB-C84F87D3C5F0}"/>
                </c:ext>
              </c:extLst>
            </c:dLbl>
            <c:dLbl>
              <c:idx val="1"/>
              <c:tx>
                <c:strRef>
                  <c:f>Daten_Diagramme!$D$15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{14AC31C7-7384-45F9-8381-2A7777B892ED}</c15:txfldGUID>
                      <c15:f>Daten_Diagramme!$D$15</c15:f>
                      <c15:dlblFieldTableCache>
                        <c:ptCount val="1"/>
                        <c:pt idx="0">
                          <c:v>0.5</c:v>
                        </c:pt>
                      </c15:dlblFieldTableCache>
                    </c15:dlblFTEntry>
                  </c15:dlblFieldTable>
                  <c15:showDataLabelsRange val="0"/>
                </c:ext>
                <c:ext xmlns:c16="http://schemas.microsoft.com/office/drawing/2014/chart" uri="{C3380CC4-5D6E-409C-BE32-E72D297353CC}">
                  <c16:uniqueId val="{00000001-9969-4E36-A6BB-C84F87D3C5F0}"/>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{15E0DFAB-E66F-42D9-BDBE-085552311F5A}</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9969-4E36-A6BB-C84F87D3C5F0}"/>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{78C09D14-DD24-40A6-A255-E17FEA085079}</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9969-4E36-A6BB-C84F87D3C5F0}"/>
                </c:ext>
              </c:extLst>
            </c:dLbl>
            <c:dLbl>
              <c:idx val="4"/>
              <c:tx>
                <c:strRef>
                  <c:f>Daten_Diagramme!$D$18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{C5108662-5484-40E6-B88C-F67B99FB4F46}</c15:txfldGUID>
                      <c15:f>Daten_Diagramme!$D$18</c15:f>
                      <c15:dlblFieldTableCache>
                        <c:ptCount val="1"/>
                        <c:pt idx="0">
                          <c:v>4.3</c:v>
                        </c:pt>
                      </c15:dlblFieldTableCache>
                    </c15:dlblFTEntry>
                  </c15:dlblFieldTable>
                  <c15:showDataLabelsRange val="0"/>
                </c:ext>
                <c:ext xmlns:c16="http://schemas.microsoft.com/office/drawing/2014/chart" uri="{C3380CC4-5D6E-409C-BE32-E72D297353CC}">
                  <c16:uniqueId val="{00000004-9969-4E36-A6BB-C84F87D3C5F0}"/>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{DDE569F8-6CDD-4232-B441-AB49206D231B}</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9969-4E36-A6BB-C84F87D3C5F0}"/>
                </c:ext>
              </c:extLst>
            </c:dLbl>
            <c:dLbl>
              <c:idx val="6"/>
              <c:tx>
                <c:strRef>
                  <c:f>Daten_Diagramme!$D$20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{EF666256-3E00-4F33-B9C5-7F9D7DB561E3}</c15:txfldGUID>
                      <c15:f>Daten_Diagramme!$D$20</c15:f>
                      <c15:dlblFieldTableCache>
                        <c:ptCount val="1"/>
                        <c:pt idx="0">
                          <c:v>-4.9</c:v>
                        </c:pt>
                      </c15:dlblFieldTableCache>
                    </c15:dlblFTEntry>
                  </c15:dlblFieldTable>
                  <c15:showDataLabelsRange val="0"/>
                </c:ext>
                <c:ext xmlns:c16="http://schemas.microsoft.com/office/drawing/2014/chart" uri="{C3380CC4-5D6E-409C-BE32-E72D297353CC}">
                  <c16:uniqueId val="{00000006-9969-4E36-A6BB-C84F87D3C5F0}"/>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{998E3A75-8208-4459-8B3F-B76EEA31E35F}</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9969-4E36-A6BB-C84F87D3C5F0}"/>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{1FF61A5F-5D27-4320-9E5A-C90C7012EF8B}</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9969-4E36-A6BB-C84F87D3C5F0}"/>
                </c:ext>
              </c:extLst>
            </c:dLbl>
            <c:dLbl>
              <c:idx val="9"/>
              <c:tx>
                <c:strRef>
                  <c:f>Daten_Diagramme!$D$23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{B38E53FE-2DE9-4D6B-8E95-DADF70B1AEF9}</c15:txfldGUID>
                      <c15:f>Daten_Diagramme!$D$23</c15:f>
                      <c15:dlblFieldTableCache>
                        <c:ptCount val="1"/>
                        <c:pt idx="0">
                          <c:v>2.1</c:v>
                        </c:pt>
                      </c15:dlblFieldTableCache>
                    </c15:dlblFTEntry>
                  </c15:dlblFieldTable>
                  <c15:showDataLabelsRange val="0"/>
                </c:ext>
                <c:ext xmlns:c16="http://schemas.microsoft.com/office/drawing/2014/chart" uri="{C3380CC4-5D6E-409C-BE32-E72D297353CC}">
                  <c16:uniqueId val="{00000009-9969-4E36-A6BB-C84F87D3C5F0}"/>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{97CC0B77-0229-40AD-AE4F-D03518B2780E}</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9969-4E36-A6BB-C84F87D3C5F0}"/>
                </c:ext>
              </c:extLst>
            </c:dLbl>
            <c:dLbl>
              <c:idx val="11"/>
              <c:tx>
                <c:strRef>
                  <c:f>Daten_Diagramme!$D$25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{84EE6115-404C-4CAD-95E3-272889F2ECC3}</c15:txfldGUID>
                      <c15:f>Daten_Diagramme!$D$25</c15:f>
                      <c15:dlblFieldTableCache>
                        <c:ptCount val="1"/>
                        <c:pt idx="0">
                          <c:v>1.4</c:v>
                        </c:pt>
                      </c15:dlblFieldTableCache>
                    </c15:dlblFTEntry>
                  </c15:dlblFieldTable>
                  <c15:showDataLabelsRange val="0"/>
                </c:ext>
                <c:ext xmlns:c16="http://schemas.microsoft.com/office/drawing/2014/chart" uri="{C3380CC4-5D6E-409C-BE32-E72D297353CC}">
                  <c16:uniqueId val="{0000000B-9969-4E36-A6BB-C84F87D3C5F0}"/>
                </c:ext>
              </c:extLst>
            </c:dLbl>
            <c:dLbl>
              <c:idx val="12"/>
              <c:tx>
                <c:strRef>
                  <c:f>Daten_Diagramme!$D$26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{25D57555-0F89-4B00-AA1B-4A2A27D0B146}</c15:txfldGUID>
                      <c15:f>Daten_Diagramme!$D$26</c15:f>
                      <c15:dlblFieldTableCache>
                        <c:ptCount val="1"/>
                        <c:pt idx="0">
                          <c:v>-2.4</c:v>
                        </c:pt>
                      </c15:dlblFieldTableCache>
                    </c15:dlblFTEntry>
                  </c15:dlblFieldTable>
                  <c15:showDataLabelsRange val="0"/>
                </c:ext>
                <c:ext xmlns:c16="http://schemas.microsoft.com/office/drawing/2014/chart" uri="{C3380CC4-5D6E-409C-BE32-E72D297353CC}">
                  <c16:uniqueId val="{0000000C-9969-4E36-A6BB-C84F87D3C5F0}"/>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{AE0DEF60-119C-48EA-A44E-7D30ED336FEF}</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9969-4E36-A6BB-C84F87D3C5F0}"/>
                </c:ext>
              </c:extLst>
            </c:dLbl>
            <c:dLbl>
              <c:idx val="14"/>
              <c:tx>
                <c:strRef>
                  <c:f>Daten_Diagramme!$D$28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{6296C9E6-F82C-45AD-82AC-646E86A406F5}</c15:txfldGUID>
                      <c15:f>Daten_Diagramme!$D$28</c15:f>
                      <c15:dlblFieldTableCache>
                        <c:ptCount val="1"/>
                        <c:pt idx="0">
                          <c:v>5.9</c:v>
                        </c:pt>
                      </c15:dlblFieldTableCache>
                    </c15:dlblFTEntry>
                  </c15:dlblFieldTable>
                  <c15:showDataLabelsRange val="0"/>
                </c:ext>
                <c:ext xmlns:c16="http://schemas.microsoft.com/office/drawing/2014/chart" uri="{C3380CC4-5D6E-409C-BE32-E72D297353CC}">
                  <c16:uniqueId val="{0000000E-9969-4E36-A6BB-C84F87D3C5F0}"/>
                </c:ext>
              </c:extLst>
            </c:dLbl>
            <c:dLbl>
              <c:idx val="15"/>
              <c:tx>
                <c:strRef>
                  <c:f>Daten_Diagramme!$D$29</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{C08565CB-794D-4ED3-A5C3-D7D0A83DC901}</c15:txfldGUID>
                      <c15:f>Daten_Diagramme!$D$29</c15:f>
                      <c15:dlblFieldTableCache>
                        <c:ptCount val="1"/>
                        <c:pt idx="0">
                          <c:v>-8.2</c:v>
                        </c:pt>
                      </c15:dlblFieldTableCache>
                    </c15:dlblFTEntry>
                  </c15:dlblFieldTable>
                  <c15:showDataLabelsRange val="0"/>
                </c:ext>
                <c:ext xmlns:c16="http://schemas.microsoft.com/office/drawing/2014/chart" uri="{C3380CC4-5D6E-409C-BE32-E72D297353CC}">
                  <c16:uniqueId val="{0000000F-9969-4E36-A6BB-C84F87D3C5F0}"/>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{EEE97715-E56E-4816-B5B7-CF3E026FA56B}</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9969-4E36-A6BB-C84F87D3C5F0}"/>
                </c:ext>
              </c:extLst>
            </c:dLbl>
            <c:dLbl>
              <c:idx val="17"/>
              <c:tx>
                <c:strRef>
                  <c:f>Daten_Diagramme!$D$31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{56A44CFF-4623-46A7-9682-B2E904914ABA}</c15:txfldGUID>
                      <c15:f>Daten_Diagramme!$D$31</c15:f>
                      <c15:dlblFieldTableCache>
                        <c:ptCount val="1"/>
                        <c:pt idx="0">
                          <c:v>-1.6</c:v>
                        </c:pt>
                      </c15:dlblFieldTableCache>
                    </c15:dlblFTEntry>
                  </c15:dlblFieldTable>
                  <c15:showDataLabelsRange val="0"/>
                </c:ext>
                <c:ext xmlns:c16="http://schemas.microsoft.com/office/drawing/2014/chart" uri="{C3380CC4-5D6E-409C-BE32-E72D297353CC}">
                  <c16:uniqueId val="{00000011-9969-4E36-A6BB-C84F87D3C5F0}"/>
                </c:ext>
              </c:extLst>
            </c:dLbl>
            <c:dLbl>
              <c:idx val="18"/>
              <c:tx>
                <c:strRef>
                  <c:f>Daten_Diagramme!$D$32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{CC822384-D232-4B5A-B704-E8CC6A16D01B}</c15:txfldGUID>
                      <c15:f>Daten_Diagramme!$D$32</c15:f>
                      <c15:dlblFieldTableCache>
                        <c:ptCount val="1"/>
                        <c:pt idx="0">
                          <c:v>1.7</c:v>
                        </c:pt>
                      </c15:dlblFieldTableCache>
                    </c15:dlblFTEntry>
                  </c15:dlblFieldTable>
                  <c15:showDataLabelsRange val="0"/>
                </c:ext>
                <c:ext xmlns:c16="http://schemas.microsoft.com/office/drawing/2014/chart" uri="{C3380CC4-5D6E-409C-BE32-E72D297353CC}">
                  <c16:uniqueId val="{00000012-9969-4E36-A6BB-C84F87D3C5F0}"/>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{372448E6-6098-4D8B-88A5-324395053BD4}</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9969-4E36-A6BB-C84F87D3C5F0}"/>
                </c:ext>
              </c:extLst>
            </c:dLbl>
            <c:dLbl>
              <c:idx val="20"/>
              <c:tx>
                <c:strRef>
                  <c:f>Daten_Diagramme!$D$34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{C925EE44-3EB4-4DE4-9AB0-5227F39876D2}</c15:txfldGUID>
                      <c15:f>Daten_Diagramme!$D$34</c15:f>
                      <c15:dlblFieldTableCache>
                        <c:ptCount val="1"/>
                        <c:pt idx="0">
                          <c:v>2.6</c:v>
                        </c:pt>
                      </c15:dlblFieldTableCache>
                    </c15:dlblFTEntry>
                  </c15:dlblFieldTable>
                  <c15:showDataLabelsRange val="0"/>
                </c:ext>
                <c:ext xmlns:c16="http://schemas.microsoft.com/office/drawing/2014/chart" uri="{C3380CC4-5D6E-409C-BE32-E72D297353CC}">
                  <c16:uniqueId val="{00000014-9969-4E36-A6BB-C84F87D3C5F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{81EF8A4F-15F3-4C07-B4D9-AA91EAD09771}</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969-4E36-A6BB-C84F87D3C5F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{632D20A2-046D-4554-8817-232A54B1A47E}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969-4E36-A6BB-C84F87D3C5F0}"/>
                </c:ext>
              </c:extLst>
            </c:dLbl>
            <c:dLbl>
              <c:idx val="23"/>
              <c:tx>
                <c:strRef>
                  <c:f>Daten_Diagramme!$D$37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{0BB61AA7-EF84-4C8F-A49C-A7D04F7CB3E8}</c15:txfldGUID>
                      <c15:f>Daten_Diagramme!$D$37</c15:f>
                      <c15:dlblFieldTableCache>
                        <c:ptCount val="1"/>
                        <c:pt idx="0">
                          <c:v>0.5</c:v>
                        </c:pt>
                      </c15:dlblFieldTableCache>
                    </c15:dlblFTEntry>
                  </c15:dlblFieldTable>
                  <c15:showDataLabelsRange val="0"/>
                </c:ext>
                <c:ext xmlns:c16="http://schemas.microsoft.com/office/drawing/2014/chart" uri="{C3380CC4-5D6E-409C-BE32-E72D297353CC}">
                  <c16:uniqueId val="{00000017-9969-4E36-A6BB-C84F87D3C5F0}"/>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{97AF9FEC-6C46-424E-9D77-EA5E72C1DD8E}</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9969-4E36-A6BB-C84F87D3C5F0}"/>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{B9B7D54F-5DB5-4B5C-9E59-5E9593B748D0}</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9969-4E36-A6BB-C84F87D3C5F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{46B3C925-7EE4-4D75-802D-AA0D3D119CC6}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969-4E36-A6BB-C84F87D3C5F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{63847DD6-DB47-4498-B5CC-9A54DA1929DA}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969-4E36-A6BB-C84F87D3C5F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{32B1C32F-FBAF-40B8-9978-82881184BD65}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969-4E36-A6BB-C84F87D3C5F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{5E9AF759-40BC-447A-AF85-9B417DA8A67F}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969-4E36-A6BB-C84F87D3C5F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{3846260B-A543-4DDD-BA4F-A0D11AC166AC}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969-4E36-A6BB-C84F87D3C5F0}"/>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{D8BC7ED6-85E1-4728-9A53-B06C7F95297D}</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9969-4E36-A6BB-C84F87D3C5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0.88644542846244423</c:v>
                </c:pt>
                <c:pt idx="1">
                  <c:v>0.51177072671443191</c:v>
                </c:pt>
                <c:pt idx="2">
                  <c:v>1.3513513513513513</c:v>
                </c:pt>
                <c:pt idx="3">
                  <c:v>-1.471774193548387</c:v>
                </c:pt>
                <c:pt idx="4">
                  <c:v>4.2633744855967075</c:v>
                </c:pt>
                <c:pt idx="5">
                  <c:v>-1.7189631650750341</c:v>
                </c:pt>
                <c:pt idx="6">
                  <c:v>-4.9307479224376731</c:v>
                </c:pt>
                <c:pt idx="7">
                  <c:v>0.89794754846066138</c:v>
                </c:pt>
                <c:pt idx="8">
                  <c:v>2.1470274342394373</c:v>
                </c:pt>
                <c:pt idx="9">
                  <c:v>2.1086780210867802</c:v>
                </c:pt>
                <c:pt idx="10">
                  <c:v>-0.41285756414037156</c:v>
                </c:pt>
                <c:pt idx="11">
                  <c:v>1.421188630490956</c:v>
                </c:pt>
                <c:pt idx="12">
                  <c:v>-2.4134078212290504</c:v>
                </c:pt>
                <c:pt idx="13">
                  <c:v>2.1070945292866807</c:v>
                </c:pt>
                <c:pt idx="14">
                  <c:v>5.8779761904761907</c:v>
                </c:pt>
                <c:pt idx="15">
                  <c:v>-8.2259054634745237</c:v>
                </c:pt>
                <c:pt idx="16">
                  <c:v>2.8257256105357369</c:v>
                </c:pt>
                <c:pt idx="17">
                  <c:v>-1.5577059240028321</c:v>
                </c:pt>
                <c:pt idx="18">
                  <c:v>1.6574585635359116</c:v>
                </c:pt>
                <c:pt idx="19">
                  <c:v>3.1591083781706382</c:v>
                </c:pt>
                <c:pt idx="20">
                  <c:v>2.6400367309458219</c:v>
                </c:pt>
                <c:pt idx="21">
                  <c:v>0</c:v>
                </c:pt>
                <c:pt idx="23">
                  <c:v>0.51177072671443191</c:v>
                </c:pt>
                <c:pt idx="24">
                  <c:v>-0.91917508592854913</c:v>
                </c:pt>
                <c:pt idx="25">
                  <c:v>1.7435846919174507</c:v>
                </c:pt>
              </c:numCache>
            </c:numRef>
          </c:val>
          <c:extLst>
            <c:ext xmlns:c16="http://schemas.microsoft.com/office/drawing/2014/chart" uri="{C3380CC4-5D6E-409C-BE32-E72D297353CC}">
              <c16:uniqueId val="{00000020-9969-4E36-A6BB-C84F87D3C5F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{42DA3308-248D-4B6C-9722-2AE3E428647D}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969-4E36-A6BB-C84F87D3C5F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{D15E820A-2160-495F-A820-5C32043F5895}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969-4E36-A6BB-C84F87D3C5F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{7023F810-8C66-44F2-A851-43928AA5F378}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969-4E36-A6BB-C84F87D3C5F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{4854E8F3-2A76-4A73-9732-1B7B960997C5}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969-4E36-A6BB-C84F87D3C5F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{B0FEE41D-EB13-45B8-8FBB-2DDD8C607D62}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969-4E36-A6BB-C84F87D3C5F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{893CEF45-3929-4BF6-8E4D-63E981384321}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969-4E36-A6BB-C84F87D3C5F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{1C33DEEC-8874-4B24-BD30-CA4F53A371D6}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969-4E36-A6BB-C84F87D3C5F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{24325E42-0054-4A14-B63A-C00CBADBD4D9}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969-4E36-A6BB-C84F87D3C5F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{71716DFB-BE91-4555-9F45-CF8F01260E7F}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969-4E36-A6BB-C84F87D3C5F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{2DD2C474-70FF-4211-ABE1-984AB736F5A8}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969-4E36-A6BB-C84F87D3C5F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{6CFCBA51-C247-4EB7-8E58-7CAA10D11675}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969-4E36-A6BB-C84F87D3C5F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{E9C5B5E5-7C60-47F8-AA66-DED5943E9FEA}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969-4E36-A6BB-C84F87D3C5F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{5D274F9F-0409-4ACF-B939-19E8103A18A0}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969-4E36-A6BB-C84F87D3C5F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{C53F3423-C301-4F4C-9E96-901C07671DE6}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969-4E36-A6BB-C84F87D3C5F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{9EA7E7A3-6396-4A59-98A6-C07A90EB5CA9}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969-4E36-A6BB-C84F87D3C5F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{933FB1FF-5EF8-4257-B8EC-5ED1BE07BF62}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969-4E36-A6BB-C84F87D3C5F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{9A0FFA41-E404-457A-A6B9-B26EEBD92BA2}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969-4E36-A6BB-C84F87D3C5F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{FB2A4D06-264B-4EF4-B3CA-D8D9EE7B6B5D}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969-4E36-A6BB-C84F87D3C5F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{2C5F2D81-EE07-4548-BC7E-C232CC7D5EF8}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969-4E36-A6BB-C84F87D3C5F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{C662C8BB-873D-410E-8C58-9715608C796B}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969-4E36-A6BB-C84F87D3C5F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{63CE3CD1-F2F3-4488-9D18-EA767CD1CD7D}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969-4E36-A6BB-C84F87D3C5F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{8C3851B0-26E5-4612-AF13-E90B4F98BCFA}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969-4E36-A6BB-C84F87D3C5F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{3A793CE7-97BA-4E82-8D91-9FC362F98466}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969-4E36-A6BB-C84F87D3C5F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{A7A6734B-606C-4AAE-84E0-4C350AC0AAB2}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969-4E36-A6BB-C84F87D3C5F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{7DC9C8F1-197B-4355-8AF1-7D5D72DC70BB}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969-4E36-A6BB-C84F87D3C5F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{6F0BAED9-F51F-494D-9F74-1834F9F2EB4E}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969-4E36-A6BB-C84F87D3C5F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{352A3CCC-F3BD-4EFE-B99C-151CA265E518}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969-4E36-A6BB-C84F87D3C5F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{10F7D8FF-DF83-4E97-B396-E28F766F3023}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969-4E36-A6BB-C84F87D3C5F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{1F4DB68F-C93B-4968-B8DA-12B948A6650B}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969-4E36-A6BB-C84F87D3C5F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{1C93C630-A148-4CBF-AB5A-159A92305789}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969-4E36-A6BB-C84F87D3C5F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{FDBD08C3-F2DF-4982-904C-A3B9B98FCE5F}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969-4E36-A6BB-C84F87D3C5F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{633485EA-5412-45AE-92A1-8D08A2840C76}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969-4E36-A6BB-C84F87D3C5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969-4E36-A6BB-C84F87D3C5F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969-4E36-A6BB-C84F87D3C5F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{DB76ECA8-AF22-43F7-AC92-171954B762F2}</c15:txfldGUID>
                      <c15:f>Daten_Diagramme!$E$14</c15:f>
                      <c15:dlblFieldTableCache>
                        <c:ptCount val="1"/>
                        <c:pt idx="0">
                          <c:v>-3.7</c:v>
                        </c:pt>
                      </c15:dlblFieldTableCache>
                    </c15:dlblFTEntry>
                  </c15:dlblFieldTable>
                  <c15:showDataLabelsRange val="0"/>
                </c:ext>
                <c:ext xmlns:c16="http://schemas.microsoft.com/office/drawing/2014/chart" uri="{C3380CC4-5D6E-409C-BE32-E72D297353CC}">
                  <c16:uniqueId val="{00000000-BB9A-426D-B54B-AE2E393C8A35}"/>
                </c:ext>
              </c:extLst>
            </c:dLbl>
            <c:dLbl>
              <c:idx val="1"/>
              <c:tx>
                <c:strRef>
                  <c:f>Daten_Diagramme!$E$15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{F10EBB7A-0F11-4CED-9845-721392B4FA37}</c15:txfldGUID>
                      <c15:f>Daten_Diagramme!$E$15</c15:f>
                      <c15:dlblFieldTableCache>
                        <c:ptCount val="1"/>
                        <c:pt idx="0">
                          <c:v>6.2</c:v>
                        </c:pt>
                      </c15:dlblFieldTableCache>
                    </c15:dlblFTEntry>
                  </c15:dlblFieldTable>
                  <c15:showDataLabelsRange val="0"/>
                </c:ext>
                <c:ext xmlns:c16="http://schemas.microsoft.com/office/drawing/2014/chart" uri="{C3380CC4-5D6E-409C-BE32-E72D297353CC}">
                  <c16:uniqueId val="{00000001-BB9A-426D-B54B-AE2E393C8A35}"/>
                </c:ext>
              </c:extLst>
            </c:dLbl>
            <c:dLbl>
              <c:idx val="2"/>
              <c:tx>
                <c:strRef>
                  <c:f>Daten_Diagramme!$E$16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{A108DE8B-C191-48F9-83CE-9132AD6F267C}</c15:txfldGUID>
                      <c15:f>Daten_Diagramme!$E$16</c15:f>
                      <c15:dlblFieldTableCache>
                        <c:ptCount val="1"/>
                        <c:pt idx="0">
                          <c:v>1.4</c:v>
                        </c:pt>
                      </c15:dlblFieldTableCache>
                    </c15:dlblFTEntry>
                  </c15:dlblFieldTable>
                  <c15:showDataLabelsRange val="0"/>
                </c:ext>
                <c:ext xmlns:c16="http://schemas.microsoft.com/office/drawing/2014/chart" uri="{C3380CC4-5D6E-409C-BE32-E72D297353CC}">
                  <c16:uniqueId val="{00000002-BB9A-426D-B54B-AE2E393C8A35}"/>
                </c:ext>
              </c:extLst>
            </c:dLbl>
            <c:dLbl>
              <c:idx val="3"/>
              <c:tx>
                <c:strRef>
                  <c:f>Daten_Diagramme!$E$17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{8A0AE696-4B07-436C-9704-A1EBA2ED03AF}</c15:txfldGUID>
                      <c15:f>Daten_Diagramme!$E$17</c15:f>
                      <c15:dlblFieldTableCache>
                        <c:ptCount val="1"/>
                        <c:pt idx="0">
                          <c:v>-4.9</c:v>
                        </c:pt>
                      </c15:dlblFieldTableCache>
                    </c15:dlblFTEntry>
                  </c15:dlblFieldTable>
                  <c15:showDataLabelsRange val="0"/>
                </c:ext>
                <c:ext xmlns:c16="http://schemas.microsoft.com/office/drawing/2014/chart" uri="{C3380CC4-5D6E-409C-BE32-E72D297353CC}">
                  <c16:uniqueId val="{00000003-BB9A-426D-B54B-AE2E393C8A35}"/>
                </c:ext>
              </c:extLst>
            </c:dLbl>
            <c:dLbl>
              <c:idx val="4"/>
              <c:tx>
                <c:strRef>
                  <c:f>Daten_Diagramme!$E$18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{1392F1C7-E918-42EB-B4D6-649A49C5D57A}</c15:txfldGUID>
                      <c15:f>Daten_Diagramme!$E$18</c15:f>
                      <c15:dlblFieldTableCache>
                        <c:ptCount val="1"/>
                        <c:pt idx="0">
                          <c:v>-2.2</c:v>
                        </c:pt>
                      </c15:dlblFieldTableCache>
                    </c15:dlblFTEntry>
                  </c15:dlblFieldTable>
                  <c15:showDataLabelsRange val="0"/>
                </c:ext>
                <c:ext xmlns:c16="http://schemas.microsoft.com/office/drawing/2014/chart" uri="{C3380CC4-5D6E-409C-BE32-E72D297353CC}">
                  <c16:uniqueId val="{00000004-BB9A-426D-B54B-AE2E393C8A35}"/>
                </c:ext>
              </c:extLst>
            </c:dLbl>
            <c:dLbl>
              <c:idx val="5"/>
              <c:tx>
                <c:strRef>
                  <c:f>Daten_Diagramme!$E$19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{48DEFE03-07A5-4EBD-A3F4-A79E54A9A212}</c15:txfldGUID>
                      <c15:f>Daten_Diagramme!$E$19</c15:f>
                      <c15:dlblFieldTableCache>
                        <c:ptCount val="1"/>
                        <c:pt idx="0">
                          <c:v>-11.2</c:v>
                        </c:pt>
                      </c15:dlblFieldTableCache>
                    </c15:dlblFTEntry>
                  </c15:dlblFieldTable>
                  <c15:showDataLabelsRange val="0"/>
                </c:ext>
                <c:ext xmlns:c16="http://schemas.microsoft.com/office/drawing/2014/chart" uri="{C3380CC4-5D6E-409C-BE32-E72D297353CC}">
                  <c16:uniqueId val="{00000005-BB9A-426D-B54B-AE2E393C8A35}"/>
                </c:ext>
              </c:extLst>
            </c:dLbl>
            <c:dLbl>
              <c:idx val="6"/>
              <c:tx>
                <c:strRef>
                  <c:f>Daten_Diagramme!$E$20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{605DB2EE-A8A5-4691-A959-AB5F20F25524}</c15:txfldGUID>
                      <c15:f>Daten_Diagramme!$E$20</c15:f>
                      <c15:dlblFieldTableCache>
                        <c:ptCount val="1"/>
                        <c:pt idx="0">
                          <c:v>0.3</c:v>
                        </c:pt>
                      </c15:dlblFieldTableCache>
                    </c15:dlblFTEntry>
                  </c15:dlblFieldTable>
                  <c15:showDataLabelsRange val="0"/>
                </c:ext>
                <c:ext xmlns:c16="http://schemas.microsoft.com/office/drawing/2014/chart" uri="{C3380CC4-5D6E-409C-BE32-E72D297353CC}">
                  <c16:uniqueId val="{00000006-BB9A-426D-B54B-AE2E393C8A35}"/>
                </c:ext>
              </c:extLst>
            </c:dLbl>
            <c:dLbl>
              <c:idx val="7"/>
              <c:tx>
                <c:strRef>
                  <c:f>Daten_Diagramme!$E$21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{F3BEC2C0-2AF8-42DA-A0CE-FEB24F3D8E04}</c15:txfldGUID>
                      <c15:f>Daten_Diagramme!$E$21</c15:f>
                      <c15:dlblFieldTableCache>
                        <c:ptCount val="1"/>
                        <c:pt idx="0">
                          <c:v>-2.2</c:v>
                        </c:pt>
                      </c15:dlblFieldTableCache>
                    </c15:dlblFTEntry>
                  </c15:dlblFieldTable>
                  <c15:showDataLabelsRange val="0"/>
                </c:ext>
                <c:ext xmlns:c16="http://schemas.microsoft.com/office/drawing/2014/chart" uri="{C3380CC4-5D6E-409C-BE32-E72D297353CC}">
                  <c16:uniqueId val="{00000007-BB9A-426D-B54B-AE2E393C8A35}"/>
                </c:ext>
              </c:extLst>
            </c:dLbl>
            <c:dLbl>
              <c:idx val="8"/>
              <c:tx>
                <c:strRef>
                  <c:f>Daten_Diagramme!$E$22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{88655A8A-0408-41F6-BC97-0B17FFF45469}</c15:txfldGUID>
                      <c15:f>Daten_Diagramme!$E$22</c15:f>
                      <c15:dlblFieldTableCache>
                        <c:ptCount val="1"/>
                        <c:pt idx="0">
                          <c:v>0.0</c:v>
                        </c:pt>
                      </c15:dlblFieldTableCache>
                    </c15:dlblFTEntry>
                  </c15:dlblFieldTable>
                  <c15:showDataLabelsRange val="0"/>
                </c:ext>
                <c:ext xmlns:c16="http://schemas.microsoft.com/office/drawing/2014/chart" uri="{C3380CC4-5D6E-409C-BE32-E72D297353CC}">
                  <c16:uniqueId val="{00000008-BB9A-426D-B54B-AE2E393C8A35}"/>
                </c:ext>
              </c:extLst>
            </c:dLbl>
            <c:dLbl>
              <c:idx val="9"/>
              <c:tx>
                <c:strRef>
                  <c:f>Daten_Diagramme!$E$23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{BE310210-2047-40E7-9E67-D94B021E60BC}</c15:txfldGUID>
                      <c15:f>Daten_Diagramme!$E$23</c15:f>
                      <c15:dlblFieldTableCache>
                        <c:ptCount val="1"/>
                        <c:pt idx="0">
                          <c:v>-5.2</c:v>
                        </c:pt>
                      </c15:dlblFieldTableCache>
                    </c15:dlblFTEntry>
                  </c15:dlblFieldTable>
                  <c15:showDataLabelsRange val="0"/>
                </c:ext>
                <c:ext xmlns:c16="http://schemas.microsoft.com/office/drawing/2014/chart" uri="{C3380CC4-5D6E-409C-BE32-E72D297353CC}">
                  <c16:uniqueId val="{00000009-BB9A-426D-B54B-AE2E393C8A35}"/>
                </c:ext>
              </c:extLst>
            </c:dLbl>
            <c:dLbl>
              <c:idx val="10"/>
              <c:tx>
                <c:strRef>
                  <c:f>Daten_Diagramme!$E$24</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{FC63F98B-1D08-4D03-B8C7-C2EDCB5A8916}</c15:txfldGUID>
                      <c15:f>Daten_Diagramme!$E$24</c15:f>
                      <c15:dlblFieldTableCache>
                        <c:ptCount val="1"/>
                        <c:pt idx="0">
                          <c:v>-15.8</c:v>
                        </c:pt>
                      </c15:dlblFieldTableCache>
                    </c15:dlblFTEntry>
                  </c15:dlblFieldTable>
                  <c15:showDataLabelsRange val="0"/>
                </c:ext>
                <c:ext xmlns:c16="http://schemas.microsoft.com/office/drawing/2014/chart" uri="{C3380CC4-5D6E-409C-BE32-E72D297353CC}">
                  <c16:uniqueId val="{0000000A-BB9A-426D-B54B-AE2E393C8A35}"/>
                </c:ext>
              </c:extLst>
            </c:dLbl>
            <c:dLbl>
              <c:idx val="11"/>
              <c:tx>
                <c:strRef>
                  <c:f>Daten_Diagramme!$E$25</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{91926516-13C4-4E81-90FD-449FC4F5DF0D}</c15:txfldGUID>
                      <c15:f>Daten_Diagramme!$E$25</c15:f>
                      <c15:dlblFieldTableCache>
                        <c:ptCount val="1"/>
                        <c:pt idx="0">
                          <c:v>-9.2</c:v>
                        </c:pt>
                      </c15:dlblFieldTableCache>
                    </c15:dlblFTEntry>
                  </c15:dlblFieldTable>
                  <c15:showDataLabelsRange val="0"/>
                </c:ext>
                <c:ext xmlns:c16="http://schemas.microsoft.com/office/drawing/2014/chart" uri="{C3380CC4-5D6E-409C-BE32-E72D297353CC}">
                  <c16:uniqueId val="{0000000B-BB9A-426D-B54B-AE2E393C8A35}"/>
                </c:ext>
              </c:extLst>
            </c:dLbl>
            <c:dLbl>
              <c:idx val="12"/>
              <c:tx>
                <c:strRef>
                  <c:f>Daten_Diagramme!$E$26</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{D133D742-11DF-44C6-858A-14CEA95F5114}</c15:txfldGUID>
                      <c15:f>Daten_Diagramme!$E$26</c15:f>
                      <c15:dlblFieldTableCache>
                        <c:ptCount val="1"/>
                        <c:pt idx="0">
                          <c:v>-8.1</c:v>
                        </c:pt>
                      </c15:dlblFieldTableCache>
                    </c15:dlblFTEntry>
                  </c15:dlblFieldTable>
                  <c15:showDataLabelsRange val="0"/>
                </c:ext>
                <c:ext xmlns:c16="http://schemas.microsoft.com/office/drawing/2014/chart" uri="{C3380CC4-5D6E-409C-BE32-E72D297353CC}">
                  <c16:uniqueId val="{0000000C-BB9A-426D-B54B-AE2E393C8A35}"/>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{7D2CDC76-C091-4A43-AE91-351EBB15BBBE}</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BB9A-426D-B54B-AE2E393C8A35}"/>
                </c:ext>
              </c:extLst>
            </c:dLbl>
            <c:dLbl>
              <c:idx val="14"/>
              <c:tx>
                <c:strRef>
                  <c:f>Daten_Diagramme!$E$28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{AB9782BF-4F64-4F62-BDBA-54E2009B6D1E}</c15:txfldGUID>
                      <c15:f>Daten_Diagramme!$E$28</c15:f>
                      <c15:dlblFieldTableCache>
                        <c:ptCount val="1"/>
                        <c:pt idx="0">
                          <c:v>-1.4</c:v>
                        </c:pt>
                      </c15:dlblFieldTableCache>
                    </c15:dlblFTEntry>
                  </c15:dlblFieldTable>
                  <c15:showDataLabelsRange val="0"/>
                </c:ext>
                <c:ext xmlns:c16="http://schemas.microsoft.com/office/drawing/2014/chart" uri="{C3380CC4-5D6E-409C-BE32-E72D297353CC}">
                  <c16:uniqueId val="{0000000E-BB9A-426D-B54B-AE2E393C8A35}"/>
                </c:ext>
              </c:extLst>
            </c:dLbl>
            <c:dLbl>
              <c:idx val="15"/>
              <c:tx>
                <c:strRef>
                  <c:f>Daten_Diagramme!$E$29</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{26206719-8A35-4776-ACE5-8B427301F719}</c15:txfldGUID>
                      <c15:f>Daten_Diagramme!$E$29</c15:f>
                      <c15:dlblFieldTableCache>
                        <c:ptCount val="1"/>
                        <c:pt idx="0">
                          <c:v>-13.5</c:v>
                        </c:pt>
                      </c15:dlblFieldTableCache>
                    </c15:dlblFTEntry>
                  </c15:dlblFieldTable>
                  <c15:showDataLabelsRange val="0"/>
                </c:ext>
                <c:ext xmlns:c16="http://schemas.microsoft.com/office/drawing/2014/chart" uri="{C3380CC4-5D6E-409C-BE32-E72D297353CC}">
                  <c16:uniqueId val="{0000000F-BB9A-426D-B54B-AE2E393C8A35}"/>
                </c:ext>
              </c:extLst>
            </c:dLbl>
            <c:dLbl>
              <c:idx val="16"/>
              <c:tx>
                <c:strRef>
                  <c:f>Daten_Diagramme!$E$30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{F2F2E7B9-CDC3-4927-B9CD-440B054F7B09}</c15:txfldGUID>
                      <c15:f>Daten_Diagramme!$E$30</c15:f>
                      <c15:dlblFieldTableCache>
                        <c:ptCount val="1"/>
                        <c:pt idx="0">
                          <c:v>-2.8</c:v>
                        </c:pt>
                      </c15:dlblFieldTableCache>
                    </c15:dlblFTEntry>
                  </c15:dlblFieldTable>
                  <c15:showDataLabelsRange val="0"/>
                </c:ext>
                <c:ext xmlns:c16="http://schemas.microsoft.com/office/drawing/2014/chart" uri="{C3380CC4-5D6E-409C-BE32-E72D297353CC}">
                  <c16:uniqueId val="{00000010-BB9A-426D-B54B-AE2E393C8A35}"/>
                </c:ext>
              </c:extLst>
            </c:dLbl>
            <c:dLbl>
              <c:idx val="17"/>
              <c:tx>
                <c:strRef>
                  <c:f>Daten_Diagramme!$E$31</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{9668D7DA-A8D1-4409-9EB2-F411D28A6B8E}</c15:txfldGUID>
                      <c15:f>Daten_Diagramme!$E$31</c15:f>
                      <c15:dlblFieldTableCache>
                        <c:ptCount val="1"/>
                        <c:pt idx="0">
                          <c:v>-6.0</c:v>
                        </c:pt>
                      </c15:dlblFieldTableCache>
                    </c15:dlblFTEntry>
                  </c15:dlblFieldTable>
                  <c15:showDataLabelsRange val="0"/>
                </c:ext>
                <c:ext xmlns:c16="http://schemas.microsoft.com/office/drawing/2014/chart" uri="{C3380CC4-5D6E-409C-BE32-E72D297353CC}">
                  <c16:uniqueId val="{00000011-BB9A-426D-B54B-AE2E393C8A35}"/>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{7CFB5394-F8A2-4F6D-AC38-E4FB279051F6}</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BB9A-426D-B54B-AE2E393C8A35}"/>
                </c:ext>
              </c:extLst>
            </c:dLbl>
            <c:dLbl>
              <c:idx val="19"/>
              <c:tx>
                <c:strRef>
                  <c:f>Daten_Diagramme!$E$33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{125631D6-D0BC-41FE-BDF9-86CE3A3E78F1}</c15:txfldGUID>
                      <c15:f>Daten_Diagramme!$E$33</c15:f>
                      <c15:dlblFieldTableCache>
                        <c:ptCount val="1"/>
                        <c:pt idx="0">
                          <c:v>3.3</c:v>
                        </c:pt>
                      </c15:dlblFieldTableCache>
                    </c15:dlblFTEntry>
                  </c15:dlblFieldTable>
                  <c15:showDataLabelsRange val="0"/>
                </c:ext>
                <c:ext xmlns:c16="http://schemas.microsoft.com/office/drawing/2014/chart" uri="{C3380CC4-5D6E-409C-BE32-E72D297353CC}">
                  <c16:uniqueId val="{00000013-BB9A-426D-B54B-AE2E393C8A35}"/>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{C54446F0-E166-48D3-97B1-E16C8D30FF92}</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BB9A-426D-B54B-AE2E393C8A3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{369E608E-1B97-4405-9768-1CE035FE4A8C}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B9A-426D-B54B-AE2E393C8A3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{755C6C28-E20B-42A3-A546-8C444DD1C3E4}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B9A-426D-B54B-AE2E393C8A35}"/>
                </c:ext>
              </c:extLst>
            </c:dLbl>
            <c:dLbl>
              <c:idx val="23"/>
              <c:tx>
                <c:strRef>
                  <c:f>Daten_Diagramme!$E$37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{34F723C3-4434-4498-8CB2-F9B479408025}</c15:txfldGUID>
                      <c15:f>Daten_Diagramme!$E$37</c15:f>
                      <c15:dlblFieldTableCache>
                        <c:ptCount val="1"/>
                        <c:pt idx="0">
                          <c:v>6.2</c:v>
                        </c:pt>
                      </c15:dlblFieldTableCache>
                    </c15:dlblFTEntry>
                  </c15:dlblFieldTable>
                  <c15:showDataLabelsRange val="0"/>
                </c:ext>
                <c:ext xmlns:c16="http://schemas.microsoft.com/office/drawing/2014/chart" uri="{C3380CC4-5D6E-409C-BE32-E72D297353CC}">
                  <c16:uniqueId val="{00000017-BB9A-426D-B54B-AE2E393C8A35}"/>
                </c:ext>
              </c:extLst>
            </c:dLbl>
            <c:dLbl>
              <c:idx val="24"/>
              <c:tx>
                <c:strRef>
                  <c:f>Daten_Diagramme!$E$38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{03056949-327B-4BC8-943F-796DE76B39B0}</c15:txfldGUID>
                      <c15:f>Daten_Diagramme!$E$38</c15:f>
                      <c15:dlblFieldTableCache>
                        <c:ptCount val="1"/>
                        <c:pt idx="0">
                          <c:v>-3.7</c:v>
                        </c:pt>
                      </c15:dlblFieldTableCache>
                    </c15:dlblFTEntry>
                  </c15:dlblFieldTable>
                  <c15:showDataLabelsRange val="0"/>
                </c:ext>
                <c:ext xmlns:c16="http://schemas.microsoft.com/office/drawing/2014/chart" uri="{C3380CC4-5D6E-409C-BE32-E72D297353CC}">
                  <c16:uniqueId val="{00000018-BB9A-426D-B54B-AE2E393C8A35}"/>
                </c:ext>
              </c:extLst>
            </c:dLbl>
            <c:dLbl>
              <c:idx val="25"/>
              <c:tx>
                <c:strRef>
                  <c:f>Daten_Diagramme!$E$39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{A30FEF60-4DAA-44E8-A6DF-8D564DC974E6}</c15:txfldGUID>
                      <c15:f>Daten_Diagramme!$E$39</c15:f>
                      <c15:dlblFieldTableCache>
                        <c:ptCount val="1"/>
                        <c:pt idx="0">
                          <c:v>-3.9</c:v>
                        </c:pt>
                      </c15:dlblFieldTableCache>
                    </c15:dlblFTEntry>
                  </c15:dlblFieldTable>
                  <c15:showDataLabelsRange val="0"/>
                </c:ext>
                <c:ext xmlns:c16="http://schemas.microsoft.com/office/drawing/2014/chart" uri="{C3380CC4-5D6E-409C-BE32-E72D297353CC}">
                  <c16:uniqueId val="{00000019-BB9A-426D-B54B-AE2E393C8A3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{9154B2E8-0B04-41FC-BEF3-149F0F38E6D4}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B9A-426D-B54B-AE2E393C8A3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{6E70524D-9364-492B-A1E1-866D5455F006}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B9A-426D-B54B-AE2E393C8A3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{FA5FAF2F-F6E8-45A8-925B-F2EC83F9F611}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B9A-426D-B54B-AE2E393C8A3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{537EDD51-593A-4FEE-A80C-F69CA8F2562F}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B9A-426D-B54B-AE2E393C8A3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{E4EFA45F-3AD7-43B0-BA7F-754C61E0F01B}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B9A-426D-B54B-AE2E393C8A35}"/>
                </c:ext>
              </c:extLst>
            </c:dLbl>
            <c:dLbl>
              <c:idx val="31"/>
              <c:tx>
                <c:strRef>
                  <c:f>Daten_Diagramme!$E$45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{3BC0EF7C-03EE-45E8-8222-143AA4D39C96}</c15:txfldGUID>
                      <c15:f>Daten_Diagramme!$E$45</c15:f>
                      <c15:dlblFieldTableCache>
                        <c:ptCount val="1"/>
                        <c:pt idx="0">
                          <c:v>-3.9</c:v>
                        </c:pt>
                      </c15:dlblFieldTableCache>
                    </c15:dlblFTEntry>
                  </c15:dlblFieldTable>
                  <c15:showDataLabelsRange val="0"/>
                </c:ext>
                <c:ext xmlns:c16="http://schemas.microsoft.com/office/drawing/2014/chart" uri="{C3380CC4-5D6E-409C-BE32-E72D297353CC}">
                  <c16:uniqueId val="{0000001F-BB9A-426D-B54B-AE2E393C8A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-3.6740350165618874</c:v>
                </c:pt>
                <c:pt idx="1">
                  <c:v>6.2394603709949408</c:v>
                </c:pt>
                <c:pt idx="2">
                  <c:v>1.3698630136986301</c:v>
                </c:pt>
                <c:pt idx="3">
                  <c:v>-4.8932384341637007</c:v>
                </c:pt>
                <c:pt idx="4">
                  <c:v>-2.1830394626364398</c:v>
                </c:pt>
                <c:pt idx="5">
                  <c:v>-11.184210526315789</c:v>
                </c:pt>
                <c:pt idx="6">
                  <c:v>0.33670033670033672</c:v>
                </c:pt>
                <c:pt idx="7">
                  <c:v>-2.1634615384615383</c:v>
                </c:pt>
                <c:pt idx="8">
                  <c:v>1.9462826002335541E-2</c:v>
                </c:pt>
                <c:pt idx="9">
                  <c:v>-5.1635111876075728</c:v>
                </c:pt>
                <c:pt idx="10">
                  <c:v>-15.78416540595058</c:v>
                </c:pt>
                <c:pt idx="11">
                  <c:v>-9.1653027823240585</c:v>
                </c:pt>
                <c:pt idx="12">
                  <c:v>-8.125</c:v>
                </c:pt>
                <c:pt idx="13">
                  <c:v>0.83030617540217955</c:v>
                </c:pt>
                <c:pt idx="14">
                  <c:v>-1.3755731554814505</c:v>
                </c:pt>
                <c:pt idx="15">
                  <c:v>-13.48314606741573</c:v>
                </c:pt>
                <c:pt idx="16">
                  <c:v>-2.7777777777777777</c:v>
                </c:pt>
                <c:pt idx="17">
                  <c:v>-5.957446808510638</c:v>
                </c:pt>
                <c:pt idx="18">
                  <c:v>-2.0066889632107023</c:v>
                </c:pt>
                <c:pt idx="19">
                  <c:v>3.3163265306122449</c:v>
                </c:pt>
                <c:pt idx="20">
                  <c:v>-2.8683181225554106</c:v>
                </c:pt>
                <c:pt idx="21">
                  <c:v>0</c:v>
                </c:pt>
                <c:pt idx="23">
                  <c:v>6.2394603709949408</c:v>
                </c:pt>
                <c:pt idx="24">
                  <c:v>-3.7067545304777596</c:v>
                </c:pt>
                <c:pt idx="25">
                  <c:v>-3.9051713936333874</c:v>
                </c:pt>
              </c:numCache>
            </c:numRef>
          </c:val>
          <c:extLst>
            <c:ext xmlns:c16="http://schemas.microsoft.com/office/drawing/2014/chart" uri="{C3380CC4-5D6E-409C-BE32-E72D297353CC}">
              <c16:uniqueId val="{00000020-BB9A-426D-B54B-AE2E393C8A3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{93F9F210-38B1-4841-BC32-8E57F9654C5B}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B9A-426D-B54B-AE2E393C8A3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{B18B5628-CA20-4D72-9D05-D8B585E5CD0B}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B9A-426D-B54B-AE2E393C8A3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{1B5A74DF-9FFE-4207-8BF4-D51EF372313B}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B9A-426D-B54B-AE2E393C8A3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{6FFBD195-7BAF-48C7-A486-B8832B74A3C6}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B9A-426D-B54B-AE2E393C8A3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{F81F36AC-FD1A-4C58-9979-A838CAC619F5}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B9A-426D-B54B-AE2E393C8A3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{6936F409-55D1-4F2D-B977-D9A01BCE4872}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B9A-426D-B54B-AE2E393C8A3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{22C49315-1205-4837-8551-F7E564282E78}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B9A-426D-B54B-AE2E393C8A3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{BA3DF11D-91D9-41A8-8954-5FA023E36F85}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B9A-426D-B54B-AE2E393C8A3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{DB0F9007-7F14-4664-8DF4-D4D25305AC52}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B9A-426D-B54B-AE2E393C8A3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{D9A25C60-7B7B-496A-AE93-2082833F715C}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B9A-426D-B54B-AE2E393C8A3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{B1447EA2-DA8B-4871-96A9-2561454B3E0F}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B9A-426D-B54B-AE2E393C8A3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{713073C3-E6FA-44FF-8C0D-A6E6E139116F}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B9A-426D-B54B-AE2E393C8A3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{12096D9A-C692-4B8F-A796-2BF44E795DA3}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B9A-426D-B54B-AE2E393C8A3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{5663FAA4-E8E8-44D9-BBB2-6C131ED98DFA}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B9A-426D-B54B-AE2E393C8A3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{82B570E0-F080-4B89-AA4D-0067BB900D09}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B9A-426D-B54B-AE2E393C8A3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{2C623433-D5BE-41A0-985E-CC150F1E2270}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B9A-426D-B54B-AE2E393C8A3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{7B761617-1777-410B-88D4-EBCB28156919}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B9A-426D-B54B-AE2E393C8A3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{8D791730-2235-4080-8291-8E61C6A2F371}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B9A-426D-B54B-AE2E393C8A3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{47D3C055-FC17-48FB-A72D-AAD7D7CD934A}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B9A-426D-B54B-AE2E393C8A3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{B75BD01E-050D-46F2-9DDE-6D97A00FB338}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B9A-426D-B54B-AE2E393C8A3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{3E76F59D-7BA4-4493-90DB-6719D7C86D0D}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B9A-426D-B54B-AE2E393C8A3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{F622841E-82AB-44E7-B2DA-C90A837065FD}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B9A-426D-B54B-AE2E393C8A3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{D44A3A3F-AFE1-423F-B7DB-368684F31CB3}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B9A-426D-B54B-AE2E393C8A3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{CDF4447F-CE03-4D57-A02B-21DDBE3AB1C9}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B9A-426D-B54B-AE2E393C8A3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{AB384622-54BC-418A-8F6C-FACA152C6670}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B9A-426D-B54B-AE2E393C8A3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{5731CD64-08CF-47BD-8364-EFC15029DA26}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B9A-426D-B54B-AE2E393C8A3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{07DF2151-D1D4-424E-BADE-E0757A9BBF3A}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B9A-426D-B54B-AE2E393C8A3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{62316A18-E8A9-46E4-BA7B-E602532A0ACE}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B9A-426D-B54B-AE2E393C8A3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{63D9F8CF-7444-4F82-BE85-E91B513EE93E}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B9A-426D-B54B-AE2E393C8A3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{5A9A92EE-5A73-458E-AAE9-01D1D0362256}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B9A-426D-B54B-AE2E393C8A3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{DD6B0D4D-5345-41AB-A7D4-3B4AAF6D2FEB}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B9A-426D-B54B-AE2E393C8A3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{82E7D769-D626-4349-BE76-27C52520FB68}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B9A-426D-B54B-AE2E393C8A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B9A-426D-B54B-AE2E393C8A3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B9A-426D-B54B-AE2E393C8A3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{1EA57D6A-F128-4B75-AC59-23573DF0DED0}</c15:txfldGUID>
                      <c15:f>Diagramm!$I$46</c15:f>
                      <c15:dlblFieldTableCache>
                        <c:ptCount val="1"/>
                      </c15:dlblFieldTableCache>
                    </c15:dlblFTEntry>
                  </c15:dlblFieldTable>
                  <c15:showDataLabelsRange val="0"/>
                </c:ext>
                <c:ext xmlns:c16="http://schemas.microsoft.com/office/drawing/2014/chart" uri="{C3380CC4-5D6E-409C-BE32-E72D297353CC}">
                  <c16:uniqueId val="{00000000-33AD-4D2C-984D-A7ADFFDF7F0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{88718F7C-AADD-43B1-902C-D9D5686FD74D}</c15:txfldGUID>
                      <c15:f>Diagramm!$I$47</c15:f>
                      <c15:dlblFieldTableCache>
                        <c:ptCount val="1"/>
                      </c15:dlblFieldTableCache>
                    </c15:dlblFTEntry>
                  </c15:dlblFieldTable>
                  <c15:showDataLabelsRange val="0"/>
                </c:ext>
                <c:ext xmlns:c16="http://schemas.microsoft.com/office/drawing/2014/chart" uri="{C3380CC4-5D6E-409C-BE32-E72D297353CC}">
                  <c16:uniqueId val="{00000001-33AD-4D2C-984D-A7ADFFDF7F0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{8796814E-10F8-4065-A545-984B23D770DE}</c15:txfldGUID>
                      <c15:f>Diagramm!$I$48</c15:f>
                      <c15:dlblFieldTableCache>
                        <c:ptCount val="1"/>
                      </c15:dlblFieldTableCache>
                    </c15:dlblFTEntry>
                  </c15:dlblFieldTable>
                  <c15:showDataLabelsRange val="0"/>
                </c:ext>
                <c:ext xmlns:c16="http://schemas.microsoft.com/office/drawing/2014/chart" uri="{C3380CC4-5D6E-409C-BE32-E72D297353CC}">
                  <c16:uniqueId val="{00000002-33AD-4D2C-984D-A7ADFFDF7F0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{D6A82015-F91D-469C-9FFD-01A2442D7557}</c15:txfldGUID>
                      <c15:f>Diagramm!$I$49</c15:f>
                      <c15:dlblFieldTableCache>
                        <c:ptCount val="1"/>
                      </c15:dlblFieldTableCache>
                    </c15:dlblFTEntry>
                  </c15:dlblFieldTable>
                  <c15:showDataLabelsRange val="0"/>
                </c:ext>
                <c:ext xmlns:c16="http://schemas.microsoft.com/office/drawing/2014/chart" uri="{C3380CC4-5D6E-409C-BE32-E72D297353CC}">
                  <c16:uniqueId val="{00000003-33AD-4D2C-984D-A7ADFFDF7F0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{55ADF8FC-BD1E-4FF8-9476-C66C0F41233E}</c15:txfldGUID>
                      <c15:f>Diagramm!$I$50</c15:f>
                      <c15:dlblFieldTableCache>
                        <c:ptCount val="1"/>
                      </c15:dlblFieldTableCache>
                    </c15:dlblFTEntry>
                  </c15:dlblFieldTable>
                  <c15:showDataLabelsRange val="0"/>
                </c:ext>
                <c:ext xmlns:c16="http://schemas.microsoft.com/office/drawing/2014/chart" uri="{C3380CC4-5D6E-409C-BE32-E72D297353CC}">
                  <c16:uniqueId val="{00000004-33AD-4D2C-984D-A7ADFFDF7F0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{DF9AD2C5-8A99-4906-AFC8-4DF1CF013AFE}</c15:txfldGUID>
                      <c15:f>Diagramm!$I$51</c15:f>
                      <c15:dlblFieldTableCache>
                        <c:ptCount val="1"/>
                      </c15:dlblFieldTableCache>
                    </c15:dlblFTEntry>
                  </c15:dlblFieldTable>
                  <c15:showDataLabelsRange val="0"/>
                </c:ext>
                <c:ext xmlns:c16="http://schemas.microsoft.com/office/drawing/2014/chart" uri="{C3380CC4-5D6E-409C-BE32-E72D297353CC}">
                  <c16:uniqueId val="{00000005-33AD-4D2C-984D-A7ADFFDF7F0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{9EE0A3CC-0C4D-4CD4-9BB6-6430F9B5E6F1}</c15:txfldGUID>
                      <c15:f>Diagramm!$I$52</c15:f>
                      <c15:dlblFieldTableCache>
                        <c:ptCount val="1"/>
                      </c15:dlblFieldTableCache>
                    </c15:dlblFTEntry>
                  </c15:dlblFieldTable>
                  <c15:showDataLabelsRange val="0"/>
                </c:ext>
                <c:ext xmlns:c16="http://schemas.microsoft.com/office/drawing/2014/chart" uri="{C3380CC4-5D6E-409C-BE32-E72D297353CC}">
                  <c16:uniqueId val="{00000006-33AD-4D2C-984D-A7ADFFDF7F0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{C232E211-AA26-4A6F-B442-EEA30DCADE26}</c15:txfldGUID>
                      <c15:f>Diagramm!$I$53</c15:f>
                      <c15:dlblFieldTableCache>
                        <c:ptCount val="1"/>
                      </c15:dlblFieldTableCache>
                    </c15:dlblFTEntry>
                  </c15:dlblFieldTable>
                  <c15:showDataLabelsRange val="0"/>
                </c:ext>
                <c:ext xmlns:c16="http://schemas.microsoft.com/office/drawing/2014/chart" uri="{C3380CC4-5D6E-409C-BE32-E72D297353CC}">
                  <c16:uniqueId val="{00000007-33AD-4D2C-984D-A7ADFFDF7F0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{B8BC2DB9-341F-4612-9F21-6E666C4F570C}</c15:txfldGUID>
                      <c15:f>Diagramm!$I$54</c15:f>
                      <c15:dlblFieldTableCache>
                        <c:ptCount val="1"/>
                      </c15:dlblFieldTableCache>
                    </c15:dlblFTEntry>
                  </c15:dlblFieldTable>
                  <c15:showDataLabelsRange val="0"/>
                </c:ext>
                <c:ext xmlns:c16="http://schemas.microsoft.com/office/drawing/2014/chart" uri="{C3380CC4-5D6E-409C-BE32-E72D297353CC}">
                  <c16:uniqueId val="{00000008-33AD-4D2C-984D-A7ADFFDF7F0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{314C1194-752F-4711-8903-F31CD1F398E3}</c15:txfldGUID>
                      <c15:f>Diagramm!$I$55</c15:f>
                      <c15:dlblFieldTableCache>
                        <c:ptCount val="1"/>
                      </c15:dlblFieldTableCache>
                    </c15:dlblFTEntry>
                  </c15:dlblFieldTable>
                  <c15:showDataLabelsRange val="0"/>
                </c:ext>
                <c:ext xmlns:c16="http://schemas.microsoft.com/office/drawing/2014/chart" uri="{C3380CC4-5D6E-409C-BE32-E72D297353CC}">
                  <c16:uniqueId val="{00000009-33AD-4D2C-984D-A7ADFFDF7F0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{B42B57C5-8AB0-4CFE-99AA-21D8C113B0F4}</c15:txfldGUID>
                      <c15:f>Diagramm!$I$56</c15:f>
                      <c15:dlblFieldTableCache>
                        <c:ptCount val="1"/>
                      </c15:dlblFieldTableCache>
                    </c15:dlblFTEntry>
                  </c15:dlblFieldTable>
                  <c15:showDataLabelsRange val="0"/>
                </c:ext>
                <c:ext xmlns:c16="http://schemas.microsoft.com/office/drawing/2014/chart" uri="{C3380CC4-5D6E-409C-BE32-E72D297353CC}">
                  <c16:uniqueId val="{0000000A-33AD-4D2C-984D-A7ADFFDF7F0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{A39F0F94-7486-4B1E-B12B-26C0B9461ED2}</c15:txfldGUID>
                      <c15:f>Diagramm!$I$57</c15:f>
                      <c15:dlblFieldTableCache>
                        <c:ptCount val="1"/>
                      </c15:dlblFieldTableCache>
                    </c15:dlblFTEntry>
                  </c15:dlblFieldTable>
                  <c15:showDataLabelsRange val="0"/>
                </c:ext>
                <c:ext xmlns:c16="http://schemas.microsoft.com/office/drawing/2014/chart" uri="{C3380CC4-5D6E-409C-BE32-E72D297353CC}">
                  <c16:uniqueId val="{0000000B-33AD-4D2C-984D-A7ADFFDF7F0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{55359944-50F9-47E9-A34C-019C302EF410}</c15:txfldGUID>
                      <c15:f>Diagramm!$I$58</c15:f>
                      <c15:dlblFieldTableCache>
                        <c:ptCount val="1"/>
                      </c15:dlblFieldTableCache>
                    </c15:dlblFTEntry>
                  </c15:dlblFieldTable>
                  <c15:showDataLabelsRange val="0"/>
                </c:ext>
                <c:ext xmlns:c16="http://schemas.microsoft.com/office/drawing/2014/chart" uri="{C3380CC4-5D6E-409C-BE32-E72D297353CC}">
                  <c16:uniqueId val="{0000000C-33AD-4D2C-984D-A7ADFFDF7F0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{3A225B33-D8BF-4BF5-8881-294FB62DD652}</c15:txfldGUID>
                      <c15:f>Diagramm!$I$59</c15:f>
                      <c15:dlblFieldTableCache>
                        <c:ptCount val="1"/>
                      </c15:dlblFieldTableCache>
                    </c15:dlblFTEntry>
                  </c15:dlblFieldTable>
                  <c15:showDataLabelsRange val="0"/>
                </c:ext>
                <c:ext xmlns:c16="http://schemas.microsoft.com/office/drawing/2014/chart" uri="{C3380CC4-5D6E-409C-BE32-E72D297353CC}">
                  <c16:uniqueId val="{0000000D-33AD-4D2C-984D-A7ADFFDF7F0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{187B3BD8-33D4-4642-9EFD-8307AF359BD6}</c15:txfldGUID>
                      <c15:f>Diagramm!$I$60</c15:f>
                      <c15:dlblFieldTableCache>
                        <c:ptCount val="1"/>
                      </c15:dlblFieldTableCache>
                    </c15:dlblFTEntry>
                  </c15:dlblFieldTable>
                  <c15:showDataLabelsRange val="0"/>
                </c:ext>
                <c:ext xmlns:c16="http://schemas.microsoft.com/office/drawing/2014/chart" uri="{C3380CC4-5D6E-409C-BE32-E72D297353CC}">
                  <c16:uniqueId val="{0000000E-33AD-4D2C-984D-A7ADFFDF7F0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{74F1B5B0-3BE8-4016-84B1-14D454FE2840}</c15:txfldGUID>
                      <c15:f>Diagramm!$I$61</c15:f>
                      <c15:dlblFieldTableCache>
                        <c:ptCount val="1"/>
                      </c15:dlblFieldTableCache>
                    </c15:dlblFTEntry>
                  </c15:dlblFieldTable>
                  <c15:showDataLabelsRange val="0"/>
                </c:ext>
                <c:ext xmlns:c16="http://schemas.microsoft.com/office/drawing/2014/chart" uri="{C3380CC4-5D6E-409C-BE32-E72D297353CC}">
                  <c16:uniqueId val="{0000000F-33AD-4D2C-984D-A7ADFFDF7F0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{4DEFA29E-593A-426F-966A-A33C1A4E6888}</c15:txfldGUID>
                      <c15:f>Diagramm!$I$62</c15:f>
                      <c15:dlblFieldTableCache>
                        <c:ptCount val="1"/>
                      </c15:dlblFieldTableCache>
                    </c15:dlblFTEntry>
                  </c15:dlblFieldTable>
                  <c15:showDataLabelsRange val="0"/>
                </c:ext>
                <c:ext xmlns:c16="http://schemas.microsoft.com/office/drawing/2014/chart" uri="{C3380CC4-5D6E-409C-BE32-E72D297353CC}">
                  <c16:uniqueId val="{00000010-33AD-4D2C-984D-A7ADFFDF7F0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{9738BAFD-FA9A-407A-BE01-0243A4F42E16}</c15:txfldGUID>
                      <c15:f>Diagramm!$I$63</c15:f>
                      <c15:dlblFieldTableCache>
                        <c:ptCount val="1"/>
                      </c15:dlblFieldTableCache>
                    </c15:dlblFTEntry>
                  </c15:dlblFieldTable>
                  <c15:showDataLabelsRange val="0"/>
                </c:ext>
                <c:ext xmlns:c16="http://schemas.microsoft.com/office/drawing/2014/chart" uri="{C3380CC4-5D6E-409C-BE32-E72D297353CC}">
                  <c16:uniqueId val="{00000011-33AD-4D2C-984D-A7ADFFDF7F0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{EE72AC2C-16A1-4B32-BE7D-C3632EABC7B8}</c15:txfldGUID>
                      <c15:f>Diagramm!$I$64</c15:f>
                      <c15:dlblFieldTableCache>
                        <c:ptCount val="1"/>
                      </c15:dlblFieldTableCache>
                    </c15:dlblFTEntry>
                  </c15:dlblFieldTable>
                  <c15:showDataLabelsRange val="0"/>
                </c:ext>
                <c:ext xmlns:c16="http://schemas.microsoft.com/office/drawing/2014/chart" uri="{C3380CC4-5D6E-409C-BE32-E72D297353CC}">
                  <c16:uniqueId val="{00000012-33AD-4D2C-984D-A7ADFFDF7F0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{60AEC6F6-C85E-4124-BD03-402FE4C89DE3}</c15:txfldGUID>
                      <c15:f>Diagramm!$I$65</c15:f>
                      <c15:dlblFieldTableCache>
                        <c:ptCount val="1"/>
                      </c15:dlblFieldTableCache>
                    </c15:dlblFTEntry>
                  </c15:dlblFieldTable>
                  <c15:showDataLabelsRange val="0"/>
                </c:ext>
                <c:ext xmlns:c16="http://schemas.microsoft.com/office/drawing/2014/chart" uri="{C3380CC4-5D6E-409C-BE32-E72D297353CC}">
                  <c16:uniqueId val="{00000013-33AD-4D2C-984D-A7ADFFDF7F0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{BC6361EB-FC6A-44B5-80B4-90A5BD2A5058}</c15:txfldGUID>
                      <c15:f>Diagramm!$I$66</c15:f>
                      <c15:dlblFieldTableCache>
                        <c:ptCount val="1"/>
                      </c15:dlblFieldTableCache>
                    </c15:dlblFTEntry>
                  </c15:dlblFieldTable>
                  <c15:showDataLabelsRange val="0"/>
                </c:ext>
                <c:ext xmlns:c16="http://schemas.microsoft.com/office/drawing/2014/chart" uri="{C3380CC4-5D6E-409C-BE32-E72D297353CC}">
                  <c16:uniqueId val="{00000014-33AD-4D2C-984D-A7ADFFDF7F0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{AF867D05-0FC5-4F8B-934C-F6F22B5C5FC6}</c15:txfldGUID>
                      <c15:f>Diagramm!$I$67</c15:f>
                      <c15:dlblFieldTableCache>
                        <c:ptCount val="1"/>
                      </c15:dlblFieldTableCache>
                    </c15:dlblFTEntry>
                  </c15:dlblFieldTable>
                  <c15:showDataLabelsRange val="0"/>
                </c:ext>
                <c:ext xmlns:c16="http://schemas.microsoft.com/office/drawing/2014/chart" uri="{C3380CC4-5D6E-409C-BE32-E72D297353CC}">
                  <c16:uniqueId val="{00000015-33AD-4D2C-984D-A7ADFFDF7F0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3AD-4D2C-984D-A7ADFFDF7F0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{29164D0D-CFB2-4C39-8BE3-5A8D4855AB32}</c15:txfldGUID>
                      <c15:f>Diagramm!$K$46</c15:f>
                      <c15:dlblFieldTableCache>
                        <c:ptCount val="1"/>
                      </c15:dlblFieldTableCache>
                    </c15:dlblFTEntry>
                  </c15:dlblFieldTable>
                  <c15:showDataLabelsRange val="0"/>
                </c:ext>
                <c:ext xmlns:c16="http://schemas.microsoft.com/office/drawing/2014/chart" uri="{C3380CC4-5D6E-409C-BE32-E72D297353CC}">
                  <c16:uniqueId val="{00000017-33AD-4D2C-984D-A7ADFFDF7F0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{2D50C11E-127A-4F38-AEFF-303846F5A9CE}</c15:txfldGUID>
                      <c15:f>Diagramm!$K$47</c15:f>
                      <c15:dlblFieldTableCache>
                        <c:ptCount val="1"/>
                      </c15:dlblFieldTableCache>
                    </c15:dlblFTEntry>
                  </c15:dlblFieldTable>
                  <c15:showDataLabelsRange val="0"/>
                </c:ext>
                <c:ext xmlns:c16="http://schemas.microsoft.com/office/drawing/2014/chart" uri="{C3380CC4-5D6E-409C-BE32-E72D297353CC}">
                  <c16:uniqueId val="{00000018-33AD-4D2C-984D-A7ADFFDF7F0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{FFFE8357-9676-4C84-B0FE-D65F5D8E497B}</c15:txfldGUID>
                      <c15:f>Diagramm!$K$48</c15:f>
                      <c15:dlblFieldTableCache>
                        <c:ptCount val="1"/>
                      </c15:dlblFieldTableCache>
                    </c15:dlblFTEntry>
                  </c15:dlblFieldTable>
                  <c15:showDataLabelsRange val="0"/>
                </c:ext>
                <c:ext xmlns:c16="http://schemas.microsoft.com/office/drawing/2014/chart" uri="{C3380CC4-5D6E-409C-BE32-E72D297353CC}">
                  <c16:uniqueId val="{00000019-33AD-4D2C-984D-A7ADFFDF7F0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{3E9FAA81-B5E1-4918-A1D0-6063C50A9F7D}</c15:txfldGUID>
                      <c15:f>Diagramm!$K$49</c15:f>
                      <c15:dlblFieldTableCache>
                        <c:ptCount val="1"/>
                      </c15:dlblFieldTableCache>
                    </c15:dlblFTEntry>
                  </c15:dlblFieldTable>
                  <c15:showDataLabelsRange val="0"/>
                </c:ext>
                <c:ext xmlns:c16="http://schemas.microsoft.com/office/drawing/2014/chart" uri="{C3380CC4-5D6E-409C-BE32-E72D297353CC}">
                  <c16:uniqueId val="{0000001A-33AD-4D2C-984D-A7ADFFDF7F0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{6F024DA5-DCFE-49D5-858F-06AFED05826B}</c15:txfldGUID>
                      <c15:f>Diagramm!$K$50</c15:f>
                      <c15:dlblFieldTableCache>
                        <c:ptCount val="1"/>
                      </c15:dlblFieldTableCache>
                    </c15:dlblFTEntry>
                  </c15:dlblFieldTable>
                  <c15:showDataLabelsRange val="0"/>
                </c:ext>
                <c:ext xmlns:c16="http://schemas.microsoft.com/office/drawing/2014/chart" uri="{C3380CC4-5D6E-409C-BE32-E72D297353CC}">
                  <c16:uniqueId val="{0000001B-33AD-4D2C-984D-A7ADFFDF7F0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{2DEE93A6-1BB8-4CCB-8CDD-C69CA8BD8101}</c15:txfldGUID>
                      <c15:f>Diagramm!$K$51</c15:f>
                      <c15:dlblFieldTableCache>
                        <c:ptCount val="1"/>
                      </c15:dlblFieldTableCache>
                    </c15:dlblFTEntry>
                  </c15:dlblFieldTable>
                  <c15:showDataLabelsRange val="0"/>
                </c:ext>
                <c:ext xmlns:c16="http://schemas.microsoft.com/office/drawing/2014/chart" uri="{C3380CC4-5D6E-409C-BE32-E72D297353CC}">
                  <c16:uniqueId val="{0000001C-33AD-4D2C-984D-A7ADFFDF7F0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{0AD3B36F-E059-4AF3-ADF6-8B296CF5A28E}</c15:txfldGUID>
                      <c15:f>Diagramm!$K$52</c15:f>
                      <c15:dlblFieldTableCache>
                        <c:ptCount val="1"/>
                      </c15:dlblFieldTableCache>
                    </c15:dlblFTEntry>
                  </c15:dlblFieldTable>
                  <c15:showDataLabelsRange val="0"/>
                </c:ext>
                <c:ext xmlns:c16="http://schemas.microsoft.com/office/drawing/2014/chart" uri="{C3380CC4-5D6E-409C-BE32-E72D297353CC}">
                  <c16:uniqueId val="{0000001D-33AD-4D2C-984D-A7ADFFDF7F0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{C0E55EE2-09CB-4298-A2B0-D92E0030F713}</c15:txfldGUID>
                      <c15:f>Diagramm!$K$53</c15:f>
                      <c15:dlblFieldTableCache>
                        <c:ptCount val="1"/>
                      </c15:dlblFieldTableCache>
                    </c15:dlblFTEntry>
                  </c15:dlblFieldTable>
                  <c15:showDataLabelsRange val="0"/>
                </c:ext>
                <c:ext xmlns:c16="http://schemas.microsoft.com/office/drawing/2014/chart" uri="{C3380CC4-5D6E-409C-BE32-E72D297353CC}">
                  <c16:uniqueId val="{0000001E-33AD-4D2C-984D-A7ADFFDF7F0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{F27E00CA-3B46-4DE6-AB01-C96F2A211C1E}</c15:txfldGUID>
                      <c15:f>Diagramm!$K$54</c15:f>
                      <c15:dlblFieldTableCache>
                        <c:ptCount val="1"/>
                      </c15:dlblFieldTableCache>
                    </c15:dlblFTEntry>
                  </c15:dlblFieldTable>
                  <c15:showDataLabelsRange val="0"/>
                </c:ext>
                <c:ext xmlns:c16="http://schemas.microsoft.com/office/drawing/2014/chart" uri="{C3380CC4-5D6E-409C-BE32-E72D297353CC}">
                  <c16:uniqueId val="{0000001F-33AD-4D2C-984D-A7ADFFDF7F0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{EE55D653-792C-4512-A956-A4A6B2835A90}</c15:txfldGUID>
                      <c15:f>Diagramm!$K$55</c15:f>
                      <c15:dlblFieldTableCache>
                        <c:ptCount val="1"/>
                      </c15:dlblFieldTableCache>
                    </c15:dlblFTEntry>
                  </c15:dlblFieldTable>
                  <c15:showDataLabelsRange val="0"/>
                </c:ext>
                <c:ext xmlns:c16="http://schemas.microsoft.com/office/drawing/2014/chart" uri="{C3380CC4-5D6E-409C-BE32-E72D297353CC}">
                  <c16:uniqueId val="{00000020-33AD-4D2C-984D-A7ADFFDF7F0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{46837836-5EC6-4B31-BD0F-C1FCDC077118}</c15:txfldGUID>
                      <c15:f>Diagramm!$K$56</c15:f>
                      <c15:dlblFieldTableCache>
                        <c:ptCount val="1"/>
                      </c15:dlblFieldTableCache>
                    </c15:dlblFTEntry>
                  </c15:dlblFieldTable>
                  <c15:showDataLabelsRange val="0"/>
                </c:ext>
                <c:ext xmlns:c16="http://schemas.microsoft.com/office/drawing/2014/chart" uri="{C3380CC4-5D6E-409C-BE32-E72D297353CC}">
                  <c16:uniqueId val="{00000021-33AD-4D2C-984D-A7ADFFDF7F0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{1178C19D-E16B-4690-B3AE-BE9C3806FBCD}</c15:txfldGUID>
                      <c15:f>Diagramm!$K$57</c15:f>
                      <c15:dlblFieldTableCache>
                        <c:ptCount val="1"/>
                      </c15:dlblFieldTableCache>
                    </c15:dlblFTEntry>
                  </c15:dlblFieldTable>
                  <c15:showDataLabelsRange val="0"/>
                </c:ext>
                <c:ext xmlns:c16="http://schemas.microsoft.com/office/drawing/2014/chart" uri="{C3380CC4-5D6E-409C-BE32-E72D297353CC}">
                  <c16:uniqueId val="{00000022-33AD-4D2C-984D-A7ADFFDF7F0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{2B780B2C-CF96-4C52-9118-121C9D138B30}</c15:txfldGUID>
                      <c15:f>Diagramm!$K$58</c15:f>
                      <c15:dlblFieldTableCache>
                        <c:ptCount val="1"/>
                      </c15:dlblFieldTableCache>
                    </c15:dlblFTEntry>
                  </c15:dlblFieldTable>
                  <c15:showDataLabelsRange val="0"/>
                </c:ext>
                <c:ext xmlns:c16="http://schemas.microsoft.com/office/drawing/2014/chart" uri="{C3380CC4-5D6E-409C-BE32-E72D297353CC}">
                  <c16:uniqueId val="{00000023-33AD-4D2C-984D-A7ADFFDF7F0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{FACAB7D8-9F12-4AFC-8961-648978123C96}</c15:txfldGUID>
                      <c15:f>Diagramm!$K$59</c15:f>
                      <c15:dlblFieldTableCache>
                        <c:ptCount val="1"/>
                      </c15:dlblFieldTableCache>
                    </c15:dlblFTEntry>
                  </c15:dlblFieldTable>
                  <c15:showDataLabelsRange val="0"/>
                </c:ext>
                <c:ext xmlns:c16="http://schemas.microsoft.com/office/drawing/2014/chart" uri="{C3380CC4-5D6E-409C-BE32-E72D297353CC}">
                  <c16:uniqueId val="{00000024-33AD-4D2C-984D-A7ADFFDF7F0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{426542C7-0E5E-4E4C-BBB4-1E03C6479A6D}</c15:txfldGUID>
                      <c15:f>Diagramm!$K$60</c15:f>
                      <c15:dlblFieldTableCache>
                        <c:ptCount val="1"/>
                      </c15:dlblFieldTableCache>
                    </c15:dlblFTEntry>
                  </c15:dlblFieldTable>
                  <c15:showDataLabelsRange val="0"/>
                </c:ext>
                <c:ext xmlns:c16="http://schemas.microsoft.com/office/drawing/2014/chart" uri="{C3380CC4-5D6E-409C-BE32-E72D297353CC}">
                  <c16:uniqueId val="{00000025-33AD-4D2C-984D-A7ADFFDF7F0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{FBC88BD2-C5F2-4A18-8D81-A6EA4274E742}</c15:txfldGUID>
                      <c15:f>Diagramm!$K$61</c15:f>
                      <c15:dlblFieldTableCache>
                        <c:ptCount val="1"/>
                      </c15:dlblFieldTableCache>
                    </c15:dlblFTEntry>
                  </c15:dlblFieldTable>
                  <c15:showDataLabelsRange val="0"/>
                </c:ext>
                <c:ext xmlns:c16="http://schemas.microsoft.com/office/drawing/2014/chart" uri="{C3380CC4-5D6E-409C-BE32-E72D297353CC}">
                  <c16:uniqueId val="{00000026-33AD-4D2C-984D-A7ADFFDF7F0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{5722BA85-FD8E-44A0-A6C3-E89582BF11BD}</c15:txfldGUID>
                      <c15:f>Diagramm!$K$62</c15:f>
                      <c15:dlblFieldTableCache>
                        <c:ptCount val="1"/>
                      </c15:dlblFieldTableCache>
                    </c15:dlblFTEntry>
                  </c15:dlblFieldTable>
                  <c15:showDataLabelsRange val="0"/>
                </c:ext>
                <c:ext xmlns:c16="http://schemas.microsoft.com/office/drawing/2014/chart" uri="{C3380CC4-5D6E-409C-BE32-E72D297353CC}">
                  <c16:uniqueId val="{00000027-33AD-4D2C-984D-A7ADFFDF7F0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{FD5A72E3-EFA0-4034-8673-0170DCC54E2C}</c15:txfldGUID>
                      <c15:f>Diagramm!$K$63</c15:f>
                      <c15:dlblFieldTableCache>
                        <c:ptCount val="1"/>
                      </c15:dlblFieldTableCache>
                    </c15:dlblFTEntry>
                  </c15:dlblFieldTable>
                  <c15:showDataLabelsRange val="0"/>
                </c:ext>
                <c:ext xmlns:c16="http://schemas.microsoft.com/office/drawing/2014/chart" uri="{C3380CC4-5D6E-409C-BE32-E72D297353CC}">
                  <c16:uniqueId val="{00000028-33AD-4D2C-984D-A7ADFFDF7F0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{B56D5A8A-1C46-4E1B-9495-623916BCD7D2}</c15:txfldGUID>
                      <c15:f>Diagramm!$K$64</c15:f>
                      <c15:dlblFieldTableCache>
                        <c:ptCount val="1"/>
                      </c15:dlblFieldTableCache>
                    </c15:dlblFTEntry>
                  </c15:dlblFieldTable>
                  <c15:showDataLabelsRange val="0"/>
                </c:ext>
                <c:ext xmlns:c16="http://schemas.microsoft.com/office/drawing/2014/chart" uri="{C3380CC4-5D6E-409C-BE32-E72D297353CC}">
                  <c16:uniqueId val="{00000029-33AD-4D2C-984D-A7ADFFDF7F0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{5082F93E-EF33-481A-BC95-6F9DE4D026F0}</c15:txfldGUID>
                      <c15:f>Diagramm!$K$65</c15:f>
                      <c15:dlblFieldTableCache>
                        <c:ptCount val="1"/>
                      </c15:dlblFieldTableCache>
                    </c15:dlblFTEntry>
                  </c15:dlblFieldTable>
                  <c15:showDataLabelsRange val="0"/>
                </c:ext>
                <c:ext xmlns:c16="http://schemas.microsoft.com/office/drawing/2014/chart" uri="{C3380CC4-5D6E-409C-BE32-E72D297353CC}">
                  <c16:uniqueId val="{0000002A-33AD-4D2C-984D-A7ADFFDF7F0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{4BDB8F74-EC75-4242-9FB2-6A502683A3DA}</c15:txfldGUID>
                      <c15:f>Diagramm!$K$66</c15:f>
                      <c15:dlblFieldTableCache>
                        <c:ptCount val="1"/>
                      </c15:dlblFieldTableCache>
                    </c15:dlblFTEntry>
                  </c15:dlblFieldTable>
                  <c15:showDataLabelsRange val="0"/>
                </c:ext>
                <c:ext xmlns:c16="http://schemas.microsoft.com/office/drawing/2014/chart" uri="{C3380CC4-5D6E-409C-BE32-E72D297353CC}">
                  <c16:uniqueId val="{0000002B-33AD-4D2C-984D-A7ADFFDF7F0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{B80BA8F6-1516-4709-A271-54F963DA3BA8}</c15:txfldGUID>
                      <c15:f>Diagramm!$K$67</c15:f>
                      <c15:dlblFieldTableCache>
                        <c:ptCount val="1"/>
                      </c15:dlblFieldTableCache>
                    </c15:dlblFTEntry>
                  </c15:dlblFieldTable>
                  <c15:showDataLabelsRange val="0"/>
                </c:ext>
                <c:ext xmlns:c16="http://schemas.microsoft.com/office/drawing/2014/chart" uri="{C3380CC4-5D6E-409C-BE32-E72D297353CC}">
                  <c16:uniqueId val="{0000002C-33AD-4D2C-984D-A7ADFFDF7F0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3AD-4D2C-984D-A7ADFFDF7F0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{E3D52F03-872F-4061-9999-C85E28723D30}</c15:txfldGUID>
                      <c15:f>Diagramm!$J$46</c15:f>
                      <c15:dlblFieldTableCache>
                        <c:ptCount val="1"/>
                      </c15:dlblFieldTableCache>
                    </c15:dlblFTEntry>
                  </c15:dlblFieldTable>
                  <c15:showDataLabelsRange val="0"/>
                </c:ext>
                <c:ext xmlns:c16="http://schemas.microsoft.com/office/drawing/2014/chart" uri="{C3380CC4-5D6E-409C-BE32-E72D297353CC}">
                  <c16:uniqueId val="{0000002E-33AD-4D2C-984D-A7ADFFDF7F0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{55A085A4-3301-4547-A1C9-8DBEC23827E8}</c15:txfldGUID>
                      <c15:f>Diagramm!$J$47</c15:f>
                      <c15:dlblFieldTableCache>
                        <c:ptCount val="1"/>
                      </c15:dlblFieldTableCache>
                    </c15:dlblFTEntry>
                  </c15:dlblFieldTable>
                  <c15:showDataLabelsRange val="0"/>
                </c:ext>
                <c:ext xmlns:c16="http://schemas.microsoft.com/office/drawing/2014/chart" uri="{C3380CC4-5D6E-409C-BE32-E72D297353CC}">
                  <c16:uniqueId val="{0000002F-33AD-4D2C-984D-A7ADFFDF7F0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{EB480508-4A0C-48F7-8668-08F872D6A93A}</c15:txfldGUID>
                      <c15:f>Diagramm!$J$48</c15:f>
                      <c15:dlblFieldTableCache>
                        <c:ptCount val="1"/>
                      </c15:dlblFieldTableCache>
                    </c15:dlblFTEntry>
                  </c15:dlblFieldTable>
                  <c15:showDataLabelsRange val="0"/>
                </c:ext>
                <c:ext xmlns:c16="http://schemas.microsoft.com/office/drawing/2014/chart" uri="{C3380CC4-5D6E-409C-BE32-E72D297353CC}">
                  <c16:uniqueId val="{00000030-33AD-4D2C-984D-A7ADFFDF7F0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{CE6C78F4-5FA6-4371-A4CD-0527956A8E85}</c15:txfldGUID>
                      <c15:f>Diagramm!$J$49</c15:f>
                      <c15:dlblFieldTableCache>
                        <c:ptCount val="1"/>
                      </c15:dlblFieldTableCache>
                    </c15:dlblFTEntry>
                  </c15:dlblFieldTable>
                  <c15:showDataLabelsRange val="0"/>
                </c:ext>
                <c:ext xmlns:c16="http://schemas.microsoft.com/office/drawing/2014/chart" uri="{C3380CC4-5D6E-409C-BE32-E72D297353CC}">
                  <c16:uniqueId val="{00000031-33AD-4D2C-984D-A7ADFFDF7F0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{DC293352-7DF1-4424-8FA5-1DEEE0C50CFC}</c15:txfldGUID>
                      <c15:f>Diagramm!$J$50</c15:f>
                      <c15:dlblFieldTableCache>
                        <c:ptCount val="1"/>
                      </c15:dlblFieldTableCache>
                    </c15:dlblFTEntry>
                  </c15:dlblFieldTable>
                  <c15:showDataLabelsRange val="0"/>
                </c:ext>
                <c:ext xmlns:c16="http://schemas.microsoft.com/office/drawing/2014/chart" uri="{C3380CC4-5D6E-409C-BE32-E72D297353CC}">
                  <c16:uniqueId val="{00000032-33AD-4D2C-984D-A7ADFFDF7F0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{4FF76B9B-DEBF-4D38-B907-A6BFF8AEE480}</c15:txfldGUID>
                      <c15:f>Diagramm!$J$51</c15:f>
                      <c15:dlblFieldTableCache>
                        <c:ptCount val="1"/>
                      </c15:dlblFieldTableCache>
                    </c15:dlblFTEntry>
                  </c15:dlblFieldTable>
                  <c15:showDataLabelsRange val="0"/>
                </c:ext>
                <c:ext xmlns:c16="http://schemas.microsoft.com/office/drawing/2014/chart" uri="{C3380CC4-5D6E-409C-BE32-E72D297353CC}">
                  <c16:uniqueId val="{00000033-33AD-4D2C-984D-A7ADFFDF7F0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{57E8084B-4423-4C4D-82A5-57A929EED3D9}</c15:txfldGUID>
                      <c15:f>Diagramm!$J$52</c15:f>
                      <c15:dlblFieldTableCache>
                        <c:ptCount val="1"/>
                      </c15:dlblFieldTableCache>
                    </c15:dlblFTEntry>
                  </c15:dlblFieldTable>
                  <c15:showDataLabelsRange val="0"/>
                </c:ext>
                <c:ext xmlns:c16="http://schemas.microsoft.com/office/drawing/2014/chart" uri="{C3380CC4-5D6E-409C-BE32-E72D297353CC}">
                  <c16:uniqueId val="{00000034-33AD-4D2C-984D-A7ADFFDF7F0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{F46D58BE-A00A-4D5F-9B22-D1F899FEAD56}</c15:txfldGUID>
                      <c15:f>Diagramm!$J$53</c15:f>
                      <c15:dlblFieldTableCache>
                        <c:ptCount val="1"/>
                      </c15:dlblFieldTableCache>
                    </c15:dlblFTEntry>
                  </c15:dlblFieldTable>
                  <c15:showDataLabelsRange val="0"/>
                </c:ext>
                <c:ext xmlns:c16="http://schemas.microsoft.com/office/drawing/2014/chart" uri="{C3380CC4-5D6E-409C-BE32-E72D297353CC}">
                  <c16:uniqueId val="{00000035-33AD-4D2C-984D-A7ADFFDF7F0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{9C6B9CBA-05D7-452E-A334-E0CB71AF0249}</c15:txfldGUID>
                      <c15:f>Diagramm!$J$54</c15:f>
                      <c15:dlblFieldTableCache>
                        <c:ptCount val="1"/>
                      </c15:dlblFieldTableCache>
                    </c15:dlblFTEntry>
                  </c15:dlblFieldTable>
                  <c15:showDataLabelsRange val="0"/>
                </c:ext>
                <c:ext xmlns:c16="http://schemas.microsoft.com/office/drawing/2014/chart" uri="{C3380CC4-5D6E-409C-BE32-E72D297353CC}">
                  <c16:uniqueId val="{00000036-33AD-4D2C-984D-A7ADFFDF7F0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{FA589DDA-BDE5-48B9-8F48-ED83BFF57EB7}</c15:txfldGUID>
                      <c15:f>Diagramm!$J$55</c15:f>
                      <c15:dlblFieldTableCache>
                        <c:ptCount val="1"/>
                      </c15:dlblFieldTableCache>
                    </c15:dlblFTEntry>
                  </c15:dlblFieldTable>
                  <c15:showDataLabelsRange val="0"/>
                </c:ext>
                <c:ext xmlns:c16="http://schemas.microsoft.com/office/drawing/2014/chart" uri="{C3380CC4-5D6E-409C-BE32-E72D297353CC}">
                  <c16:uniqueId val="{00000037-33AD-4D2C-984D-A7ADFFDF7F0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{832E66E7-7497-4DDB-840D-574782375E3B}</c15:txfldGUID>
                      <c15:f>Diagramm!$J$56</c15:f>
                      <c15:dlblFieldTableCache>
                        <c:ptCount val="1"/>
                      </c15:dlblFieldTableCache>
                    </c15:dlblFTEntry>
                  </c15:dlblFieldTable>
                  <c15:showDataLabelsRange val="0"/>
                </c:ext>
                <c:ext xmlns:c16="http://schemas.microsoft.com/office/drawing/2014/chart" uri="{C3380CC4-5D6E-409C-BE32-E72D297353CC}">
                  <c16:uniqueId val="{00000038-33AD-4D2C-984D-A7ADFFDF7F0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{2D915596-5C3D-43EB-852A-D81060105BA3}</c15:txfldGUID>
                      <c15:f>Diagramm!$J$57</c15:f>
                      <c15:dlblFieldTableCache>
                        <c:ptCount val="1"/>
                      </c15:dlblFieldTableCache>
                    </c15:dlblFTEntry>
                  </c15:dlblFieldTable>
                  <c15:showDataLabelsRange val="0"/>
                </c:ext>
                <c:ext xmlns:c16="http://schemas.microsoft.com/office/drawing/2014/chart" uri="{C3380CC4-5D6E-409C-BE32-E72D297353CC}">
                  <c16:uniqueId val="{00000039-33AD-4D2C-984D-A7ADFFDF7F0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{28DFA3AB-7CB3-4835-8AF5-86A048271129}</c15:txfldGUID>
                      <c15:f>Diagramm!$J$58</c15:f>
                      <c15:dlblFieldTableCache>
                        <c:ptCount val="1"/>
                      </c15:dlblFieldTableCache>
                    </c15:dlblFTEntry>
                  </c15:dlblFieldTable>
                  <c15:showDataLabelsRange val="0"/>
                </c:ext>
                <c:ext xmlns:c16="http://schemas.microsoft.com/office/drawing/2014/chart" uri="{C3380CC4-5D6E-409C-BE32-E72D297353CC}">
                  <c16:uniqueId val="{0000003A-33AD-4D2C-984D-A7ADFFDF7F0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{401DF52F-570B-4F14-9D46-1387561621B8}</c15:txfldGUID>
                      <c15:f>Diagramm!$J$59</c15:f>
                      <c15:dlblFieldTableCache>
                        <c:ptCount val="1"/>
                      </c15:dlblFieldTableCache>
                    </c15:dlblFTEntry>
                  </c15:dlblFieldTable>
                  <c15:showDataLabelsRange val="0"/>
                </c:ext>
                <c:ext xmlns:c16="http://schemas.microsoft.com/office/drawing/2014/chart" uri="{C3380CC4-5D6E-409C-BE32-E72D297353CC}">
                  <c16:uniqueId val="{0000003B-33AD-4D2C-984D-A7ADFFDF7F0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{6EFEDA2F-4D04-4111-9901-209279F2264E}</c15:txfldGUID>
                      <c15:f>Diagramm!$J$60</c15:f>
                      <c15:dlblFieldTableCache>
                        <c:ptCount val="1"/>
                      </c15:dlblFieldTableCache>
                    </c15:dlblFTEntry>
                  </c15:dlblFieldTable>
                  <c15:showDataLabelsRange val="0"/>
                </c:ext>
                <c:ext xmlns:c16="http://schemas.microsoft.com/office/drawing/2014/chart" uri="{C3380CC4-5D6E-409C-BE32-E72D297353CC}">
                  <c16:uniqueId val="{0000003C-33AD-4D2C-984D-A7ADFFDF7F0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{C5752001-864B-49A5-93D0-3E18D6BB4C9F}</c15:txfldGUID>
                      <c15:f>Diagramm!$J$61</c15:f>
                      <c15:dlblFieldTableCache>
                        <c:ptCount val="1"/>
                      </c15:dlblFieldTableCache>
                    </c15:dlblFTEntry>
                  </c15:dlblFieldTable>
                  <c15:showDataLabelsRange val="0"/>
                </c:ext>
                <c:ext xmlns:c16="http://schemas.microsoft.com/office/drawing/2014/chart" uri="{C3380CC4-5D6E-409C-BE32-E72D297353CC}">
                  <c16:uniqueId val="{0000003D-33AD-4D2C-984D-A7ADFFDF7F0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{23D137C8-BC4E-43E6-BEB7-A94847B7D0C5}</c15:txfldGUID>
                      <c15:f>Diagramm!$J$62</c15:f>
                      <c15:dlblFieldTableCache>
                        <c:ptCount val="1"/>
                      </c15:dlblFieldTableCache>
                    </c15:dlblFTEntry>
                  </c15:dlblFieldTable>
                  <c15:showDataLabelsRange val="0"/>
                </c:ext>
                <c:ext xmlns:c16="http://schemas.microsoft.com/office/drawing/2014/chart" uri="{C3380CC4-5D6E-409C-BE32-E72D297353CC}">
                  <c16:uniqueId val="{0000003E-33AD-4D2C-984D-A7ADFFDF7F0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{84A8D379-7237-407B-998F-32F5F19E366E}</c15:txfldGUID>
                      <c15:f>Diagramm!$J$63</c15:f>
                      <c15:dlblFieldTableCache>
                        <c:ptCount val="1"/>
                      </c15:dlblFieldTableCache>
                    </c15:dlblFTEntry>
                  </c15:dlblFieldTable>
                  <c15:showDataLabelsRange val="0"/>
                </c:ext>
                <c:ext xmlns:c16="http://schemas.microsoft.com/office/drawing/2014/chart" uri="{C3380CC4-5D6E-409C-BE32-E72D297353CC}">
                  <c16:uniqueId val="{0000003F-33AD-4D2C-984D-A7ADFFDF7F0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{7F42510D-2051-430F-A19D-D7A22AD88CAE}</c15:txfldGUID>
                      <c15:f>Diagramm!$J$64</c15:f>
                      <c15:dlblFieldTableCache>
                        <c:ptCount val="1"/>
                      </c15:dlblFieldTableCache>
                    </c15:dlblFTEntry>
                  </c15:dlblFieldTable>
                  <c15:showDataLabelsRange val="0"/>
                </c:ext>
                <c:ext xmlns:c16="http://schemas.microsoft.com/office/drawing/2014/chart" uri="{C3380CC4-5D6E-409C-BE32-E72D297353CC}">
                  <c16:uniqueId val="{00000040-33AD-4D2C-984D-A7ADFFDF7F0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{8F478A73-6148-448E-8BAC-FF61BCDA6F9C}</c15:txfldGUID>
                      <c15:f>Diagramm!$J$65</c15:f>
                      <c15:dlblFieldTableCache>
                        <c:ptCount val="1"/>
                      </c15:dlblFieldTableCache>
                    </c15:dlblFTEntry>
                  </c15:dlblFieldTable>
                  <c15:showDataLabelsRange val="0"/>
                </c:ext>
                <c:ext xmlns:c16="http://schemas.microsoft.com/office/drawing/2014/chart" uri="{C3380CC4-5D6E-409C-BE32-E72D297353CC}">
                  <c16:uniqueId val="{00000041-33AD-4D2C-984D-A7ADFFDF7F0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{29767461-C8D7-4B75-8F38-639F02520129}</c15:txfldGUID>
                      <c15:f>Diagramm!$J$66</c15:f>
                      <c15:dlblFieldTableCache>
                        <c:ptCount val="1"/>
                      </c15:dlblFieldTableCache>
                    </c15:dlblFTEntry>
                  </c15:dlblFieldTable>
                  <c15:showDataLabelsRange val="0"/>
                </c:ext>
                <c:ext xmlns:c16="http://schemas.microsoft.com/office/drawing/2014/chart" uri="{C3380CC4-5D6E-409C-BE32-E72D297353CC}">
                  <c16:uniqueId val="{00000042-33AD-4D2C-984D-A7ADFFDF7F0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{B9A4EAD1-468C-4AB5-988C-98DCC504D6C8}</c15:txfldGUID>
                      <c15:f>Diagramm!$J$67</c15:f>
                      <c15:dlblFieldTableCache>
                        <c:ptCount val="1"/>
                      </c15:dlblFieldTableCache>
                    </c15:dlblFTEntry>
                  </c15:dlblFieldTable>
                  <c15:showDataLabelsRange val="0"/>
                </c:ext>
                <c:ext xmlns:c16="http://schemas.microsoft.com/office/drawing/2014/chart" uri="{C3380CC4-5D6E-409C-BE32-E72D297353CC}">
                  <c16:uniqueId val="{00000043-33AD-4D2C-984D-A7ADFFDF7F0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3AD-4D2C-984D-A7ADFFDF7F0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FC-4C4D-8504-6279B9FCD6D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FC-4C4D-8504-6279B9FCD6D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FC-4C4D-8504-6279B9FCD6D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FC-4C4D-8504-6279B9FCD6D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FC-4C4D-8504-6279B9FCD6D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FC-4C4D-8504-6279B9FCD6D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FC-4C4D-8504-6279B9FCD6D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FC-4C4D-8504-6279B9FCD6D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1FC-4C4D-8504-6279B9FCD6D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1FC-4C4D-8504-6279B9FCD6D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1FC-4C4D-8504-6279B9FCD6D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1FC-4C4D-8504-6279B9FCD6D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1FC-4C4D-8504-6279B9FCD6D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1FC-4C4D-8504-6279B9FCD6D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1FC-4C4D-8504-6279B9FCD6D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1FC-4C4D-8504-6279B9FCD6D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1FC-4C4D-8504-6279B9FCD6D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1FC-4C4D-8504-6279B9FCD6D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1FC-4C4D-8504-6279B9FCD6D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1FC-4C4D-8504-6279B9FCD6D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1FC-4C4D-8504-6279B9FCD6D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1FC-4C4D-8504-6279B9FCD6D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1FC-4C4D-8504-6279B9FCD6D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1FC-4C4D-8504-6279B9FCD6D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1FC-4C4D-8504-6279B9FCD6D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1FC-4C4D-8504-6279B9FCD6D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1FC-4C4D-8504-6279B9FCD6D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1FC-4C4D-8504-6279B9FCD6D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1FC-4C4D-8504-6279B9FCD6D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1FC-4C4D-8504-6279B9FCD6D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1FC-4C4D-8504-6279B9FCD6D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1FC-4C4D-8504-6279B9FCD6D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1FC-4C4D-8504-6279B9FCD6D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1FC-4C4D-8504-6279B9FCD6D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1FC-4C4D-8504-6279B9FCD6D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1FC-4C4D-8504-6279B9FCD6D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1FC-4C4D-8504-6279B9FCD6D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1FC-4C4D-8504-6279B9FCD6D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1FC-4C4D-8504-6279B9FCD6D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1FC-4C4D-8504-6279B9FCD6D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1FC-4C4D-8504-6279B9FCD6D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1FC-4C4D-8504-6279B9FCD6D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1FC-4C4D-8504-6279B9FCD6D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1FC-4C4D-8504-6279B9FCD6D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1FC-4C4D-8504-6279B9FCD6D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1FC-4C4D-8504-6279B9FCD6D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1FC-4C4D-8504-6279B9FCD6D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1FC-4C4D-8504-6279B9FCD6D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1FC-4C4D-8504-6279B9FCD6D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1FC-4C4D-8504-6279B9FCD6D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1FC-4C4D-8504-6279B9FCD6D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1FC-4C4D-8504-6279B9FCD6D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1FC-4C4D-8504-6279B9FCD6D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1FC-4C4D-8504-6279B9FCD6D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1FC-4C4D-8504-6279B9FCD6D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1FC-4C4D-8504-6279B9FCD6D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1FC-4C4D-8504-6279B9FCD6D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1FC-4C4D-8504-6279B9FCD6D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1FC-4C4D-8504-6279B9FCD6D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1FC-4C4D-8504-6279B9FCD6D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1FC-4C4D-8504-6279B9FCD6D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1FC-4C4D-8504-6279B9FCD6D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1FC-4C4D-8504-6279B9FCD6D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1FC-4C4D-8504-6279B9FCD6D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1FC-4C4D-8504-6279B9FCD6D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1FC-4C4D-8504-6279B9FCD6D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1FC-4C4D-8504-6279B9FCD6D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1FC-4C4D-8504-6279B9FCD6D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1FC-4C4D-8504-6279B9FCD6D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100.92521903515468</c:v>
                </c:pt>
                <c:pt idx="2">
                  <c:v>103.21827171265497</c:v>
                </c:pt>
                <c:pt idx="3">
                  <c:v>101.89133675064529</c:v>
                </c:pt>
                <c:pt idx="4">
                  <c:v>102.38666521249135</c:v>
                </c:pt>
                <c:pt idx="5">
                  <c:v>103.43639800777984</c:v>
                </c:pt>
                <c:pt idx="6">
                  <c:v>105.39044606827352</c:v>
                </c:pt>
                <c:pt idx="7">
                  <c:v>104.39070054895116</c:v>
                </c:pt>
                <c:pt idx="8">
                  <c:v>104.30708546915331</c:v>
                </c:pt>
                <c:pt idx="9">
                  <c:v>104.95510233758681</c:v>
                </c:pt>
                <c:pt idx="10">
                  <c:v>107.16090449703712</c:v>
                </c:pt>
                <c:pt idx="11">
                  <c:v>106.03300977932891</c:v>
                </c:pt>
                <c:pt idx="12">
                  <c:v>105.98484022248881</c:v>
                </c:pt>
                <c:pt idx="13">
                  <c:v>106.47653324608282</c:v>
                </c:pt>
                <c:pt idx="14">
                  <c:v>108.7250518049951</c:v>
                </c:pt>
                <c:pt idx="15">
                  <c:v>107.90889591740284</c:v>
                </c:pt>
                <c:pt idx="16">
                  <c:v>108.15519685898134</c:v>
                </c:pt>
                <c:pt idx="17">
                  <c:v>108.77867451921328</c:v>
                </c:pt>
                <c:pt idx="18">
                  <c:v>110.81815537863089</c:v>
                </c:pt>
                <c:pt idx="19">
                  <c:v>109.77024030246847</c:v>
                </c:pt>
                <c:pt idx="20">
                  <c:v>109.60301014287272</c:v>
                </c:pt>
                <c:pt idx="21">
                  <c:v>109.68389864398154</c:v>
                </c:pt>
                <c:pt idx="22">
                  <c:v>111.71156432907988</c:v>
                </c:pt>
                <c:pt idx="23">
                  <c:v>110.80906678300069</c:v>
                </c:pt>
                <c:pt idx="24">
                  <c:v>110.57458101574144</c:v>
                </c:pt>
              </c:numCache>
            </c:numRef>
          </c:val>
          <c:smooth val="0"/>
          <c:extLst>
            <c:ext xmlns:c16="http://schemas.microsoft.com/office/drawing/2014/chart" uri="{C3380CC4-5D6E-409C-BE32-E72D297353CC}">
              <c16:uniqueId val="{00000000-1FC6-463E-86BF-2232FFB1DB6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103.07103951790475</c:v>
                </c:pt>
                <c:pt idx="2">
                  <c:v>107.42843898481864</c:v>
                </c:pt>
                <c:pt idx="3">
                  <c:v>104.89048557190867</c:v>
                </c:pt>
                <c:pt idx="4">
                  <c:v>101.95851199443737</c:v>
                </c:pt>
                <c:pt idx="5">
                  <c:v>104.92525205701703</c:v>
                </c:pt>
                <c:pt idx="6">
                  <c:v>109.31741800903929</c:v>
                </c:pt>
                <c:pt idx="7">
                  <c:v>108.86545370263066</c:v>
                </c:pt>
                <c:pt idx="8">
                  <c:v>107.84563680611889</c:v>
                </c:pt>
                <c:pt idx="9">
                  <c:v>109.50283926295053</c:v>
                </c:pt>
                <c:pt idx="10">
                  <c:v>113.26920848302238</c:v>
                </c:pt>
                <c:pt idx="11">
                  <c:v>111.50770657086568</c:v>
                </c:pt>
                <c:pt idx="12">
                  <c:v>110.84714335380693</c:v>
                </c:pt>
                <c:pt idx="13">
                  <c:v>112.42322401205239</c:v>
                </c:pt>
                <c:pt idx="14">
                  <c:v>116.53725808320779</c:v>
                </c:pt>
                <c:pt idx="15">
                  <c:v>115.40155290300152</c:v>
                </c:pt>
                <c:pt idx="16">
                  <c:v>113.04902074400277</c:v>
                </c:pt>
                <c:pt idx="17">
                  <c:v>116.58361339668559</c:v>
                </c:pt>
                <c:pt idx="18">
                  <c:v>120.89465755012168</c:v>
                </c:pt>
                <c:pt idx="19">
                  <c:v>119.72418588480704</c:v>
                </c:pt>
                <c:pt idx="20">
                  <c:v>116.79221230733572</c:v>
                </c:pt>
                <c:pt idx="21">
                  <c:v>119.48082048904855</c:v>
                </c:pt>
                <c:pt idx="22">
                  <c:v>123.45578861977053</c:v>
                </c:pt>
                <c:pt idx="23">
                  <c:v>122.33167226793371</c:v>
                </c:pt>
                <c:pt idx="24">
                  <c:v>117.67296326341408</c:v>
                </c:pt>
              </c:numCache>
            </c:numRef>
          </c:val>
          <c:smooth val="0"/>
          <c:extLst>
            <c:ext xmlns:c16="http://schemas.microsoft.com/office/drawing/2014/chart" uri="{C3380CC4-5D6E-409C-BE32-E72D297353CC}">
              <c16:uniqueId val="{00000001-1FC6-463E-86BF-2232FFB1DB6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101.8880029328201</c:v>
                </c:pt>
                <c:pt idx="2">
                  <c:v>100.7332050224544</c:v>
                </c:pt>
                <c:pt idx="3">
                  <c:v>100.54532123545046</c:v>
                </c:pt>
                <c:pt idx="4">
                  <c:v>97.465860141141974</c:v>
                </c:pt>
                <c:pt idx="5">
                  <c:v>98.822289432682609</c:v>
                </c:pt>
                <c:pt idx="6">
                  <c:v>96.498946017780213</c:v>
                </c:pt>
                <c:pt idx="7">
                  <c:v>96.164421226285398</c:v>
                </c:pt>
                <c:pt idx="8">
                  <c:v>95.133351663458896</c:v>
                </c:pt>
                <c:pt idx="9">
                  <c:v>97.264228759967011</c:v>
                </c:pt>
                <c:pt idx="10">
                  <c:v>94.959215470625963</c:v>
                </c:pt>
                <c:pt idx="11">
                  <c:v>94.991293190358348</c:v>
                </c:pt>
                <c:pt idx="12">
                  <c:v>93.570708459352943</c:v>
                </c:pt>
                <c:pt idx="13">
                  <c:v>95.99028503345248</c:v>
                </c:pt>
                <c:pt idx="14">
                  <c:v>93.886903125286409</c:v>
                </c:pt>
                <c:pt idx="15">
                  <c:v>93.520300614059209</c:v>
                </c:pt>
                <c:pt idx="16">
                  <c:v>92.017230318027671</c:v>
                </c:pt>
                <c:pt idx="17">
                  <c:v>93.323251764274588</c:v>
                </c:pt>
                <c:pt idx="18">
                  <c:v>90.550820273118873</c:v>
                </c:pt>
                <c:pt idx="19">
                  <c:v>90.0971496654752</c:v>
                </c:pt>
                <c:pt idx="20">
                  <c:v>89.396022362753186</c:v>
                </c:pt>
                <c:pt idx="21">
                  <c:v>90.71579140317111</c:v>
                </c:pt>
                <c:pt idx="22">
                  <c:v>87.695903216937026</c:v>
                </c:pt>
                <c:pt idx="23">
                  <c:v>86.98102832004399</c:v>
                </c:pt>
                <c:pt idx="24">
                  <c:v>84.066538355787728</c:v>
                </c:pt>
              </c:numCache>
            </c:numRef>
          </c:val>
          <c:smooth val="0"/>
          <c:extLst>
            <c:ext xmlns:c16="http://schemas.microsoft.com/office/drawing/2014/chart" uri="{C3380CC4-5D6E-409C-BE32-E72D297353CC}">
              <c16:uniqueId val="{00000002-1FC6-463E-86BF-2232FFB1DB6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FC6-463E-86BF-2232FFB1DB6F}"/>
                </c:ext>
              </c:extLst>
            </c:dLbl>
            <c:dLbl>
              <c:idx val="1"/>
              <c:delete val="1"/>
              <c:extLst>
                <c:ext xmlns:c15="http://schemas.microsoft.com/office/drawing/2012/chart" uri="{CE6537A1-D6FC-4f65-9D91-7224C49458BB}"/>
                <c:ext xmlns:c16="http://schemas.microsoft.com/office/drawing/2014/chart" uri="{C3380CC4-5D6E-409C-BE32-E72D297353CC}">
                  <c16:uniqueId val="{00000004-1FC6-463E-86BF-2232FFB1DB6F}"/>
                </c:ext>
              </c:extLst>
            </c:dLbl>
            <c:dLbl>
              <c:idx val="2"/>
              <c:delete val="1"/>
              <c:extLst>
                <c:ext xmlns:c15="http://schemas.microsoft.com/office/drawing/2012/chart" uri="{CE6537A1-D6FC-4f65-9D91-7224C49458BB}"/>
                <c:ext xmlns:c16="http://schemas.microsoft.com/office/drawing/2014/chart" uri="{C3380CC4-5D6E-409C-BE32-E72D297353CC}">
                  <c16:uniqueId val="{00000005-1FC6-463E-86BF-2232FFB1DB6F}"/>
                </c:ext>
              </c:extLst>
            </c:dLbl>
            <c:dLbl>
              <c:idx val="3"/>
              <c:delete val="1"/>
              <c:extLst>
                <c:ext xmlns:c15="http://schemas.microsoft.com/office/drawing/2012/chart" uri="{CE6537A1-D6FC-4f65-9D91-7224C49458BB}"/>
                <c:ext xmlns:c16="http://schemas.microsoft.com/office/drawing/2014/chart" uri="{C3380CC4-5D6E-409C-BE32-E72D297353CC}">
                  <c16:uniqueId val="{00000006-1FC6-463E-86BF-2232FFB1DB6F}"/>
                </c:ext>
              </c:extLst>
            </c:dLbl>
            <c:dLbl>
              <c:idx val="4"/>
              <c:delete val="1"/>
              <c:extLst>
                <c:ext xmlns:c15="http://schemas.microsoft.com/office/drawing/2012/chart" uri="{CE6537A1-D6FC-4f65-9D91-7224C49458BB}"/>
                <c:ext xmlns:c16="http://schemas.microsoft.com/office/drawing/2014/chart" uri="{C3380CC4-5D6E-409C-BE32-E72D297353CC}">
                  <c16:uniqueId val="{00000007-1FC6-463E-86BF-2232FFB1DB6F}"/>
                </c:ext>
              </c:extLst>
            </c:dLbl>
            <c:dLbl>
              <c:idx val="5"/>
              <c:delete val="1"/>
              <c:extLst>
                <c:ext xmlns:c15="http://schemas.microsoft.com/office/drawing/2012/chart" uri="{CE6537A1-D6FC-4f65-9D91-7224C49458BB}"/>
                <c:ext xmlns:c16="http://schemas.microsoft.com/office/drawing/2014/chart" uri="{C3380CC4-5D6E-409C-BE32-E72D297353CC}">
                  <c16:uniqueId val="{00000008-1FC6-463E-86BF-2232FFB1DB6F}"/>
                </c:ext>
              </c:extLst>
            </c:dLbl>
            <c:dLbl>
              <c:idx val="6"/>
              <c:delete val="1"/>
              <c:extLst>
                <c:ext xmlns:c15="http://schemas.microsoft.com/office/drawing/2012/chart" uri="{CE6537A1-D6FC-4f65-9D91-7224C49458BB}"/>
                <c:ext xmlns:c16="http://schemas.microsoft.com/office/drawing/2014/chart" uri="{C3380CC4-5D6E-409C-BE32-E72D297353CC}">
                  <c16:uniqueId val="{00000009-1FC6-463E-86BF-2232FFB1DB6F}"/>
                </c:ext>
              </c:extLst>
            </c:dLbl>
            <c:dLbl>
              <c:idx val="7"/>
              <c:delete val="1"/>
              <c:extLst>
                <c:ext xmlns:c15="http://schemas.microsoft.com/office/drawing/2012/chart" uri="{CE6537A1-D6FC-4f65-9D91-7224C49458BB}"/>
                <c:ext xmlns:c16="http://schemas.microsoft.com/office/drawing/2014/chart" uri="{C3380CC4-5D6E-409C-BE32-E72D297353CC}">
                  <c16:uniqueId val="{0000000A-1FC6-463E-86BF-2232FFB1DB6F}"/>
                </c:ext>
              </c:extLst>
            </c:dLbl>
            <c:dLbl>
              <c:idx val="8"/>
              <c:delete val="1"/>
              <c:extLst>
                <c:ext xmlns:c15="http://schemas.microsoft.com/office/drawing/2012/chart" uri="{CE6537A1-D6FC-4f65-9D91-7224C49458BB}"/>
                <c:ext xmlns:c16="http://schemas.microsoft.com/office/drawing/2014/chart" uri="{C3380CC4-5D6E-409C-BE32-E72D297353CC}">
                  <c16:uniqueId val="{0000000B-1FC6-463E-86BF-2232FFB1DB6F}"/>
                </c:ext>
              </c:extLst>
            </c:dLbl>
            <c:dLbl>
              <c:idx val="9"/>
              <c:delete val="1"/>
              <c:extLst>
                <c:ext xmlns:c15="http://schemas.microsoft.com/office/drawing/2012/chart" uri="{CE6537A1-D6FC-4f65-9D91-7224C49458BB}"/>
                <c:ext xmlns:c16="http://schemas.microsoft.com/office/drawing/2014/chart" uri="{C3380CC4-5D6E-409C-BE32-E72D297353CC}">
                  <c16:uniqueId val="{0000000C-1FC6-463E-86BF-2232FFB1DB6F}"/>
                </c:ext>
              </c:extLst>
            </c:dLbl>
            <c:dLbl>
              <c:idx val="10"/>
              <c:delete val="1"/>
              <c:extLst>
                <c:ext xmlns:c15="http://schemas.microsoft.com/office/drawing/2012/chart" uri="{CE6537A1-D6FC-4f65-9D91-7224C49458BB}"/>
                <c:ext xmlns:c16="http://schemas.microsoft.com/office/drawing/2014/chart" uri="{C3380CC4-5D6E-409C-BE32-E72D297353CC}">
                  <c16:uniqueId val="{0000000D-1FC6-463E-86BF-2232FFB1DB6F}"/>
                </c:ext>
              </c:extLst>
            </c:dLbl>
            <c:dLbl>
              <c:idx val="11"/>
              <c:delete val="1"/>
              <c:extLst>
                <c:ext xmlns:c15="http://schemas.microsoft.com/office/drawing/2012/chart" uri="{CE6537A1-D6FC-4f65-9D91-7224C49458BB}"/>
                <c:ext xmlns:c16="http://schemas.microsoft.com/office/drawing/2014/chart" uri="{C3380CC4-5D6E-409C-BE32-E72D297353CC}">
                  <c16:uniqueId val="{0000000E-1FC6-463E-86BF-2232FFB1DB6F}"/>
                </c:ext>
              </c:extLst>
            </c:dLbl>
            <c:dLbl>
              <c:idx val="12"/>
              <c:delete val="1"/>
              <c:extLst>
                <c:ext xmlns:c15="http://schemas.microsoft.com/office/drawing/2012/chart" uri="{CE6537A1-D6FC-4f65-9D91-7224C49458BB}"/>
                <c:ext xmlns:c16="http://schemas.microsoft.com/office/drawing/2014/chart" uri="{C3380CC4-5D6E-409C-BE32-E72D297353CC}">
                  <c16:uniqueId val="{0000000F-1FC6-463E-86BF-2232FFB1DB6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FC6-463E-86BF-2232FFB1DB6F}"/>
                </c:ext>
              </c:extLst>
            </c:dLbl>
            <c:dLbl>
              <c:idx val="14"/>
              <c:delete val="1"/>
              <c:extLst>
                <c:ext xmlns:c15="http://schemas.microsoft.com/office/drawing/2012/chart" uri="{CE6537A1-D6FC-4f65-9D91-7224C49458BB}"/>
                <c:ext xmlns:c16="http://schemas.microsoft.com/office/drawing/2014/chart" uri="{C3380CC4-5D6E-409C-BE32-E72D297353CC}">
                  <c16:uniqueId val="{00000011-1FC6-463E-86BF-2232FFB1DB6F}"/>
                </c:ext>
              </c:extLst>
            </c:dLbl>
            <c:dLbl>
              <c:idx val="15"/>
              <c:delete val="1"/>
              <c:extLst>
                <c:ext xmlns:c15="http://schemas.microsoft.com/office/drawing/2012/chart" uri="{CE6537A1-D6FC-4f65-9D91-7224C49458BB}"/>
                <c:ext xmlns:c16="http://schemas.microsoft.com/office/drawing/2014/chart" uri="{C3380CC4-5D6E-409C-BE32-E72D297353CC}">
                  <c16:uniqueId val="{00000012-1FC6-463E-86BF-2232FFB1DB6F}"/>
                </c:ext>
              </c:extLst>
            </c:dLbl>
            <c:dLbl>
              <c:idx val="16"/>
              <c:delete val="1"/>
              <c:extLst>
                <c:ext xmlns:c15="http://schemas.microsoft.com/office/drawing/2012/chart" uri="{CE6537A1-D6FC-4f65-9D91-7224C49458BB}"/>
                <c:ext xmlns:c16="http://schemas.microsoft.com/office/drawing/2014/chart" uri="{C3380CC4-5D6E-409C-BE32-E72D297353CC}">
                  <c16:uniqueId val="{00000013-1FC6-463E-86BF-2232FFB1DB6F}"/>
                </c:ext>
              </c:extLst>
            </c:dLbl>
            <c:dLbl>
              <c:idx val="17"/>
              <c:delete val="1"/>
              <c:extLst>
                <c:ext xmlns:c15="http://schemas.microsoft.com/office/drawing/2012/chart" uri="{CE6537A1-D6FC-4f65-9D91-7224C49458BB}"/>
                <c:ext xmlns:c16="http://schemas.microsoft.com/office/drawing/2014/chart" uri="{C3380CC4-5D6E-409C-BE32-E72D297353CC}">
                  <c16:uniqueId val="{00000014-1FC6-463E-86BF-2232FFB1DB6F}"/>
                </c:ext>
              </c:extLst>
            </c:dLbl>
            <c:dLbl>
              <c:idx val="18"/>
              <c:delete val="1"/>
              <c:extLst>
                <c:ext xmlns:c15="http://schemas.microsoft.com/office/drawing/2012/chart" uri="{CE6537A1-D6FC-4f65-9D91-7224C49458BB}"/>
                <c:ext xmlns:c16="http://schemas.microsoft.com/office/drawing/2014/chart" uri="{C3380CC4-5D6E-409C-BE32-E72D297353CC}">
                  <c16:uniqueId val="{00000015-1FC6-463E-86BF-2232FFB1DB6F}"/>
                </c:ext>
              </c:extLst>
            </c:dLbl>
            <c:dLbl>
              <c:idx val="19"/>
              <c:delete val="1"/>
              <c:extLst>
                <c:ext xmlns:c15="http://schemas.microsoft.com/office/drawing/2012/chart" uri="{CE6537A1-D6FC-4f65-9D91-7224C49458BB}"/>
                <c:ext xmlns:c16="http://schemas.microsoft.com/office/drawing/2014/chart" uri="{C3380CC4-5D6E-409C-BE32-E72D297353CC}">
                  <c16:uniqueId val="{00000016-1FC6-463E-86BF-2232FFB1DB6F}"/>
                </c:ext>
              </c:extLst>
            </c:dLbl>
            <c:dLbl>
              <c:idx val="20"/>
              <c:delete val="1"/>
              <c:extLst>
                <c:ext xmlns:c15="http://schemas.microsoft.com/office/drawing/2012/chart" uri="{CE6537A1-D6FC-4f65-9D91-7224C49458BB}"/>
                <c:ext xmlns:c16="http://schemas.microsoft.com/office/drawing/2014/chart" uri="{C3380CC4-5D6E-409C-BE32-E72D297353CC}">
                  <c16:uniqueId val="{00000017-1FC6-463E-86BF-2232FFB1DB6F}"/>
                </c:ext>
              </c:extLst>
            </c:dLbl>
            <c:dLbl>
              <c:idx val="21"/>
              <c:delete val="1"/>
              <c:extLst>
                <c:ext xmlns:c15="http://schemas.microsoft.com/office/drawing/2012/chart" uri="{CE6537A1-D6FC-4f65-9D91-7224C49458BB}"/>
                <c:ext xmlns:c16="http://schemas.microsoft.com/office/drawing/2014/chart" uri="{C3380CC4-5D6E-409C-BE32-E72D297353CC}">
                  <c16:uniqueId val="{00000018-1FC6-463E-86BF-2232FFB1DB6F}"/>
                </c:ext>
              </c:extLst>
            </c:dLbl>
            <c:dLbl>
              <c:idx val="22"/>
              <c:delete val="1"/>
              <c:extLst>
                <c:ext xmlns:c15="http://schemas.microsoft.com/office/drawing/2012/chart" uri="{CE6537A1-D6FC-4f65-9D91-7224C49458BB}"/>
                <c:ext xmlns:c16="http://schemas.microsoft.com/office/drawing/2014/chart" uri="{C3380CC4-5D6E-409C-BE32-E72D297353CC}">
                  <c16:uniqueId val="{00000019-1FC6-463E-86BF-2232FFB1DB6F}"/>
                </c:ext>
              </c:extLst>
            </c:dLbl>
            <c:dLbl>
              <c:idx val="23"/>
              <c:delete val="1"/>
              <c:extLst>
                <c:ext xmlns:c15="http://schemas.microsoft.com/office/drawing/2012/chart" uri="{CE6537A1-D6FC-4f65-9D91-7224C49458BB}"/>
                <c:ext xmlns:c16="http://schemas.microsoft.com/office/drawing/2014/chart" uri="{C3380CC4-5D6E-409C-BE32-E72D297353CC}">
                  <c16:uniqueId val="{0000001A-1FC6-463E-86BF-2232FFB1DB6F}"/>
                </c:ext>
              </c:extLst>
            </c:dLbl>
            <c:dLbl>
              <c:idx val="24"/>
              <c:delete val="1"/>
              <c:extLst>
                <c:ext xmlns:c15="http://schemas.microsoft.com/office/drawing/2012/chart" uri="{CE6537A1-D6FC-4f65-9D91-7224C49458BB}"/>
                <c:ext xmlns:c16="http://schemas.microsoft.com/office/drawing/2014/chart" uri="{C3380CC4-5D6E-409C-BE32-E72D297353CC}">
                  <c16:uniqueId val="{0000001B-1FC6-463E-86BF-2232FFB1DB6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FC6-463E-86BF-2232FFB1DB6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Hameln (234)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121663</v>
      </c>
      <c r="F11" s="238">
        <v>121921</v>
      </c>
      <c r="G11" s="238">
        <v>122914</v>
      </c>
      <c r="H11" s="238">
        <v>120683</v>
      </c>
      <c r="I11" s="265">
        <v>120594</v>
      </c>
      <c r="J11" s="263">
        <v>1069</v>
      </c>
      <c r="K11" s="266">
        <v>0.88644542846244423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17.765466904482054</v>
      </c>
      <c r="E13" s="115">
        <v>21614</v>
      </c>
      <c r="F13" s="114">
        <v>21465</v>
      </c>
      <c r="G13" s="114">
        <v>21784</v>
      </c>
      <c r="H13" s="114">
        <v>21793</v>
      </c>
      <c r="I13" s="140">
        <v>21326</v>
      </c>
      <c r="J13" s="115">
        <v>288</v>
      </c>
      <c r="K13" s="116">
        <v>1.3504642220763388</v>
      </c>
    </row>
    <row r="14" spans="1:255" ht="14.1" customHeight="1" x14ac:dyDescent="0.2">
      <c r="A14" s="306" t="s">
        <v>230</v>
      </c>
      <c r="B14" s="307"/>
      <c r="C14" s="308"/>
      <c r="D14" s="113">
        <v>61.575006370054986</v>
      </c>
      <c r="E14" s="115">
        <v>74914</v>
      </c>
      <c r="F14" s="114">
        <v>75327</v>
      </c>
      <c r="G14" s="114">
        <v>75979</v>
      </c>
      <c r="H14" s="114">
        <v>74019</v>
      </c>
      <c r="I14" s="140">
        <v>74456</v>
      </c>
      <c r="J14" s="115">
        <v>458</v>
      </c>
      <c r="K14" s="116">
        <v>0.61512839798001506</v>
      </c>
    </row>
    <row r="15" spans="1:255" ht="14.1" customHeight="1" x14ac:dyDescent="0.2">
      <c r="A15" s="306" t="s">
        <v>231</v>
      </c>
      <c r="B15" s="307"/>
      <c r="C15" s="308"/>
      <c r="D15" s="113">
        <v>10.186334382680027</v>
      </c>
      <c r="E15" s="115">
        <v>12393</v>
      </c>
      <c r="F15" s="114">
        <v>12437</v>
      </c>
      <c r="G15" s="114">
        <v>12457</v>
      </c>
      <c r="H15" s="114">
        <v>12240</v>
      </c>
      <c r="I15" s="140">
        <v>12227</v>
      </c>
      <c r="J15" s="115">
        <v>166</v>
      </c>
      <c r="K15" s="116">
        <v>1.3576511000245359</v>
      </c>
    </row>
    <row r="16" spans="1:255" ht="14.1" customHeight="1" x14ac:dyDescent="0.2">
      <c r="A16" s="306" t="s">
        <v>232</v>
      </c>
      <c r="B16" s="307"/>
      <c r="C16" s="308"/>
      <c r="D16" s="113">
        <v>9.4104205880177219</v>
      </c>
      <c r="E16" s="115">
        <v>11449</v>
      </c>
      <c r="F16" s="114">
        <v>11395</v>
      </c>
      <c r="G16" s="114">
        <v>11391</v>
      </c>
      <c r="H16" s="114">
        <v>11356</v>
      </c>
      <c r="I16" s="140">
        <v>11311</v>
      </c>
      <c r="J16" s="115">
        <v>138</v>
      </c>
      <c r="K16" s="116">
        <v>1.2200512775174608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0.7520774598686536</v>
      </c>
      <c r="E18" s="115">
        <v>915</v>
      </c>
      <c r="F18" s="114">
        <v>955</v>
      </c>
      <c r="G18" s="114">
        <v>973</v>
      </c>
      <c r="H18" s="114">
        <v>936</v>
      </c>
      <c r="I18" s="140">
        <v>904</v>
      </c>
      <c r="J18" s="115">
        <v>11</v>
      </c>
      <c r="K18" s="116">
        <v>1.2168141592920354</v>
      </c>
    </row>
    <row r="19" spans="1:255" ht="14.1" customHeight="1" x14ac:dyDescent="0.2">
      <c r="A19" s="306" t="s">
        <v>235</v>
      </c>
      <c r="B19" s="307" t="s">
        <v>236</v>
      </c>
      <c r="C19" s="308"/>
      <c r="D19" s="113">
        <v>0.45124647592119216</v>
      </c>
      <c r="E19" s="115">
        <v>549</v>
      </c>
      <c r="F19" s="114">
        <v>586</v>
      </c>
      <c r="G19" s="114">
        <v>606</v>
      </c>
      <c r="H19" s="114">
        <v>568</v>
      </c>
      <c r="I19" s="140">
        <v>535</v>
      </c>
      <c r="J19" s="115">
        <v>14</v>
      </c>
      <c r="K19" s="116">
        <v>2.6168224299065419</v>
      </c>
    </row>
    <row r="20" spans="1:255" ht="14.1" customHeight="1" x14ac:dyDescent="0.2">
      <c r="A20" s="306">
        <v>12</v>
      </c>
      <c r="B20" s="307" t="s">
        <v>237</v>
      </c>
      <c r="C20" s="308"/>
      <c r="D20" s="113">
        <v>1.0644156399233951</v>
      </c>
      <c r="E20" s="115">
        <v>1295</v>
      </c>
      <c r="F20" s="114">
        <v>1246</v>
      </c>
      <c r="G20" s="114">
        <v>1383</v>
      </c>
      <c r="H20" s="114">
        <v>1362</v>
      </c>
      <c r="I20" s="140">
        <v>1277</v>
      </c>
      <c r="J20" s="115">
        <v>18</v>
      </c>
      <c r="K20" s="116">
        <v>1.4095536413469067</v>
      </c>
    </row>
    <row r="21" spans="1:255" ht="14.1" customHeight="1" x14ac:dyDescent="0.2">
      <c r="A21" s="306">
        <v>21</v>
      </c>
      <c r="B21" s="307" t="s">
        <v>238</v>
      </c>
      <c r="C21" s="308"/>
      <c r="D21" s="113">
        <v>1.3167520117044624</v>
      </c>
      <c r="E21" s="115">
        <v>1602</v>
      </c>
      <c r="F21" s="114">
        <v>1609</v>
      </c>
      <c r="G21" s="114">
        <v>1646</v>
      </c>
      <c r="H21" s="114">
        <v>1580</v>
      </c>
      <c r="I21" s="140">
        <v>1554</v>
      </c>
      <c r="J21" s="115">
        <v>48</v>
      </c>
      <c r="K21" s="116">
        <v>3.0888030888030888</v>
      </c>
    </row>
    <row r="22" spans="1:255" ht="14.1" customHeight="1" x14ac:dyDescent="0.2">
      <c r="A22" s="306">
        <v>22</v>
      </c>
      <c r="B22" s="307" t="s">
        <v>239</v>
      </c>
      <c r="C22" s="308"/>
      <c r="D22" s="113">
        <v>1.7638887747301975</v>
      </c>
      <c r="E22" s="115">
        <v>2146</v>
      </c>
      <c r="F22" s="114">
        <v>2171</v>
      </c>
      <c r="G22" s="114">
        <v>2237</v>
      </c>
      <c r="H22" s="114">
        <v>2228</v>
      </c>
      <c r="I22" s="140">
        <v>2279</v>
      </c>
      <c r="J22" s="115">
        <v>-133</v>
      </c>
      <c r="K22" s="116">
        <v>-5.8358929354980251</v>
      </c>
    </row>
    <row r="23" spans="1:255" ht="14.1" customHeight="1" x14ac:dyDescent="0.2">
      <c r="A23" s="306">
        <v>23</v>
      </c>
      <c r="B23" s="307" t="s">
        <v>240</v>
      </c>
      <c r="C23" s="308"/>
      <c r="D23" s="113">
        <v>0.70193896254407662</v>
      </c>
      <c r="E23" s="115">
        <v>854</v>
      </c>
      <c r="F23" s="114">
        <v>859</v>
      </c>
      <c r="G23" s="114">
        <v>899</v>
      </c>
      <c r="H23" s="114">
        <v>904</v>
      </c>
      <c r="I23" s="140">
        <v>895</v>
      </c>
      <c r="J23" s="115">
        <v>-41</v>
      </c>
      <c r="K23" s="116">
        <v>-4.5810055865921786</v>
      </c>
    </row>
    <row r="24" spans="1:255" ht="14.1" customHeight="1" x14ac:dyDescent="0.2">
      <c r="A24" s="306">
        <v>24</v>
      </c>
      <c r="B24" s="307" t="s">
        <v>241</v>
      </c>
      <c r="C24" s="308"/>
      <c r="D24" s="113">
        <v>3.0173512078446199</v>
      </c>
      <c r="E24" s="115">
        <v>3671</v>
      </c>
      <c r="F24" s="114">
        <v>3708</v>
      </c>
      <c r="G24" s="114">
        <v>3793</v>
      </c>
      <c r="H24" s="114">
        <v>3788</v>
      </c>
      <c r="I24" s="140">
        <v>3826</v>
      </c>
      <c r="J24" s="115">
        <v>-155</v>
      </c>
      <c r="K24" s="116">
        <v>-4.0512284370099323</v>
      </c>
    </row>
    <row r="25" spans="1:255" ht="14.1" customHeight="1" x14ac:dyDescent="0.2">
      <c r="A25" s="306">
        <v>25</v>
      </c>
      <c r="B25" s="307" t="s">
        <v>242</v>
      </c>
      <c r="C25" s="308"/>
      <c r="D25" s="113">
        <v>5.2637202765014832</v>
      </c>
      <c r="E25" s="115">
        <v>6404</v>
      </c>
      <c r="F25" s="114">
        <v>6476</v>
      </c>
      <c r="G25" s="114">
        <v>6474</v>
      </c>
      <c r="H25" s="114">
        <v>6303</v>
      </c>
      <c r="I25" s="140">
        <v>6333</v>
      </c>
      <c r="J25" s="115">
        <v>71</v>
      </c>
      <c r="K25" s="116">
        <v>1.1211116374546028</v>
      </c>
    </row>
    <row r="26" spans="1:255" ht="14.1" customHeight="1" x14ac:dyDescent="0.2">
      <c r="A26" s="306">
        <v>26</v>
      </c>
      <c r="B26" s="307" t="s">
        <v>243</v>
      </c>
      <c r="C26" s="308"/>
      <c r="D26" s="113">
        <v>3.535996975251309</v>
      </c>
      <c r="E26" s="115">
        <v>4302</v>
      </c>
      <c r="F26" s="114">
        <v>4347</v>
      </c>
      <c r="G26" s="114">
        <v>4405</v>
      </c>
      <c r="H26" s="114">
        <v>4263</v>
      </c>
      <c r="I26" s="140">
        <v>4303</v>
      </c>
      <c r="J26" s="115">
        <v>-1</v>
      </c>
      <c r="K26" s="116">
        <v>-2.3239600278875203E-2</v>
      </c>
    </row>
    <row r="27" spans="1:255" ht="14.1" customHeight="1" x14ac:dyDescent="0.2">
      <c r="A27" s="306">
        <v>27</v>
      </c>
      <c r="B27" s="307" t="s">
        <v>244</v>
      </c>
      <c r="C27" s="308"/>
      <c r="D27" s="113">
        <v>2.4682935650115483</v>
      </c>
      <c r="E27" s="115">
        <v>3003</v>
      </c>
      <c r="F27" s="114">
        <v>3022</v>
      </c>
      <c r="G27" s="114">
        <v>3032</v>
      </c>
      <c r="H27" s="114">
        <v>3015</v>
      </c>
      <c r="I27" s="140">
        <v>3051</v>
      </c>
      <c r="J27" s="115">
        <v>-48</v>
      </c>
      <c r="K27" s="116">
        <v>-1.5732546705998034</v>
      </c>
    </row>
    <row r="28" spans="1:255" ht="14.1" customHeight="1" x14ac:dyDescent="0.2">
      <c r="A28" s="306">
        <v>28</v>
      </c>
      <c r="B28" s="307" t="s">
        <v>245</v>
      </c>
      <c r="C28" s="308"/>
      <c r="D28" s="113">
        <v>0.7208436418631794</v>
      </c>
      <c r="E28" s="115">
        <v>877</v>
      </c>
      <c r="F28" s="114">
        <v>903</v>
      </c>
      <c r="G28" s="114">
        <v>898</v>
      </c>
      <c r="H28" s="114">
        <v>870</v>
      </c>
      <c r="I28" s="140">
        <v>889</v>
      </c>
      <c r="J28" s="115">
        <v>-12</v>
      </c>
      <c r="K28" s="116">
        <v>-1.3498312710911136</v>
      </c>
    </row>
    <row r="29" spans="1:255" ht="14.1" customHeight="1" x14ac:dyDescent="0.2">
      <c r="A29" s="306">
        <v>29</v>
      </c>
      <c r="B29" s="307" t="s">
        <v>246</v>
      </c>
      <c r="C29" s="308"/>
      <c r="D29" s="113">
        <v>2.9154303280372833</v>
      </c>
      <c r="E29" s="115">
        <v>3547</v>
      </c>
      <c r="F29" s="114">
        <v>3609</v>
      </c>
      <c r="G29" s="114">
        <v>3643</v>
      </c>
      <c r="H29" s="114">
        <v>3644</v>
      </c>
      <c r="I29" s="140">
        <v>3608</v>
      </c>
      <c r="J29" s="115">
        <v>-61</v>
      </c>
      <c r="K29" s="116">
        <v>-1.6906873614190687</v>
      </c>
    </row>
    <row r="30" spans="1:255" ht="14.1" customHeight="1" x14ac:dyDescent="0.2">
      <c r="A30" s="306" t="s">
        <v>247</v>
      </c>
      <c r="B30" s="307" t="s">
        <v>248</v>
      </c>
      <c r="C30" s="308"/>
      <c r="D30" s="113">
        <v>1.250174662798057</v>
      </c>
      <c r="E30" s="115">
        <v>1521</v>
      </c>
      <c r="F30" s="114">
        <v>1553</v>
      </c>
      <c r="G30" s="114">
        <v>1566</v>
      </c>
      <c r="H30" s="114">
        <v>1543</v>
      </c>
      <c r="I30" s="140">
        <v>1565</v>
      </c>
      <c r="J30" s="115">
        <v>-44</v>
      </c>
      <c r="K30" s="116">
        <v>-2.8115015974440896</v>
      </c>
    </row>
    <row r="31" spans="1:255" ht="14.1" customHeight="1" x14ac:dyDescent="0.2">
      <c r="A31" s="306" t="s">
        <v>249</v>
      </c>
      <c r="B31" s="307" t="s">
        <v>250</v>
      </c>
      <c r="C31" s="308"/>
      <c r="D31" s="113">
        <v>1.6331999046546608</v>
      </c>
      <c r="E31" s="115">
        <v>1987</v>
      </c>
      <c r="F31" s="114">
        <v>2019</v>
      </c>
      <c r="G31" s="114">
        <v>2041</v>
      </c>
      <c r="H31" s="114">
        <v>2068</v>
      </c>
      <c r="I31" s="140">
        <v>2009</v>
      </c>
      <c r="J31" s="115">
        <v>-22</v>
      </c>
      <c r="K31" s="116">
        <v>-1.095072175211548</v>
      </c>
    </row>
    <row r="32" spans="1:255" ht="14.1" customHeight="1" x14ac:dyDescent="0.2">
      <c r="A32" s="306">
        <v>31</v>
      </c>
      <c r="B32" s="307" t="s">
        <v>251</v>
      </c>
      <c r="C32" s="308"/>
      <c r="D32" s="113">
        <v>0.52522130803942035</v>
      </c>
      <c r="E32" s="115">
        <v>639</v>
      </c>
      <c r="F32" s="114">
        <v>627</v>
      </c>
      <c r="G32" s="114">
        <v>626</v>
      </c>
      <c r="H32" s="114">
        <v>616</v>
      </c>
      <c r="I32" s="140">
        <v>611</v>
      </c>
      <c r="J32" s="115">
        <v>28</v>
      </c>
      <c r="K32" s="116">
        <v>4.5826513911620292</v>
      </c>
    </row>
    <row r="33" spans="1:11" ht="14.1" customHeight="1" x14ac:dyDescent="0.2">
      <c r="A33" s="306">
        <v>32</v>
      </c>
      <c r="B33" s="307" t="s">
        <v>252</v>
      </c>
      <c r="C33" s="308"/>
      <c r="D33" s="113">
        <v>2.0663636438358415</v>
      </c>
      <c r="E33" s="115">
        <v>2514</v>
      </c>
      <c r="F33" s="114">
        <v>2457</v>
      </c>
      <c r="G33" s="114">
        <v>2607</v>
      </c>
      <c r="H33" s="114">
        <v>2578</v>
      </c>
      <c r="I33" s="140">
        <v>2471</v>
      </c>
      <c r="J33" s="115">
        <v>43</v>
      </c>
      <c r="K33" s="116">
        <v>1.7401861594496155</v>
      </c>
    </row>
    <row r="34" spans="1:11" ht="14.1" customHeight="1" x14ac:dyDescent="0.2">
      <c r="A34" s="306">
        <v>33</v>
      </c>
      <c r="B34" s="307" t="s">
        <v>253</v>
      </c>
      <c r="C34" s="308"/>
      <c r="D34" s="113">
        <v>1.0989372282452348</v>
      </c>
      <c r="E34" s="115">
        <v>1337</v>
      </c>
      <c r="F34" s="114">
        <v>1313</v>
      </c>
      <c r="G34" s="114">
        <v>1448</v>
      </c>
      <c r="H34" s="114">
        <v>1411</v>
      </c>
      <c r="I34" s="140">
        <v>1359</v>
      </c>
      <c r="J34" s="115">
        <v>-22</v>
      </c>
      <c r="K34" s="116">
        <v>-1.6188373804267844</v>
      </c>
    </row>
    <row r="35" spans="1:11" ht="14.1" customHeight="1" x14ac:dyDescent="0.2">
      <c r="A35" s="306">
        <v>34</v>
      </c>
      <c r="B35" s="307" t="s">
        <v>254</v>
      </c>
      <c r="C35" s="308"/>
      <c r="D35" s="113">
        <v>2.4904860146470167</v>
      </c>
      <c r="E35" s="115">
        <v>3030</v>
      </c>
      <c r="F35" s="114">
        <v>3030</v>
      </c>
      <c r="G35" s="114">
        <v>3046</v>
      </c>
      <c r="H35" s="114">
        <v>3058</v>
      </c>
      <c r="I35" s="140">
        <v>3029</v>
      </c>
      <c r="J35" s="115">
        <v>1</v>
      </c>
      <c r="K35" s="116">
        <v>3.3014196104324857E-2</v>
      </c>
    </row>
    <row r="36" spans="1:11" ht="14.1" customHeight="1" x14ac:dyDescent="0.2">
      <c r="A36" s="306">
        <v>41</v>
      </c>
      <c r="B36" s="307" t="s">
        <v>255</v>
      </c>
      <c r="C36" s="308"/>
      <c r="D36" s="113">
        <v>2.3606190871505714</v>
      </c>
      <c r="E36" s="115">
        <v>2872</v>
      </c>
      <c r="F36" s="114">
        <v>2850</v>
      </c>
      <c r="G36" s="114">
        <v>2846</v>
      </c>
      <c r="H36" s="114">
        <v>2800</v>
      </c>
      <c r="I36" s="140">
        <v>2823</v>
      </c>
      <c r="J36" s="115">
        <v>49</v>
      </c>
      <c r="K36" s="116">
        <v>1.7357421183138506</v>
      </c>
    </row>
    <row r="37" spans="1:11" ht="14.1" customHeight="1" x14ac:dyDescent="0.2">
      <c r="A37" s="306">
        <v>42</v>
      </c>
      <c r="B37" s="307" t="s">
        <v>256</v>
      </c>
      <c r="C37" s="308"/>
      <c r="D37" s="113">
        <v>0.18740290803284482</v>
      </c>
      <c r="E37" s="115">
        <v>228</v>
      </c>
      <c r="F37" s="114">
        <v>219</v>
      </c>
      <c r="G37" s="114">
        <v>220</v>
      </c>
      <c r="H37" s="114">
        <v>215</v>
      </c>
      <c r="I37" s="140">
        <v>207</v>
      </c>
      <c r="J37" s="115">
        <v>21</v>
      </c>
      <c r="K37" s="116">
        <v>10.144927536231885</v>
      </c>
    </row>
    <row r="38" spans="1:11" ht="14.1" customHeight="1" x14ac:dyDescent="0.2">
      <c r="A38" s="306">
        <v>43</v>
      </c>
      <c r="B38" s="307" t="s">
        <v>257</v>
      </c>
      <c r="C38" s="308"/>
      <c r="D38" s="113">
        <v>1.3036009304389995</v>
      </c>
      <c r="E38" s="115">
        <v>1586</v>
      </c>
      <c r="F38" s="114">
        <v>1588</v>
      </c>
      <c r="G38" s="114">
        <v>1604</v>
      </c>
      <c r="H38" s="114">
        <v>1534</v>
      </c>
      <c r="I38" s="140">
        <v>1527</v>
      </c>
      <c r="J38" s="115">
        <v>59</v>
      </c>
      <c r="K38" s="116">
        <v>3.8637851997380483</v>
      </c>
    </row>
    <row r="39" spans="1:11" ht="14.1" customHeight="1" x14ac:dyDescent="0.2">
      <c r="A39" s="306">
        <v>51</v>
      </c>
      <c r="B39" s="307" t="s">
        <v>258</v>
      </c>
      <c r="C39" s="308"/>
      <c r="D39" s="113">
        <v>5.1223461528977587</v>
      </c>
      <c r="E39" s="115">
        <v>6232</v>
      </c>
      <c r="F39" s="114">
        <v>6271</v>
      </c>
      <c r="G39" s="114">
        <v>6318</v>
      </c>
      <c r="H39" s="114">
        <v>6189</v>
      </c>
      <c r="I39" s="140">
        <v>6096</v>
      </c>
      <c r="J39" s="115">
        <v>136</v>
      </c>
      <c r="K39" s="116">
        <v>2.2309711286089238</v>
      </c>
    </row>
    <row r="40" spans="1:11" ht="14.1" customHeight="1" x14ac:dyDescent="0.2">
      <c r="A40" s="306" t="s">
        <v>259</v>
      </c>
      <c r="B40" s="307" t="s">
        <v>260</v>
      </c>
      <c r="C40" s="308"/>
      <c r="D40" s="113">
        <v>4.3924611426645734</v>
      </c>
      <c r="E40" s="115">
        <v>5344</v>
      </c>
      <c r="F40" s="114">
        <v>5381</v>
      </c>
      <c r="G40" s="114">
        <v>5419</v>
      </c>
      <c r="H40" s="114">
        <v>5412</v>
      </c>
      <c r="I40" s="140">
        <v>5359</v>
      </c>
      <c r="J40" s="115">
        <v>-15</v>
      </c>
      <c r="K40" s="116">
        <v>-0.2799029669714499</v>
      </c>
    </row>
    <row r="41" spans="1:11" ht="14.1" customHeight="1" x14ac:dyDescent="0.2">
      <c r="A41" s="306"/>
      <c r="B41" s="307" t="s">
        <v>261</v>
      </c>
      <c r="C41" s="308"/>
      <c r="D41" s="113">
        <v>3.6395617402168283</v>
      </c>
      <c r="E41" s="115">
        <v>4428</v>
      </c>
      <c r="F41" s="114">
        <v>4460</v>
      </c>
      <c r="G41" s="114">
        <v>4490</v>
      </c>
      <c r="H41" s="114">
        <v>4501</v>
      </c>
      <c r="I41" s="140">
        <v>4446</v>
      </c>
      <c r="J41" s="115">
        <v>-18</v>
      </c>
      <c r="K41" s="116">
        <v>-0.40485829959514169</v>
      </c>
    </row>
    <row r="42" spans="1:11" ht="14.1" customHeight="1" x14ac:dyDescent="0.2">
      <c r="A42" s="306">
        <v>52</v>
      </c>
      <c r="B42" s="307" t="s">
        <v>262</v>
      </c>
      <c r="C42" s="308"/>
      <c r="D42" s="113">
        <v>3.4907901334012807</v>
      </c>
      <c r="E42" s="115">
        <v>4247</v>
      </c>
      <c r="F42" s="114">
        <v>4235</v>
      </c>
      <c r="G42" s="114">
        <v>4261</v>
      </c>
      <c r="H42" s="114">
        <v>4177</v>
      </c>
      <c r="I42" s="140">
        <v>4162</v>
      </c>
      <c r="J42" s="115">
        <v>85</v>
      </c>
      <c r="K42" s="116">
        <v>2.0422873618452666</v>
      </c>
    </row>
    <row r="43" spans="1:11" ht="14.1" customHeight="1" x14ac:dyDescent="0.2">
      <c r="A43" s="306" t="s">
        <v>263</v>
      </c>
      <c r="B43" s="307" t="s">
        <v>264</v>
      </c>
      <c r="C43" s="308"/>
      <c r="D43" s="113">
        <v>3.0050220691582488</v>
      </c>
      <c r="E43" s="115">
        <v>3656</v>
      </c>
      <c r="F43" s="114">
        <v>3682</v>
      </c>
      <c r="G43" s="114">
        <v>3698</v>
      </c>
      <c r="H43" s="114">
        <v>3662</v>
      </c>
      <c r="I43" s="140">
        <v>3648</v>
      </c>
      <c r="J43" s="115">
        <v>8</v>
      </c>
      <c r="K43" s="116">
        <v>0.21929824561403508</v>
      </c>
    </row>
    <row r="44" spans="1:11" ht="14.1" customHeight="1" x14ac:dyDescent="0.2">
      <c r="A44" s="306">
        <v>53</v>
      </c>
      <c r="B44" s="307" t="s">
        <v>265</v>
      </c>
      <c r="C44" s="308"/>
      <c r="D44" s="113">
        <v>0.94769979369241264</v>
      </c>
      <c r="E44" s="115">
        <v>1153</v>
      </c>
      <c r="F44" s="114">
        <v>1107</v>
      </c>
      <c r="G44" s="114">
        <v>1117</v>
      </c>
      <c r="H44" s="114">
        <v>1094</v>
      </c>
      <c r="I44" s="140">
        <v>1106</v>
      </c>
      <c r="J44" s="115">
        <v>47</v>
      </c>
      <c r="K44" s="116">
        <v>4.2495479204339963</v>
      </c>
    </row>
    <row r="45" spans="1:11" ht="14.1" customHeight="1" x14ac:dyDescent="0.2">
      <c r="A45" s="306" t="s">
        <v>266</v>
      </c>
      <c r="B45" s="307" t="s">
        <v>267</v>
      </c>
      <c r="C45" s="308"/>
      <c r="D45" s="113">
        <v>0.88851992799783008</v>
      </c>
      <c r="E45" s="115">
        <v>1081</v>
      </c>
      <c r="F45" s="114">
        <v>1027</v>
      </c>
      <c r="G45" s="114">
        <v>1039</v>
      </c>
      <c r="H45" s="114">
        <v>1019</v>
      </c>
      <c r="I45" s="140">
        <v>1039</v>
      </c>
      <c r="J45" s="115">
        <v>42</v>
      </c>
      <c r="K45" s="116">
        <v>4.0423484119345527</v>
      </c>
    </row>
    <row r="46" spans="1:11" ht="14.1" customHeight="1" x14ac:dyDescent="0.2">
      <c r="A46" s="306">
        <v>54</v>
      </c>
      <c r="B46" s="307" t="s">
        <v>268</v>
      </c>
      <c r="C46" s="308"/>
      <c r="D46" s="113">
        <v>2.7699464915381014</v>
      </c>
      <c r="E46" s="115">
        <v>3370</v>
      </c>
      <c r="F46" s="114">
        <v>3291</v>
      </c>
      <c r="G46" s="114">
        <v>3338</v>
      </c>
      <c r="H46" s="114">
        <v>3293</v>
      </c>
      <c r="I46" s="140">
        <v>3244</v>
      </c>
      <c r="J46" s="115">
        <v>126</v>
      </c>
      <c r="K46" s="116">
        <v>3.8840937114673242</v>
      </c>
    </row>
    <row r="47" spans="1:11" ht="14.1" customHeight="1" x14ac:dyDescent="0.2">
      <c r="A47" s="306">
        <v>61</v>
      </c>
      <c r="B47" s="307" t="s">
        <v>269</v>
      </c>
      <c r="C47" s="308"/>
      <c r="D47" s="113">
        <v>2.4724032779070053</v>
      </c>
      <c r="E47" s="115">
        <v>3008</v>
      </c>
      <c r="F47" s="114">
        <v>3045</v>
      </c>
      <c r="G47" s="114">
        <v>3047</v>
      </c>
      <c r="H47" s="114">
        <v>2984</v>
      </c>
      <c r="I47" s="140">
        <v>3006</v>
      </c>
      <c r="J47" s="115">
        <v>2</v>
      </c>
      <c r="K47" s="116">
        <v>6.65335994677312E-2</v>
      </c>
    </row>
    <row r="48" spans="1:11" ht="14.1" customHeight="1" x14ac:dyDescent="0.2">
      <c r="A48" s="306">
        <v>62</v>
      </c>
      <c r="B48" s="307" t="s">
        <v>270</v>
      </c>
      <c r="C48" s="308"/>
      <c r="D48" s="113">
        <v>7.4657044458874102</v>
      </c>
      <c r="E48" s="115">
        <v>9083</v>
      </c>
      <c r="F48" s="114">
        <v>9158</v>
      </c>
      <c r="G48" s="114">
        <v>9154</v>
      </c>
      <c r="H48" s="114">
        <v>9001</v>
      </c>
      <c r="I48" s="140">
        <v>9024</v>
      </c>
      <c r="J48" s="115">
        <v>59</v>
      </c>
      <c r="K48" s="116">
        <v>0.65381205673758869</v>
      </c>
    </row>
    <row r="49" spans="1:11" ht="14.1" customHeight="1" x14ac:dyDescent="0.2">
      <c r="A49" s="306">
        <v>63</v>
      </c>
      <c r="B49" s="307" t="s">
        <v>271</v>
      </c>
      <c r="C49" s="308"/>
      <c r="D49" s="113">
        <v>2.1074607727904127</v>
      </c>
      <c r="E49" s="115">
        <v>2564</v>
      </c>
      <c r="F49" s="114">
        <v>2536</v>
      </c>
      <c r="G49" s="114">
        <v>2679</v>
      </c>
      <c r="H49" s="114">
        <v>2533</v>
      </c>
      <c r="I49" s="140">
        <v>2462</v>
      </c>
      <c r="J49" s="115">
        <v>102</v>
      </c>
      <c r="K49" s="116">
        <v>4.1429731925264015</v>
      </c>
    </row>
    <row r="50" spans="1:11" ht="14.1" customHeight="1" x14ac:dyDescent="0.2">
      <c r="A50" s="306" t="s">
        <v>272</v>
      </c>
      <c r="B50" s="307" t="s">
        <v>273</v>
      </c>
      <c r="C50" s="308"/>
      <c r="D50" s="113">
        <v>0.46275367202847212</v>
      </c>
      <c r="E50" s="115">
        <v>563</v>
      </c>
      <c r="F50" s="114">
        <v>566</v>
      </c>
      <c r="G50" s="114">
        <v>583</v>
      </c>
      <c r="H50" s="114">
        <v>535</v>
      </c>
      <c r="I50" s="140">
        <v>523</v>
      </c>
      <c r="J50" s="115">
        <v>40</v>
      </c>
      <c r="K50" s="116">
        <v>7.6481835564053533</v>
      </c>
    </row>
    <row r="51" spans="1:11" ht="14.1" customHeight="1" x14ac:dyDescent="0.2">
      <c r="A51" s="306" t="s">
        <v>274</v>
      </c>
      <c r="B51" s="307" t="s">
        <v>275</v>
      </c>
      <c r="C51" s="308"/>
      <c r="D51" s="113">
        <v>1.4022340399299704</v>
      </c>
      <c r="E51" s="115">
        <v>1706</v>
      </c>
      <c r="F51" s="114">
        <v>1691</v>
      </c>
      <c r="G51" s="114">
        <v>1771</v>
      </c>
      <c r="H51" s="114">
        <v>1704</v>
      </c>
      <c r="I51" s="140">
        <v>1665</v>
      </c>
      <c r="J51" s="115">
        <v>41</v>
      </c>
      <c r="K51" s="116">
        <v>2.4624624624624625</v>
      </c>
    </row>
    <row r="52" spans="1:11" ht="14.1" customHeight="1" x14ac:dyDescent="0.2">
      <c r="A52" s="306">
        <v>71</v>
      </c>
      <c r="B52" s="307" t="s">
        <v>276</v>
      </c>
      <c r="C52" s="308"/>
      <c r="D52" s="113">
        <v>9.823857705300707</v>
      </c>
      <c r="E52" s="115">
        <v>11952</v>
      </c>
      <c r="F52" s="114">
        <v>12014</v>
      </c>
      <c r="G52" s="114">
        <v>12031</v>
      </c>
      <c r="H52" s="114">
        <v>11817</v>
      </c>
      <c r="I52" s="140">
        <v>11901</v>
      </c>
      <c r="J52" s="115">
        <v>51</v>
      </c>
      <c r="K52" s="116">
        <v>0.42853541719183263</v>
      </c>
    </row>
    <row r="53" spans="1:11" ht="14.1" customHeight="1" x14ac:dyDescent="0.2">
      <c r="A53" s="306" t="s">
        <v>277</v>
      </c>
      <c r="B53" s="307" t="s">
        <v>278</v>
      </c>
      <c r="C53" s="308"/>
      <c r="D53" s="113">
        <v>3.2910580866820642</v>
      </c>
      <c r="E53" s="115">
        <v>4004</v>
      </c>
      <c r="F53" s="114">
        <v>4031</v>
      </c>
      <c r="G53" s="114">
        <v>4043</v>
      </c>
      <c r="H53" s="114">
        <v>3929</v>
      </c>
      <c r="I53" s="140">
        <v>3970</v>
      </c>
      <c r="J53" s="115">
        <v>34</v>
      </c>
      <c r="K53" s="116">
        <v>0.85642317380352639</v>
      </c>
    </row>
    <row r="54" spans="1:11" ht="14.1" customHeight="1" x14ac:dyDescent="0.2">
      <c r="A54" s="306" t="s">
        <v>279</v>
      </c>
      <c r="B54" s="307" t="s">
        <v>280</v>
      </c>
      <c r="C54" s="308"/>
      <c r="D54" s="113">
        <v>5.5185224760198253</v>
      </c>
      <c r="E54" s="115">
        <v>6714</v>
      </c>
      <c r="F54" s="114">
        <v>6744</v>
      </c>
      <c r="G54" s="114">
        <v>6745</v>
      </c>
      <c r="H54" s="114">
        <v>6677</v>
      </c>
      <c r="I54" s="140">
        <v>6731</v>
      </c>
      <c r="J54" s="115">
        <v>-17</v>
      </c>
      <c r="K54" s="116">
        <v>-0.25256276927648197</v>
      </c>
    </row>
    <row r="55" spans="1:11" ht="14.1" customHeight="1" x14ac:dyDescent="0.2">
      <c r="A55" s="306">
        <v>72</v>
      </c>
      <c r="B55" s="307" t="s">
        <v>281</v>
      </c>
      <c r="C55" s="308"/>
      <c r="D55" s="113">
        <v>4.5601374287992238</v>
      </c>
      <c r="E55" s="115">
        <v>5548</v>
      </c>
      <c r="F55" s="114">
        <v>5589</v>
      </c>
      <c r="G55" s="114">
        <v>5624</v>
      </c>
      <c r="H55" s="114">
        <v>5519</v>
      </c>
      <c r="I55" s="140">
        <v>5606</v>
      </c>
      <c r="J55" s="115">
        <v>-58</v>
      </c>
      <c r="K55" s="116">
        <v>-1.0346057795219408</v>
      </c>
    </row>
    <row r="56" spans="1:11" ht="14.1" customHeight="1" x14ac:dyDescent="0.2">
      <c r="A56" s="306" t="s">
        <v>282</v>
      </c>
      <c r="B56" s="307" t="s">
        <v>283</v>
      </c>
      <c r="C56" s="308"/>
      <c r="D56" s="113">
        <v>2.8850184526109004</v>
      </c>
      <c r="E56" s="115">
        <v>3510</v>
      </c>
      <c r="F56" s="114">
        <v>3543</v>
      </c>
      <c r="G56" s="114">
        <v>3590</v>
      </c>
      <c r="H56" s="114">
        <v>3533</v>
      </c>
      <c r="I56" s="140">
        <v>3594</v>
      </c>
      <c r="J56" s="115">
        <v>-84</v>
      </c>
      <c r="K56" s="116">
        <v>-2.337228714524207</v>
      </c>
    </row>
    <row r="57" spans="1:11" ht="14.1" customHeight="1" x14ac:dyDescent="0.2">
      <c r="A57" s="306" t="s">
        <v>284</v>
      </c>
      <c r="B57" s="307" t="s">
        <v>285</v>
      </c>
      <c r="C57" s="308"/>
      <c r="D57" s="113">
        <v>0.98961886522607534</v>
      </c>
      <c r="E57" s="115">
        <v>1204</v>
      </c>
      <c r="F57" s="114">
        <v>1200</v>
      </c>
      <c r="G57" s="114">
        <v>1183</v>
      </c>
      <c r="H57" s="114">
        <v>1165</v>
      </c>
      <c r="I57" s="140">
        <v>1173</v>
      </c>
      <c r="J57" s="115">
        <v>31</v>
      </c>
      <c r="K57" s="116">
        <v>2.6427962489343564</v>
      </c>
    </row>
    <row r="58" spans="1:11" ht="14.1" customHeight="1" x14ac:dyDescent="0.2">
      <c r="A58" s="306">
        <v>73</v>
      </c>
      <c r="B58" s="307" t="s">
        <v>286</v>
      </c>
      <c r="C58" s="308"/>
      <c r="D58" s="113">
        <v>2.9778979640482315</v>
      </c>
      <c r="E58" s="115">
        <v>3623</v>
      </c>
      <c r="F58" s="114">
        <v>3676</v>
      </c>
      <c r="G58" s="114">
        <v>3651</v>
      </c>
      <c r="H58" s="114">
        <v>3566</v>
      </c>
      <c r="I58" s="140">
        <v>3583</v>
      </c>
      <c r="J58" s="115">
        <v>40</v>
      </c>
      <c r="K58" s="116">
        <v>1.1163829193413342</v>
      </c>
    </row>
    <row r="59" spans="1:11" ht="14.1" customHeight="1" x14ac:dyDescent="0.2">
      <c r="A59" s="306" t="s">
        <v>287</v>
      </c>
      <c r="B59" s="307" t="s">
        <v>288</v>
      </c>
      <c r="C59" s="308"/>
      <c r="D59" s="113">
        <v>2.4707593927488225</v>
      </c>
      <c r="E59" s="115">
        <v>3006</v>
      </c>
      <c r="F59" s="114">
        <v>3048</v>
      </c>
      <c r="G59" s="114">
        <v>3026</v>
      </c>
      <c r="H59" s="114">
        <v>2952</v>
      </c>
      <c r="I59" s="140">
        <v>2963</v>
      </c>
      <c r="J59" s="115">
        <v>43</v>
      </c>
      <c r="K59" s="116">
        <v>1.451231859601755</v>
      </c>
    </row>
    <row r="60" spans="1:11" ht="14.1" customHeight="1" x14ac:dyDescent="0.2">
      <c r="A60" s="306">
        <v>81</v>
      </c>
      <c r="B60" s="307" t="s">
        <v>289</v>
      </c>
      <c r="C60" s="308"/>
      <c r="D60" s="113">
        <v>9.4893270756104986</v>
      </c>
      <c r="E60" s="115">
        <v>11545</v>
      </c>
      <c r="F60" s="114">
        <v>11511</v>
      </c>
      <c r="G60" s="114">
        <v>11470</v>
      </c>
      <c r="H60" s="114">
        <v>11325</v>
      </c>
      <c r="I60" s="140">
        <v>11414</v>
      </c>
      <c r="J60" s="115">
        <v>131</v>
      </c>
      <c r="K60" s="116">
        <v>1.1477133345014894</v>
      </c>
    </row>
    <row r="61" spans="1:11" ht="14.1" customHeight="1" x14ac:dyDescent="0.2">
      <c r="A61" s="306" t="s">
        <v>290</v>
      </c>
      <c r="B61" s="307" t="s">
        <v>291</v>
      </c>
      <c r="C61" s="308"/>
      <c r="D61" s="113">
        <v>2.4970615552797479</v>
      </c>
      <c r="E61" s="115">
        <v>3038</v>
      </c>
      <c r="F61" s="114">
        <v>3058</v>
      </c>
      <c r="G61" s="114">
        <v>3065</v>
      </c>
      <c r="H61" s="114">
        <v>2995</v>
      </c>
      <c r="I61" s="140">
        <v>3061</v>
      </c>
      <c r="J61" s="115">
        <v>-23</v>
      </c>
      <c r="K61" s="116">
        <v>-0.75138843515191112</v>
      </c>
    </row>
    <row r="62" spans="1:11" ht="14.1" customHeight="1" x14ac:dyDescent="0.2">
      <c r="A62" s="306" t="s">
        <v>292</v>
      </c>
      <c r="B62" s="307" t="s">
        <v>293</v>
      </c>
      <c r="C62" s="308"/>
      <c r="D62" s="113">
        <v>3.9050491932633586</v>
      </c>
      <c r="E62" s="115">
        <v>4751</v>
      </c>
      <c r="F62" s="114">
        <v>4718</v>
      </c>
      <c r="G62" s="114">
        <v>4684</v>
      </c>
      <c r="H62" s="114">
        <v>4629</v>
      </c>
      <c r="I62" s="140">
        <v>4657</v>
      </c>
      <c r="J62" s="115">
        <v>94</v>
      </c>
      <c r="K62" s="116">
        <v>2.0184668241357095</v>
      </c>
    </row>
    <row r="63" spans="1:11" ht="14.1" customHeight="1" x14ac:dyDescent="0.2">
      <c r="A63" s="306"/>
      <c r="B63" s="307" t="s">
        <v>294</v>
      </c>
      <c r="C63" s="308"/>
      <c r="D63" s="113">
        <v>3.27133146478387</v>
      </c>
      <c r="E63" s="115">
        <v>3980</v>
      </c>
      <c r="F63" s="114">
        <v>3958</v>
      </c>
      <c r="G63" s="114">
        <v>3928</v>
      </c>
      <c r="H63" s="114">
        <v>3896</v>
      </c>
      <c r="I63" s="140">
        <v>3928</v>
      </c>
      <c r="J63" s="115">
        <v>52</v>
      </c>
      <c r="K63" s="116">
        <v>1.3238289205702647</v>
      </c>
    </row>
    <row r="64" spans="1:11" ht="14.1" customHeight="1" x14ac:dyDescent="0.2">
      <c r="A64" s="306" t="s">
        <v>295</v>
      </c>
      <c r="B64" s="307" t="s">
        <v>296</v>
      </c>
      <c r="C64" s="308"/>
      <c r="D64" s="113">
        <v>0.80303789977232187</v>
      </c>
      <c r="E64" s="115">
        <v>977</v>
      </c>
      <c r="F64" s="114">
        <v>956</v>
      </c>
      <c r="G64" s="114">
        <v>960</v>
      </c>
      <c r="H64" s="114">
        <v>973</v>
      </c>
      <c r="I64" s="140">
        <v>960</v>
      </c>
      <c r="J64" s="115">
        <v>17</v>
      </c>
      <c r="K64" s="116">
        <v>1.7708333333333333</v>
      </c>
    </row>
    <row r="65" spans="1:11" ht="14.1" customHeight="1" x14ac:dyDescent="0.2">
      <c r="A65" s="306" t="s">
        <v>297</v>
      </c>
      <c r="B65" s="307" t="s">
        <v>298</v>
      </c>
      <c r="C65" s="308"/>
      <c r="D65" s="113">
        <v>1.2986692749644511</v>
      </c>
      <c r="E65" s="115">
        <v>1580</v>
      </c>
      <c r="F65" s="114">
        <v>1590</v>
      </c>
      <c r="G65" s="114">
        <v>1573</v>
      </c>
      <c r="H65" s="114">
        <v>1552</v>
      </c>
      <c r="I65" s="140">
        <v>1563</v>
      </c>
      <c r="J65" s="115">
        <v>17</v>
      </c>
      <c r="K65" s="116">
        <v>1.0876519513755598</v>
      </c>
    </row>
    <row r="66" spans="1:11" ht="14.1" customHeight="1" x14ac:dyDescent="0.2">
      <c r="A66" s="306">
        <v>82</v>
      </c>
      <c r="B66" s="307" t="s">
        <v>299</v>
      </c>
      <c r="C66" s="308"/>
      <c r="D66" s="113">
        <v>4.3505420711309108</v>
      </c>
      <c r="E66" s="115">
        <v>5293</v>
      </c>
      <c r="F66" s="114">
        <v>5350</v>
      </c>
      <c r="G66" s="114">
        <v>5351</v>
      </c>
      <c r="H66" s="114">
        <v>5220</v>
      </c>
      <c r="I66" s="140">
        <v>5254</v>
      </c>
      <c r="J66" s="115">
        <v>39</v>
      </c>
      <c r="K66" s="116">
        <v>0.74229158736200995</v>
      </c>
    </row>
    <row r="67" spans="1:11" ht="14.1" customHeight="1" x14ac:dyDescent="0.2">
      <c r="A67" s="306" t="s">
        <v>300</v>
      </c>
      <c r="B67" s="307" t="s">
        <v>301</v>
      </c>
      <c r="C67" s="308"/>
      <c r="D67" s="113">
        <v>3.199000517823825</v>
      </c>
      <c r="E67" s="115">
        <v>3892</v>
      </c>
      <c r="F67" s="114">
        <v>3932</v>
      </c>
      <c r="G67" s="114">
        <v>3941</v>
      </c>
      <c r="H67" s="114">
        <v>3853</v>
      </c>
      <c r="I67" s="140">
        <v>3867</v>
      </c>
      <c r="J67" s="115">
        <v>25</v>
      </c>
      <c r="K67" s="116">
        <v>0.64649599172485128</v>
      </c>
    </row>
    <row r="68" spans="1:11" ht="14.1" customHeight="1" x14ac:dyDescent="0.2">
      <c r="A68" s="306" t="s">
        <v>302</v>
      </c>
      <c r="B68" s="307" t="s">
        <v>303</v>
      </c>
      <c r="C68" s="308"/>
      <c r="D68" s="113">
        <v>0.65344435037768267</v>
      </c>
      <c r="E68" s="115">
        <v>795</v>
      </c>
      <c r="F68" s="114">
        <v>807</v>
      </c>
      <c r="G68" s="114">
        <v>807</v>
      </c>
      <c r="H68" s="114">
        <v>778</v>
      </c>
      <c r="I68" s="140">
        <v>796</v>
      </c>
      <c r="J68" s="115">
        <v>-1</v>
      </c>
      <c r="K68" s="116">
        <v>-0.12562814070351758</v>
      </c>
    </row>
    <row r="69" spans="1:11" ht="14.1" customHeight="1" x14ac:dyDescent="0.2">
      <c r="A69" s="306">
        <v>83</v>
      </c>
      <c r="B69" s="307" t="s">
        <v>304</v>
      </c>
      <c r="C69" s="308"/>
      <c r="D69" s="113">
        <v>6.8714399612043104</v>
      </c>
      <c r="E69" s="115">
        <v>8360</v>
      </c>
      <c r="F69" s="114">
        <v>8354</v>
      </c>
      <c r="G69" s="114">
        <v>8282</v>
      </c>
      <c r="H69" s="114">
        <v>8097</v>
      </c>
      <c r="I69" s="140">
        <v>8078</v>
      </c>
      <c r="J69" s="115">
        <v>282</v>
      </c>
      <c r="K69" s="116">
        <v>3.4909631096806142</v>
      </c>
    </row>
    <row r="70" spans="1:11" ht="14.1" customHeight="1" x14ac:dyDescent="0.2">
      <c r="A70" s="306" t="s">
        <v>305</v>
      </c>
      <c r="B70" s="307" t="s">
        <v>306</v>
      </c>
      <c r="C70" s="308"/>
      <c r="D70" s="113">
        <v>5.742090857532693</v>
      </c>
      <c r="E70" s="115">
        <v>6986</v>
      </c>
      <c r="F70" s="114">
        <v>6988</v>
      </c>
      <c r="G70" s="114">
        <v>6939</v>
      </c>
      <c r="H70" s="114">
        <v>6767</v>
      </c>
      <c r="I70" s="140">
        <v>6752</v>
      </c>
      <c r="J70" s="115">
        <v>234</v>
      </c>
      <c r="K70" s="116">
        <v>3.4656398104265405</v>
      </c>
    </row>
    <row r="71" spans="1:11" ht="14.1" customHeight="1" x14ac:dyDescent="0.2">
      <c r="A71" s="306"/>
      <c r="B71" s="307" t="s">
        <v>307</v>
      </c>
      <c r="C71" s="308"/>
      <c r="D71" s="113">
        <v>2.5406245119715938</v>
      </c>
      <c r="E71" s="115">
        <v>3091</v>
      </c>
      <c r="F71" s="114">
        <v>3118</v>
      </c>
      <c r="G71" s="114">
        <v>3118</v>
      </c>
      <c r="H71" s="114">
        <v>2996</v>
      </c>
      <c r="I71" s="140">
        <v>2999</v>
      </c>
      <c r="J71" s="115">
        <v>92</v>
      </c>
      <c r="K71" s="116">
        <v>3.0676892297432476</v>
      </c>
    </row>
    <row r="72" spans="1:11" ht="14.1" customHeight="1" x14ac:dyDescent="0.2">
      <c r="A72" s="306">
        <v>84</v>
      </c>
      <c r="B72" s="307" t="s">
        <v>308</v>
      </c>
      <c r="C72" s="308"/>
      <c r="D72" s="113">
        <v>1.2238725002671313</v>
      </c>
      <c r="E72" s="115">
        <v>1489</v>
      </c>
      <c r="F72" s="114">
        <v>1467</v>
      </c>
      <c r="G72" s="114">
        <v>1462</v>
      </c>
      <c r="H72" s="114">
        <v>1495</v>
      </c>
      <c r="I72" s="140">
        <v>1488</v>
      </c>
      <c r="J72" s="115">
        <v>1</v>
      </c>
      <c r="K72" s="116">
        <v>6.7204301075268813E-2</v>
      </c>
    </row>
    <row r="73" spans="1:11" ht="14.1" customHeight="1" x14ac:dyDescent="0.2">
      <c r="A73" s="306" t="s">
        <v>309</v>
      </c>
      <c r="B73" s="307" t="s">
        <v>310</v>
      </c>
      <c r="C73" s="308"/>
      <c r="D73" s="113">
        <v>0.40603963407116378</v>
      </c>
      <c r="E73" s="115">
        <v>494</v>
      </c>
      <c r="F73" s="114">
        <v>496</v>
      </c>
      <c r="G73" s="114">
        <v>490</v>
      </c>
      <c r="H73" s="114">
        <v>501</v>
      </c>
      <c r="I73" s="140">
        <v>498</v>
      </c>
      <c r="J73" s="115">
        <v>-4</v>
      </c>
      <c r="K73" s="116">
        <v>-0.80321285140562249</v>
      </c>
    </row>
    <row r="74" spans="1:11" ht="14.1" customHeight="1" x14ac:dyDescent="0.2">
      <c r="A74" s="306" t="s">
        <v>311</v>
      </c>
      <c r="B74" s="307" t="s">
        <v>312</v>
      </c>
      <c r="C74" s="308"/>
      <c r="D74" s="113">
        <v>0.22603420925014178</v>
      </c>
      <c r="E74" s="115">
        <v>275</v>
      </c>
      <c r="F74" s="114">
        <v>269</v>
      </c>
      <c r="G74" s="114">
        <v>281</v>
      </c>
      <c r="H74" s="114">
        <v>305</v>
      </c>
      <c r="I74" s="140">
        <v>306</v>
      </c>
      <c r="J74" s="115">
        <v>-31</v>
      </c>
      <c r="K74" s="116">
        <v>-10.130718954248366</v>
      </c>
    </row>
    <row r="75" spans="1:11" ht="14.1" customHeight="1" x14ac:dyDescent="0.2">
      <c r="A75" s="306" t="s">
        <v>313</v>
      </c>
      <c r="B75" s="307" t="s">
        <v>314</v>
      </c>
      <c r="C75" s="308"/>
      <c r="D75" s="113">
        <v>0.13397664039190221</v>
      </c>
      <c r="E75" s="115">
        <v>163</v>
      </c>
      <c r="F75" s="114">
        <v>158</v>
      </c>
      <c r="G75" s="114">
        <v>154</v>
      </c>
      <c r="H75" s="114">
        <v>157</v>
      </c>
      <c r="I75" s="140">
        <v>160</v>
      </c>
      <c r="J75" s="115">
        <v>3</v>
      </c>
      <c r="K75" s="116">
        <v>1.875</v>
      </c>
    </row>
    <row r="76" spans="1:11" ht="14.1" customHeight="1" x14ac:dyDescent="0.2">
      <c r="A76" s="306">
        <v>91</v>
      </c>
      <c r="B76" s="307" t="s">
        <v>315</v>
      </c>
      <c r="C76" s="308"/>
      <c r="D76" s="113">
        <v>0.36987416059114109</v>
      </c>
      <c r="E76" s="115">
        <v>450</v>
      </c>
      <c r="F76" s="114">
        <v>431</v>
      </c>
      <c r="G76" s="114">
        <v>426</v>
      </c>
      <c r="H76" s="114">
        <v>403</v>
      </c>
      <c r="I76" s="140">
        <v>403</v>
      </c>
      <c r="J76" s="115">
        <v>47</v>
      </c>
      <c r="K76" s="116">
        <v>11.662531017369727</v>
      </c>
    </row>
    <row r="77" spans="1:11" ht="14.1" customHeight="1" x14ac:dyDescent="0.2">
      <c r="A77" s="306">
        <v>92</v>
      </c>
      <c r="B77" s="307" t="s">
        <v>316</v>
      </c>
      <c r="C77" s="308"/>
      <c r="D77" s="113">
        <v>1.0915397450334119</v>
      </c>
      <c r="E77" s="115">
        <v>1328</v>
      </c>
      <c r="F77" s="114">
        <v>1294</v>
      </c>
      <c r="G77" s="114">
        <v>1306</v>
      </c>
      <c r="H77" s="114">
        <v>1286</v>
      </c>
      <c r="I77" s="140">
        <v>1252</v>
      </c>
      <c r="J77" s="115">
        <v>76</v>
      </c>
      <c r="K77" s="116">
        <v>6.0702875399361025</v>
      </c>
    </row>
    <row r="78" spans="1:11" ht="14.1" customHeight="1" x14ac:dyDescent="0.2">
      <c r="A78" s="306">
        <v>93</v>
      </c>
      <c r="B78" s="307" t="s">
        <v>317</v>
      </c>
      <c r="C78" s="308"/>
      <c r="D78" s="113">
        <v>0.15123743455282215</v>
      </c>
      <c r="E78" s="115">
        <v>184</v>
      </c>
      <c r="F78" s="114">
        <v>181</v>
      </c>
      <c r="G78" s="114">
        <v>176</v>
      </c>
      <c r="H78" s="114">
        <v>175</v>
      </c>
      <c r="I78" s="140">
        <v>175</v>
      </c>
      <c r="J78" s="115">
        <v>9</v>
      </c>
      <c r="K78" s="116">
        <v>5.1428571428571432</v>
      </c>
    </row>
    <row r="79" spans="1:11" ht="14.1" customHeight="1" x14ac:dyDescent="0.2">
      <c r="A79" s="306">
        <v>94</v>
      </c>
      <c r="B79" s="307" t="s">
        <v>318</v>
      </c>
      <c r="C79" s="308"/>
      <c r="D79" s="113">
        <v>9.5345339174605262E-2</v>
      </c>
      <c r="E79" s="115">
        <v>116</v>
      </c>
      <c r="F79" s="114">
        <v>121</v>
      </c>
      <c r="G79" s="114">
        <v>134</v>
      </c>
      <c r="H79" s="114">
        <v>126</v>
      </c>
      <c r="I79" s="140">
        <v>117</v>
      </c>
      <c r="J79" s="115">
        <v>-1</v>
      </c>
      <c r="K79" s="116">
        <v>-0.85470085470085466</v>
      </c>
    </row>
    <row r="80" spans="1:11" ht="14.1" customHeight="1" x14ac:dyDescent="0.2">
      <c r="A80" s="306" t="s">
        <v>319</v>
      </c>
      <c r="B80" s="307" t="s">
        <v>320</v>
      </c>
      <c r="C80" s="308"/>
      <c r="D80" s="113">
        <v>2.465827737274274E-3</v>
      </c>
      <c r="E80" s="115">
        <v>3</v>
      </c>
      <c r="F80" s="114">
        <v>4</v>
      </c>
      <c r="G80" s="114">
        <v>4</v>
      </c>
      <c r="H80" s="114">
        <v>3</v>
      </c>
      <c r="I80" s="140">
        <v>3</v>
      </c>
      <c r="J80" s="115">
        <v>0</v>
      </c>
      <c r="K80" s="116">
        <v>0</v>
      </c>
    </row>
    <row r="81" spans="1:11" ht="14.1" customHeight="1" x14ac:dyDescent="0.2">
      <c r="A81" s="310" t="s">
        <v>321</v>
      </c>
      <c r="B81" s="311" t="s">
        <v>224</v>
      </c>
      <c r="C81" s="312"/>
      <c r="D81" s="125">
        <v>1.062771754765212</v>
      </c>
      <c r="E81" s="143">
        <v>1293</v>
      </c>
      <c r="F81" s="144">
        <v>1297</v>
      </c>
      <c r="G81" s="144">
        <v>1303</v>
      </c>
      <c r="H81" s="144">
        <v>1275</v>
      </c>
      <c r="I81" s="145">
        <v>1274</v>
      </c>
      <c r="J81" s="143">
        <v>19</v>
      </c>
      <c r="K81" s="146">
        <v>1.4913657770800628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28499</v>
      </c>
      <c r="E12" s="114">
        <v>29537</v>
      </c>
      <c r="F12" s="114">
        <v>29790</v>
      </c>
      <c r="G12" s="114">
        <v>30106</v>
      </c>
      <c r="H12" s="140">
        <v>29586</v>
      </c>
      <c r="I12" s="115">
        <v>-1087</v>
      </c>
      <c r="J12" s="116">
        <v>-3.6740350165618874</v>
      </c>
      <c r="K12"/>
      <c r="L12"/>
      <c r="M12"/>
      <c r="N12"/>
      <c r="O12"/>
      <c r="P12"/>
    </row>
    <row r="13" spans="1:16" s="110" customFormat="1" ht="14.45" customHeight="1" x14ac:dyDescent="0.2">
      <c r="A13" s="120" t="s">
        <v>105</v>
      </c>
      <c r="B13" s="119" t="s">
        <v>106</v>
      </c>
      <c r="C13" s="113">
        <v>39.46454261553037</v>
      </c>
      <c r="D13" s="115">
        <v>11247</v>
      </c>
      <c r="E13" s="114">
        <v>11632</v>
      </c>
      <c r="F13" s="114">
        <v>11775</v>
      </c>
      <c r="G13" s="114">
        <v>11702</v>
      </c>
      <c r="H13" s="140">
        <v>11472</v>
      </c>
      <c r="I13" s="115">
        <v>-225</v>
      </c>
      <c r="J13" s="116">
        <v>-1.9612970711297071</v>
      </c>
      <c r="K13"/>
      <c r="L13"/>
      <c r="M13"/>
      <c r="N13"/>
      <c r="O13"/>
      <c r="P13"/>
    </row>
    <row r="14" spans="1:16" s="110" customFormat="1" ht="14.45" customHeight="1" x14ac:dyDescent="0.2">
      <c r="A14" s="120"/>
      <c r="B14" s="119" t="s">
        <v>107</v>
      </c>
      <c r="C14" s="113">
        <v>60.53545738446963</v>
      </c>
      <c r="D14" s="115">
        <v>17252</v>
      </c>
      <c r="E14" s="114">
        <v>17905</v>
      </c>
      <c r="F14" s="114">
        <v>18015</v>
      </c>
      <c r="G14" s="114">
        <v>18404</v>
      </c>
      <c r="H14" s="140">
        <v>18114</v>
      </c>
      <c r="I14" s="115">
        <v>-862</v>
      </c>
      <c r="J14" s="116">
        <v>-4.7587501380147952</v>
      </c>
      <c r="K14"/>
      <c r="L14"/>
      <c r="M14"/>
      <c r="N14"/>
      <c r="O14"/>
      <c r="P14"/>
    </row>
    <row r="15" spans="1:16" s="110" customFormat="1" ht="14.45" customHeight="1" x14ac:dyDescent="0.2">
      <c r="A15" s="118" t="s">
        <v>105</v>
      </c>
      <c r="B15" s="121" t="s">
        <v>108</v>
      </c>
      <c r="C15" s="113">
        <v>15.867223411347766</v>
      </c>
      <c r="D15" s="115">
        <v>4522</v>
      </c>
      <c r="E15" s="114">
        <v>4684</v>
      </c>
      <c r="F15" s="114">
        <v>4779</v>
      </c>
      <c r="G15" s="114">
        <v>4924</v>
      </c>
      <c r="H15" s="140">
        <v>4579</v>
      </c>
      <c r="I15" s="115">
        <v>-57</v>
      </c>
      <c r="J15" s="116">
        <v>-1.2448132780082988</v>
      </c>
      <c r="K15"/>
      <c r="L15"/>
      <c r="M15"/>
      <c r="N15"/>
      <c r="O15"/>
      <c r="P15"/>
    </row>
    <row r="16" spans="1:16" s="110" customFormat="1" ht="14.45" customHeight="1" x14ac:dyDescent="0.2">
      <c r="A16" s="118"/>
      <c r="B16" s="121" t="s">
        <v>109</v>
      </c>
      <c r="C16" s="113">
        <v>44.391031264254885</v>
      </c>
      <c r="D16" s="115">
        <v>12651</v>
      </c>
      <c r="E16" s="114">
        <v>13210</v>
      </c>
      <c r="F16" s="114">
        <v>13279</v>
      </c>
      <c r="G16" s="114">
        <v>13435</v>
      </c>
      <c r="H16" s="140">
        <v>13455</v>
      </c>
      <c r="I16" s="115">
        <v>-804</v>
      </c>
      <c r="J16" s="116">
        <v>-5.9754738015607582</v>
      </c>
      <c r="K16"/>
      <c r="L16"/>
      <c r="M16"/>
      <c r="N16"/>
      <c r="O16"/>
      <c r="P16"/>
    </row>
    <row r="17" spans="1:16" s="110" customFormat="1" ht="14.45" customHeight="1" x14ac:dyDescent="0.2">
      <c r="A17" s="118"/>
      <c r="B17" s="121" t="s">
        <v>110</v>
      </c>
      <c r="C17" s="113">
        <v>21.225306151093022</v>
      </c>
      <c r="D17" s="115">
        <v>6049</v>
      </c>
      <c r="E17" s="114">
        <v>6211</v>
      </c>
      <c r="F17" s="114">
        <v>6278</v>
      </c>
      <c r="G17" s="114">
        <v>6365</v>
      </c>
      <c r="H17" s="140">
        <v>6331</v>
      </c>
      <c r="I17" s="115">
        <v>-282</v>
      </c>
      <c r="J17" s="116">
        <v>-4.4542726267572261</v>
      </c>
      <c r="K17"/>
      <c r="L17"/>
      <c r="M17"/>
      <c r="N17"/>
      <c r="O17"/>
      <c r="P17"/>
    </row>
    <row r="18" spans="1:16" s="110" customFormat="1" ht="14.45" customHeight="1" x14ac:dyDescent="0.2">
      <c r="A18" s="120"/>
      <c r="B18" s="121" t="s">
        <v>111</v>
      </c>
      <c r="C18" s="113">
        <v>18.516439173304327</v>
      </c>
      <c r="D18" s="115">
        <v>5277</v>
      </c>
      <c r="E18" s="114">
        <v>5432</v>
      </c>
      <c r="F18" s="114">
        <v>5454</v>
      </c>
      <c r="G18" s="114">
        <v>5382</v>
      </c>
      <c r="H18" s="140">
        <v>5221</v>
      </c>
      <c r="I18" s="115">
        <v>56</v>
      </c>
      <c r="J18" s="116">
        <v>1.0725914575751772</v>
      </c>
      <c r="K18"/>
      <c r="L18"/>
      <c r="M18"/>
      <c r="N18"/>
      <c r="O18"/>
      <c r="P18"/>
    </row>
    <row r="19" spans="1:16" s="110" customFormat="1" ht="14.45" customHeight="1" x14ac:dyDescent="0.2">
      <c r="A19" s="120"/>
      <c r="B19" s="121" t="s">
        <v>112</v>
      </c>
      <c r="C19" s="113">
        <v>1.7193585739850521</v>
      </c>
      <c r="D19" s="115">
        <v>490</v>
      </c>
      <c r="E19" s="114">
        <v>520</v>
      </c>
      <c r="F19" s="114">
        <v>578</v>
      </c>
      <c r="G19" s="114">
        <v>522</v>
      </c>
      <c r="H19" s="140">
        <v>469</v>
      </c>
      <c r="I19" s="115">
        <v>21</v>
      </c>
      <c r="J19" s="116">
        <v>4.4776119402985071</v>
      </c>
      <c r="K19"/>
      <c r="L19"/>
      <c r="M19"/>
      <c r="N19"/>
      <c r="O19"/>
      <c r="P19"/>
    </row>
    <row r="20" spans="1:16" s="110" customFormat="1" ht="14.45" customHeight="1" x14ac:dyDescent="0.2">
      <c r="A20" s="120" t="s">
        <v>113</v>
      </c>
      <c r="B20" s="119" t="s">
        <v>116</v>
      </c>
      <c r="C20" s="113">
        <v>92.199726306186179</v>
      </c>
      <c r="D20" s="115">
        <v>26276</v>
      </c>
      <c r="E20" s="114">
        <v>27228</v>
      </c>
      <c r="F20" s="114">
        <v>27501</v>
      </c>
      <c r="G20" s="114">
        <v>27796</v>
      </c>
      <c r="H20" s="140">
        <v>27380</v>
      </c>
      <c r="I20" s="115">
        <v>-1104</v>
      </c>
      <c r="J20" s="116">
        <v>-4.0321402483564643</v>
      </c>
      <c r="K20"/>
      <c r="L20"/>
      <c r="M20"/>
      <c r="N20"/>
      <c r="O20"/>
      <c r="P20"/>
    </row>
    <row r="21" spans="1:16" s="110" customFormat="1" ht="14.45" customHeight="1" x14ac:dyDescent="0.2">
      <c r="A21" s="123"/>
      <c r="B21" s="124" t="s">
        <v>117</v>
      </c>
      <c r="C21" s="125">
        <v>7.6458823116600581</v>
      </c>
      <c r="D21" s="143">
        <v>2179</v>
      </c>
      <c r="E21" s="144">
        <v>2270</v>
      </c>
      <c r="F21" s="144">
        <v>2240</v>
      </c>
      <c r="G21" s="144">
        <v>2257</v>
      </c>
      <c r="H21" s="145">
        <v>2155</v>
      </c>
      <c r="I21" s="143">
        <v>24</v>
      </c>
      <c r="J21" s="146">
        <v>1.1136890951276102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30610</v>
      </c>
      <c r="E56" s="114">
        <v>31800</v>
      </c>
      <c r="F56" s="114">
        <v>31895</v>
      </c>
      <c r="G56" s="114">
        <v>32223</v>
      </c>
      <c r="H56" s="140">
        <v>31662</v>
      </c>
      <c r="I56" s="115">
        <v>-1052</v>
      </c>
      <c r="J56" s="116">
        <v>-3.3225949087233908</v>
      </c>
      <c r="K56"/>
      <c r="L56"/>
      <c r="M56"/>
      <c r="N56"/>
      <c r="O56"/>
      <c r="P56"/>
    </row>
    <row r="57" spans="1:16" s="110" customFormat="1" ht="14.45" customHeight="1" x14ac:dyDescent="0.2">
      <c r="A57" s="120" t="s">
        <v>105</v>
      </c>
      <c r="B57" s="119" t="s">
        <v>106</v>
      </c>
      <c r="C57" s="113">
        <v>39.621038876184251</v>
      </c>
      <c r="D57" s="115">
        <v>12128</v>
      </c>
      <c r="E57" s="114">
        <v>12582</v>
      </c>
      <c r="F57" s="114">
        <v>12552</v>
      </c>
      <c r="G57" s="114">
        <v>12598</v>
      </c>
      <c r="H57" s="140">
        <v>12352</v>
      </c>
      <c r="I57" s="115">
        <v>-224</v>
      </c>
      <c r="J57" s="116">
        <v>-1.8134715025906736</v>
      </c>
    </row>
    <row r="58" spans="1:16" s="110" customFormat="1" ht="14.45" customHeight="1" x14ac:dyDescent="0.2">
      <c r="A58" s="120"/>
      <c r="B58" s="119" t="s">
        <v>107</v>
      </c>
      <c r="C58" s="113">
        <v>60.378961123815749</v>
      </c>
      <c r="D58" s="115">
        <v>18482</v>
      </c>
      <c r="E58" s="114">
        <v>19218</v>
      </c>
      <c r="F58" s="114">
        <v>19343</v>
      </c>
      <c r="G58" s="114">
        <v>19625</v>
      </c>
      <c r="H58" s="140">
        <v>19310</v>
      </c>
      <c r="I58" s="115">
        <v>-828</v>
      </c>
      <c r="J58" s="116">
        <v>-4.2879337131020199</v>
      </c>
    </row>
    <row r="59" spans="1:16" s="110" customFormat="1" ht="14.45" customHeight="1" x14ac:dyDescent="0.2">
      <c r="A59" s="118" t="s">
        <v>105</v>
      </c>
      <c r="B59" s="121" t="s">
        <v>108</v>
      </c>
      <c r="C59" s="113">
        <v>16.131983012087552</v>
      </c>
      <c r="D59" s="115">
        <v>4938</v>
      </c>
      <c r="E59" s="114">
        <v>5167</v>
      </c>
      <c r="F59" s="114">
        <v>5210</v>
      </c>
      <c r="G59" s="114">
        <v>5450</v>
      </c>
      <c r="H59" s="140">
        <v>5031</v>
      </c>
      <c r="I59" s="115">
        <v>-93</v>
      </c>
      <c r="J59" s="116">
        <v>-1.8485390578413834</v>
      </c>
    </row>
    <row r="60" spans="1:16" s="110" customFormat="1" ht="14.45" customHeight="1" x14ac:dyDescent="0.2">
      <c r="A60" s="118"/>
      <c r="B60" s="121" t="s">
        <v>109</v>
      </c>
      <c r="C60" s="113">
        <v>44.465860829794188</v>
      </c>
      <c r="D60" s="115">
        <v>13611</v>
      </c>
      <c r="E60" s="114">
        <v>14258</v>
      </c>
      <c r="F60" s="114">
        <v>14263</v>
      </c>
      <c r="G60" s="114">
        <v>14347</v>
      </c>
      <c r="H60" s="140">
        <v>14360</v>
      </c>
      <c r="I60" s="115">
        <v>-749</v>
      </c>
      <c r="J60" s="116">
        <v>-5.2158774373259051</v>
      </c>
    </row>
    <row r="61" spans="1:16" s="110" customFormat="1" ht="14.45" customHeight="1" x14ac:dyDescent="0.2">
      <c r="A61" s="118"/>
      <c r="B61" s="121" t="s">
        <v>110</v>
      </c>
      <c r="C61" s="113">
        <v>21.006207121855603</v>
      </c>
      <c r="D61" s="115">
        <v>6430</v>
      </c>
      <c r="E61" s="114">
        <v>6630</v>
      </c>
      <c r="F61" s="114">
        <v>6690</v>
      </c>
      <c r="G61" s="114">
        <v>6771</v>
      </c>
      <c r="H61" s="140">
        <v>6728</v>
      </c>
      <c r="I61" s="115">
        <v>-298</v>
      </c>
      <c r="J61" s="116">
        <v>-4.4292508917954816</v>
      </c>
    </row>
    <row r="62" spans="1:16" s="110" customFormat="1" ht="14.45" customHeight="1" x14ac:dyDescent="0.2">
      <c r="A62" s="120"/>
      <c r="B62" s="121" t="s">
        <v>111</v>
      </c>
      <c r="C62" s="113">
        <v>18.39594903626266</v>
      </c>
      <c r="D62" s="115">
        <v>5631</v>
      </c>
      <c r="E62" s="114">
        <v>5745</v>
      </c>
      <c r="F62" s="114">
        <v>5732</v>
      </c>
      <c r="G62" s="114">
        <v>5655</v>
      </c>
      <c r="H62" s="140">
        <v>5543</v>
      </c>
      <c r="I62" s="115">
        <v>88</v>
      </c>
      <c r="J62" s="116">
        <v>1.5875879487642071</v>
      </c>
    </row>
    <row r="63" spans="1:16" s="110" customFormat="1" ht="14.45" customHeight="1" x14ac:dyDescent="0.2">
      <c r="A63" s="120"/>
      <c r="B63" s="121" t="s">
        <v>112</v>
      </c>
      <c r="C63" s="113">
        <v>1.7314603070891865</v>
      </c>
      <c r="D63" s="115">
        <v>530</v>
      </c>
      <c r="E63" s="114">
        <v>548</v>
      </c>
      <c r="F63" s="114">
        <v>606</v>
      </c>
      <c r="G63" s="114">
        <v>533</v>
      </c>
      <c r="H63" s="140">
        <v>488</v>
      </c>
      <c r="I63" s="115">
        <v>42</v>
      </c>
      <c r="J63" s="116">
        <v>8.6065573770491799</v>
      </c>
    </row>
    <row r="64" spans="1:16" s="110" customFormat="1" ht="14.45" customHeight="1" x14ac:dyDescent="0.2">
      <c r="A64" s="120" t="s">
        <v>113</v>
      </c>
      <c r="B64" s="119" t="s">
        <v>116</v>
      </c>
      <c r="C64" s="113">
        <v>92.022214962430581</v>
      </c>
      <c r="D64" s="115">
        <v>28168</v>
      </c>
      <c r="E64" s="114">
        <v>29255</v>
      </c>
      <c r="F64" s="114">
        <v>29345</v>
      </c>
      <c r="G64" s="114">
        <v>29665</v>
      </c>
      <c r="H64" s="140">
        <v>29218</v>
      </c>
      <c r="I64" s="115">
        <v>-1050</v>
      </c>
      <c r="J64" s="116">
        <v>-3.5936751317680882</v>
      </c>
    </row>
    <row r="65" spans="1:10" s="110" customFormat="1" ht="14.45" customHeight="1" x14ac:dyDescent="0.2">
      <c r="A65" s="123"/>
      <c r="B65" s="124" t="s">
        <v>117</v>
      </c>
      <c r="C65" s="125">
        <v>7.8340411630186217</v>
      </c>
      <c r="D65" s="143">
        <v>2398</v>
      </c>
      <c r="E65" s="144">
        <v>2501</v>
      </c>
      <c r="F65" s="144">
        <v>2503</v>
      </c>
      <c r="G65" s="144">
        <v>2504</v>
      </c>
      <c r="H65" s="145">
        <v>2391</v>
      </c>
      <c r="I65" s="143">
        <v>7</v>
      </c>
      <c r="J65" s="146">
        <v>0.29276453366792138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28499</v>
      </c>
      <c r="G11" s="114">
        <v>29537</v>
      </c>
      <c r="H11" s="114">
        <v>29790</v>
      </c>
      <c r="I11" s="114">
        <v>30106</v>
      </c>
      <c r="J11" s="140">
        <v>29586</v>
      </c>
      <c r="K11" s="114">
        <v>-1087</v>
      </c>
      <c r="L11" s="116">
        <v>-3.6740350165618874</v>
      </c>
    </row>
    <row r="12" spans="1:17" s="110" customFormat="1" ht="24" customHeight="1" x14ac:dyDescent="0.2">
      <c r="A12" s="604" t="s">
        <v>185</v>
      </c>
      <c r="B12" s="605"/>
      <c r="C12" s="605"/>
      <c r="D12" s="606"/>
      <c r="E12" s="113">
        <v>39.46454261553037</v>
      </c>
      <c r="F12" s="115">
        <v>11247</v>
      </c>
      <c r="G12" s="114">
        <v>11632</v>
      </c>
      <c r="H12" s="114">
        <v>11775</v>
      </c>
      <c r="I12" s="114">
        <v>11702</v>
      </c>
      <c r="J12" s="140">
        <v>11472</v>
      </c>
      <c r="K12" s="114">
        <v>-225</v>
      </c>
      <c r="L12" s="116">
        <v>-1.9612970711297071</v>
      </c>
    </row>
    <row r="13" spans="1:17" s="110" customFormat="1" ht="15" customHeight="1" x14ac:dyDescent="0.2">
      <c r="A13" s="120"/>
      <c r="B13" s="612" t="s">
        <v>107</v>
      </c>
      <c r="C13" s="612"/>
      <c r="E13" s="113">
        <v>60.53545738446963</v>
      </c>
      <c r="F13" s="115">
        <v>17252</v>
      </c>
      <c r="G13" s="114">
        <v>17905</v>
      </c>
      <c r="H13" s="114">
        <v>18015</v>
      </c>
      <c r="I13" s="114">
        <v>18404</v>
      </c>
      <c r="J13" s="140">
        <v>18114</v>
      </c>
      <c r="K13" s="114">
        <v>-862</v>
      </c>
      <c r="L13" s="116">
        <v>-4.7587501380147952</v>
      </c>
    </row>
    <row r="14" spans="1:17" s="110" customFormat="1" ht="22.5" customHeight="1" x14ac:dyDescent="0.2">
      <c r="A14" s="604" t="s">
        <v>186</v>
      </c>
      <c r="B14" s="605"/>
      <c r="C14" s="605"/>
      <c r="D14" s="606"/>
      <c r="E14" s="113">
        <v>15.867223411347766</v>
      </c>
      <c r="F14" s="115">
        <v>4522</v>
      </c>
      <c r="G14" s="114">
        <v>4684</v>
      </c>
      <c r="H14" s="114">
        <v>4779</v>
      </c>
      <c r="I14" s="114">
        <v>4924</v>
      </c>
      <c r="J14" s="140">
        <v>4579</v>
      </c>
      <c r="K14" s="114">
        <v>-57</v>
      </c>
      <c r="L14" s="116">
        <v>-1.2448132780082988</v>
      </c>
    </row>
    <row r="15" spans="1:17" s="110" customFormat="1" ht="15" customHeight="1" x14ac:dyDescent="0.2">
      <c r="A15" s="120"/>
      <c r="B15" s="119"/>
      <c r="C15" s="258" t="s">
        <v>106</v>
      </c>
      <c r="E15" s="113">
        <v>45.488721804511279</v>
      </c>
      <c r="F15" s="115">
        <v>2057</v>
      </c>
      <c r="G15" s="114">
        <v>2086</v>
      </c>
      <c r="H15" s="114">
        <v>2133</v>
      </c>
      <c r="I15" s="114">
        <v>2167</v>
      </c>
      <c r="J15" s="140">
        <v>2073</v>
      </c>
      <c r="K15" s="114">
        <v>-16</v>
      </c>
      <c r="L15" s="116">
        <v>-0.77182826821032324</v>
      </c>
    </row>
    <row r="16" spans="1:17" s="110" customFormat="1" ht="15" customHeight="1" x14ac:dyDescent="0.2">
      <c r="A16" s="120"/>
      <c r="B16" s="119"/>
      <c r="C16" s="258" t="s">
        <v>107</v>
      </c>
      <c r="E16" s="113">
        <v>54.511278195488721</v>
      </c>
      <c r="F16" s="115">
        <v>2465</v>
      </c>
      <c r="G16" s="114">
        <v>2598</v>
      </c>
      <c r="H16" s="114">
        <v>2646</v>
      </c>
      <c r="I16" s="114">
        <v>2757</v>
      </c>
      <c r="J16" s="140">
        <v>2506</v>
      </c>
      <c r="K16" s="114">
        <v>-41</v>
      </c>
      <c r="L16" s="116">
        <v>-1.6360734237829211</v>
      </c>
    </row>
    <row r="17" spans="1:12" s="110" customFormat="1" ht="15" customHeight="1" x14ac:dyDescent="0.2">
      <c r="A17" s="120"/>
      <c r="B17" s="121" t="s">
        <v>109</v>
      </c>
      <c r="C17" s="258"/>
      <c r="E17" s="113">
        <v>44.391031264254885</v>
      </c>
      <c r="F17" s="115">
        <v>12651</v>
      </c>
      <c r="G17" s="114">
        <v>13210</v>
      </c>
      <c r="H17" s="114">
        <v>13279</v>
      </c>
      <c r="I17" s="114">
        <v>13435</v>
      </c>
      <c r="J17" s="140">
        <v>13455</v>
      </c>
      <c r="K17" s="114">
        <v>-804</v>
      </c>
      <c r="L17" s="116">
        <v>-5.9754738015607582</v>
      </c>
    </row>
    <row r="18" spans="1:12" s="110" customFormat="1" ht="15" customHeight="1" x14ac:dyDescent="0.2">
      <c r="A18" s="120"/>
      <c r="B18" s="119"/>
      <c r="C18" s="258" t="s">
        <v>106</v>
      </c>
      <c r="E18" s="113">
        <v>34.764050272705717</v>
      </c>
      <c r="F18" s="115">
        <v>4398</v>
      </c>
      <c r="G18" s="114">
        <v>4622</v>
      </c>
      <c r="H18" s="114">
        <v>4626</v>
      </c>
      <c r="I18" s="114">
        <v>4554</v>
      </c>
      <c r="J18" s="140">
        <v>4527</v>
      </c>
      <c r="K18" s="114">
        <v>-129</v>
      </c>
      <c r="L18" s="116">
        <v>-2.8495692511597084</v>
      </c>
    </row>
    <row r="19" spans="1:12" s="110" customFormat="1" ht="15" customHeight="1" x14ac:dyDescent="0.2">
      <c r="A19" s="120"/>
      <c r="B19" s="119"/>
      <c r="C19" s="258" t="s">
        <v>107</v>
      </c>
      <c r="E19" s="113">
        <v>65.235949727294283</v>
      </c>
      <c r="F19" s="115">
        <v>8253</v>
      </c>
      <c r="G19" s="114">
        <v>8588</v>
      </c>
      <c r="H19" s="114">
        <v>8653</v>
      </c>
      <c r="I19" s="114">
        <v>8881</v>
      </c>
      <c r="J19" s="140">
        <v>8928</v>
      </c>
      <c r="K19" s="114">
        <v>-675</v>
      </c>
      <c r="L19" s="116">
        <v>-7.560483870967742</v>
      </c>
    </row>
    <row r="20" spans="1:12" s="110" customFormat="1" ht="15" customHeight="1" x14ac:dyDescent="0.2">
      <c r="A20" s="120"/>
      <c r="B20" s="121" t="s">
        <v>110</v>
      </c>
      <c r="C20" s="258"/>
      <c r="E20" s="113">
        <v>21.225306151093022</v>
      </c>
      <c r="F20" s="115">
        <v>6049</v>
      </c>
      <c r="G20" s="114">
        <v>6211</v>
      </c>
      <c r="H20" s="114">
        <v>6278</v>
      </c>
      <c r="I20" s="114">
        <v>6365</v>
      </c>
      <c r="J20" s="140">
        <v>6331</v>
      </c>
      <c r="K20" s="114">
        <v>-282</v>
      </c>
      <c r="L20" s="116">
        <v>-4.4542726267572261</v>
      </c>
    </row>
    <row r="21" spans="1:12" s="110" customFormat="1" ht="15" customHeight="1" x14ac:dyDescent="0.2">
      <c r="A21" s="120"/>
      <c r="B21" s="119"/>
      <c r="C21" s="258" t="s">
        <v>106</v>
      </c>
      <c r="E21" s="113">
        <v>33.360886096875518</v>
      </c>
      <c r="F21" s="115">
        <v>2018</v>
      </c>
      <c r="G21" s="114">
        <v>2075</v>
      </c>
      <c r="H21" s="114">
        <v>2127</v>
      </c>
      <c r="I21" s="114">
        <v>2157</v>
      </c>
      <c r="J21" s="140">
        <v>2156</v>
      </c>
      <c r="K21" s="114">
        <v>-138</v>
      </c>
      <c r="L21" s="116">
        <v>-6.4007421150278292</v>
      </c>
    </row>
    <row r="22" spans="1:12" s="110" customFormat="1" ht="15" customHeight="1" x14ac:dyDescent="0.2">
      <c r="A22" s="120"/>
      <c r="B22" s="119"/>
      <c r="C22" s="258" t="s">
        <v>107</v>
      </c>
      <c r="E22" s="113">
        <v>66.639113903124482</v>
      </c>
      <c r="F22" s="115">
        <v>4031</v>
      </c>
      <c r="G22" s="114">
        <v>4136</v>
      </c>
      <c r="H22" s="114">
        <v>4151</v>
      </c>
      <c r="I22" s="114">
        <v>4208</v>
      </c>
      <c r="J22" s="140">
        <v>4175</v>
      </c>
      <c r="K22" s="114">
        <v>-144</v>
      </c>
      <c r="L22" s="116">
        <v>-3.4491017964071857</v>
      </c>
    </row>
    <row r="23" spans="1:12" s="110" customFormat="1" ht="15" customHeight="1" x14ac:dyDescent="0.2">
      <c r="A23" s="120"/>
      <c r="B23" s="121" t="s">
        <v>111</v>
      </c>
      <c r="C23" s="258"/>
      <c r="E23" s="113">
        <v>18.516439173304327</v>
      </c>
      <c r="F23" s="115">
        <v>5277</v>
      </c>
      <c r="G23" s="114">
        <v>5432</v>
      </c>
      <c r="H23" s="114">
        <v>5454</v>
      </c>
      <c r="I23" s="114">
        <v>5382</v>
      </c>
      <c r="J23" s="140">
        <v>5221</v>
      </c>
      <c r="K23" s="114">
        <v>56</v>
      </c>
      <c r="L23" s="116">
        <v>1.0725914575751772</v>
      </c>
    </row>
    <row r="24" spans="1:12" s="110" customFormat="1" ht="15" customHeight="1" x14ac:dyDescent="0.2">
      <c r="A24" s="120"/>
      <c r="B24" s="119"/>
      <c r="C24" s="258" t="s">
        <v>106</v>
      </c>
      <c r="E24" s="113">
        <v>52.567746825848019</v>
      </c>
      <c r="F24" s="115">
        <v>2774</v>
      </c>
      <c r="G24" s="114">
        <v>2849</v>
      </c>
      <c r="H24" s="114">
        <v>2889</v>
      </c>
      <c r="I24" s="114">
        <v>2824</v>
      </c>
      <c r="J24" s="140">
        <v>2716</v>
      </c>
      <c r="K24" s="114">
        <v>58</v>
      </c>
      <c r="L24" s="116">
        <v>2.1354933726067746</v>
      </c>
    </row>
    <row r="25" spans="1:12" s="110" customFormat="1" ht="15" customHeight="1" x14ac:dyDescent="0.2">
      <c r="A25" s="120"/>
      <c r="B25" s="119"/>
      <c r="C25" s="258" t="s">
        <v>107</v>
      </c>
      <c r="E25" s="113">
        <v>47.432253174151981</v>
      </c>
      <c r="F25" s="115">
        <v>2503</v>
      </c>
      <c r="G25" s="114">
        <v>2583</v>
      </c>
      <c r="H25" s="114">
        <v>2565</v>
      </c>
      <c r="I25" s="114">
        <v>2558</v>
      </c>
      <c r="J25" s="140">
        <v>2505</v>
      </c>
      <c r="K25" s="114">
        <v>-2</v>
      </c>
      <c r="L25" s="116">
        <v>-7.9840319361277445E-2</v>
      </c>
    </row>
    <row r="26" spans="1:12" s="110" customFormat="1" ht="15" customHeight="1" x14ac:dyDescent="0.2">
      <c r="A26" s="120"/>
      <c r="C26" s="121" t="s">
        <v>187</v>
      </c>
      <c r="D26" s="110" t="s">
        <v>188</v>
      </c>
      <c r="E26" s="113">
        <v>1.7193585739850521</v>
      </c>
      <c r="F26" s="115">
        <v>490</v>
      </c>
      <c r="G26" s="114">
        <v>520</v>
      </c>
      <c r="H26" s="114">
        <v>578</v>
      </c>
      <c r="I26" s="114">
        <v>522</v>
      </c>
      <c r="J26" s="140">
        <v>469</v>
      </c>
      <c r="K26" s="114">
        <v>21</v>
      </c>
      <c r="L26" s="116">
        <v>4.4776119402985071</v>
      </c>
    </row>
    <row r="27" spans="1:12" s="110" customFormat="1" ht="15" customHeight="1" x14ac:dyDescent="0.2">
      <c r="A27" s="120"/>
      <c r="B27" s="119"/>
      <c r="D27" s="259" t="s">
        <v>106</v>
      </c>
      <c r="E27" s="113">
        <v>48.367346938775512</v>
      </c>
      <c r="F27" s="115">
        <v>237</v>
      </c>
      <c r="G27" s="114">
        <v>260</v>
      </c>
      <c r="H27" s="114">
        <v>282</v>
      </c>
      <c r="I27" s="114">
        <v>253</v>
      </c>
      <c r="J27" s="140">
        <v>210</v>
      </c>
      <c r="K27" s="114">
        <v>27</v>
      </c>
      <c r="L27" s="116">
        <v>12.857142857142858</v>
      </c>
    </row>
    <row r="28" spans="1:12" s="110" customFormat="1" ht="15" customHeight="1" x14ac:dyDescent="0.2">
      <c r="A28" s="120"/>
      <c r="B28" s="119"/>
      <c r="D28" s="259" t="s">
        <v>107</v>
      </c>
      <c r="E28" s="113">
        <v>51.632653061224488</v>
      </c>
      <c r="F28" s="115">
        <v>253</v>
      </c>
      <c r="G28" s="114">
        <v>260</v>
      </c>
      <c r="H28" s="114">
        <v>296</v>
      </c>
      <c r="I28" s="114">
        <v>269</v>
      </c>
      <c r="J28" s="140">
        <v>259</v>
      </c>
      <c r="K28" s="114">
        <v>-6</v>
      </c>
      <c r="L28" s="116">
        <v>-2.3166023166023164</v>
      </c>
    </row>
    <row r="29" spans="1:12" s="110" customFormat="1" ht="24" customHeight="1" x14ac:dyDescent="0.2">
      <c r="A29" s="604" t="s">
        <v>189</v>
      </c>
      <c r="B29" s="605"/>
      <c r="C29" s="605"/>
      <c r="D29" s="606"/>
      <c r="E29" s="113">
        <v>92.199726306186179</v>
      </c>
      <c r="F29" s="115">
        <v>26276</v>
      </c>
      <c r="G29" s="114">
        <v>27228</v>
      </c>
      <c r="H29" s="114">
        <v>27501</v>
      </c>
      <c r="I29" s="114">
        <v>27796</v>
      </c>
      <c r="J29" s="140">
        <v>27380</v>
      </c>
      <c r="K29" s="114">
        <v>-1104</v>
      </c>
      <c r="L29" s="116">
        <v>-4.0321402483564643</v>
      </c>
    </row>
    <row r="30" spans="1:12" s="110" customFormat="1" ht="15" customHeight="1" x14ac:dyDescent="0.2">
      <c r="A30" s="120"/>
      <c r="B30" s="119"/>
      <c r="C30" s="258" t="s">
        <v>106</v>
      </c>
      <c r="E30" s="113">
        <v>39.17262901507079</v>
      </c>
      <c r="F30" s="115">
        <v>10293</v>
      </c>
      <c r="G30" s="114">
        <v>10621</v>
      </c>
      <c r="H30" s="114">
        <v>10783</v>
      </c>
      <c r="I30" s="114">
        <v>10707</v>
      </c>
      <c r="J30" s="140">
        <v>10534</v>
      </c>
      <c r="K30" s="114">
        <v>-241</v>
      </c>
      <c r="L30" s="116">
        <v>-2.2878298841845455</v>
      </c>
    </row>
    <row r="31" spans="1:12" s="110" customFormat="1" ht="15" customHeight="1" x14ac:dyDescent="0.2">
      <c r="A31" s="120"/>
      <c r="B31" s="119"/>
      <c r="C31" s="258" t="s">
        <v>107</v>
      </c>
      <c r="E31" s="113">
        <v>60.82737098492921</v>
      </c>
      <c r="F31" s="115">
        <v>15983</v>
      </c>
      <c r="G31" s="114">
        <v>16607</v>
      </c>
      <c r="H31" s="114">
        <v>16718</v>
      </c>
      <c r="I31" s="114">
        <v>17089</v>
      </c>
      <c r="J31" s="140">
        <v>16846</v>
      </c>
      <c r="K31" s="114">
        <v>-863</v>
      </c>
      <c r="L31" s="116">
        <v>-5.1228778345007715</v>
      </c>
    </row>
    <row r="32" spans="1:12" s="110" customFormat="1" ht="15" customHeight="1" x14ac:dyDescent="0.2">
      <c r="A32" s="120"/>
      <c r="B32" s="119" t="s">
        <v>117</v>
      </c>
      <c r="C32" s="258"/>
      <c r="E32" s="113">
        <v>7.6458823116600581</v>
      </c>
      <c r="F32" s="114">
        <v>2179</v>
      </c>
      <c r="G32" s="114">
        <v>2270</v>
      </c>
      <c r="H32" s="114">
        <v>2240</v>
      </c>
      <c r="I32" s="114">
        <v>2257</v>
      </c>
      <c r="J32" s="140">
        <v>2155</v>
      </c>
      <c r="K32" s="114">
        <v>24</v>
      </c>
      <c r="L32" s="116">
        <v>1.1136890951276102</v>
      </c>
    </row>
    <row r="33" spans="1:12" s="110" customFormat="1" ht="15" customHeight="1" x14ac:dyDescent="0.2">
      <c r="A33" s="120"/>
      <c r="B33" s="119"/>
      <c r="C33" s="258" t="s">
        <v>106</v>
      </c>
      <c r="E33" s="113">
        <v>42.955484167049107</v>
      </c>
      <c r="F33" s="114">
        <v>936</v>
      </c>
      <c r="G33" s="114">
        <v>996</v>
      </c>
      <c r="H33" s="114">
        <v>972</v>
      </c>
      <c r="I33" s="114">
        <v>974</v>
      </c>
      <c r="J33" s="140">
        <v>919</v>
      </c>
      <c r="K33" s="114">
        <v>17</v>
      </c>
      <c r="L33" s="116">
        <v>1.8498367791077257</v>
      </c>
    </row>
    <row r="34" spans="1:12" s="110" customFormat="1" ht="15" customHeight="1" x14ac:dyDescent="0.2">
      <c r="A34" s="120"/>
      <c r="B34" s="119"/>
      <c r="C34" s="258" t="s">
        <v>107</v>
      </c>
      <c r="E34" s="113">
        <v>57.044515832950893</v>
      </c>
      <c r="F34" s="114">
        <v>1243</v>
      </c>
      <c r="G34" s="114">
        <v>1274</v>
      </c>
      <c r="H34" s="114">
        <v>1268</v>
      </c>
      <c r="I34" s="114">
        <v>1283</v>
      </c>
      <c r="J34" s="140">
        <v>1236</v>
      </c>
      <c r="K34" s="114">
        <v>7</v>
      </c>
      <c r="L34" s="116">
        <v>0.56634304207119746</v>
      </c>
    </row>
    <row r="35" spans="1:12" s="110" customFormat="1" ht="24" customHeight="1" x14ac:dyDescent="0.2">
      <c r="A35" s="604" t="s">
        <v>192</v>
      </c>
      <c r="B35" s="605"/>
      <c r="C35" s="605"/>
      <c r="D35" s="606"/>
      <c r="E35" s="113">
        <v>19.302431664268923</v>
      </c>
      <c r="F35" s="114">
        <v>5501</v>
      </c>
      <c r="G35" s="114">
        <v>5675</v>
      </c>
      <c r="H35" s="114">
        <v>5756</v>
      </c>
      <c r="I35" s="114">
        <v>5933</v>
      </c>
      <c r="J35" s="114">
        <v>5624</v>
      </c>
      <c r="K35" s="318">
        <v>-123</v>
      </c>
      <c r="L35" s="319">
        <v>-2.1870554765291605</v>
      </c>
    </row>
    <row r="36" spans="1:12" s="110" customFormat="1" ht="15" customHeight="1" x14ac:dyDescent="0.2">
      <c r="A36" s="120"/>
      <c r="B36" s="119"/>
      <c r="C36" s="258" t="s">
        <v>106</v>
      </c>
      <c r="E36" s="113">
        <v>41.301581530630791</v>
      </c>
      <c r="F36" s="114">
        <v>2272</v>
      </c>
      <c r="G36" s="114">
        <v>2297</v>
      </c>
      <c r="H36" s="114">
        <v>2318</v>
      </c>
      <c r="I36" s="114">
        <v>2380</v>
      </c>
      <c r="J36" s="114">
        <v>2268</v>
      </c>
      <c r="K36" s="318">
        <v>4</v>
      </c>
      <c r="L36" s="116">
        <v>0.17636684303350969</v>
      </c>
    </row>
    <row r="37" spans="1:12" s="110" customFormat="1" ht="15" customHeight="1" x14ac:dyDescent="0.2">
      <c r="A37" s="120"/>
      <c r="B37" s="119"/>
      <c r="C37" s="258" t="s">
        <v>107</v>
      </c>
      <c r="E37" s="113">
        <v>58.698418469369209</v>
      </c>
      <c r="F37" s="114">
        <v>3229</v>
      </c>
      <c r="G37" s="114">
        <v>3378</v>
      </c>
      <c r="H37" s="114">
        <v>3438</v>
      </c>
      <c r="I37" s="114">
        <v>3553</v>
      </c>
      <c r="J37" s="140">
        <v>3356</v>
      </c>
      <c r="K37" s="114">
        <v>-127</v>
      </c>
      <c r="L37" s="116">
        <v>-3.7842669845053636</v>
      </c>
    </row>
    <row r="38" spans="1:12" s="110" customFormat="1" ht="15" customHeight="1" x14ac:dyDescent="0.2">
      <c r="A38" s="120"/>
      <c r="B38" s="119" t="s">
        <v>329</v>
      </c>
      <c r="C38" s="258"/>
      <c r="E38" s="113">
        <v>58.49678936103021</v>
      </c>
      <c r="F38" s="114">
        <v>16671</v>
      </c>
      <c r="G38" s="114">
        <v>17096</v>
      </c>
      <c r="H38" s="114">
        <v>17125</v>
      </c>
      <c r="I38" s="114">
        <v>17234</v>
      </c>
      <c r="J38" s="140">
        <v>17127</v>
      </c>
      <c r="K38" s="114">
        <v>-456</v>
      </c>
      <c r="L38" s="116">
        <v>-2.6624627780697145</v>
      </c>
    </row>
    <row r="39" spans="1:12" s="110" customFormat="1" ht="15" customHeight="1" x14ac:dyDescent="0.2">
      <c r="A39" s="120"/>
      <c r="B39" s="119"/>
      <c r="C39" s="258" t="s">
        <v>106</v>
      </c>
      <c r="E39" s="113">
        <v>39.613700437886152</v>
      </c>
      <c r="F39" s="115">
        <v>6604</v>
      </c>
      <c r="G39" s="114">
        <v>6771</v>
      </c>
      <c r="H39" s="114">
        <v>6837</v>
      </c>
      <c r="I39" s="114">
        <v>6759</v>
      </c>
      <c r="J39" s="140">
        <v>6687</v>
      </c>
      <c r="K39" s="114">
        <v>-83</v>
      </c>
      <c r="L39" s="116">
        <v>-1.2412142963959922</v>
      </c>
    </row>
    <row r="40" spans="1:12" s="110" customFormat="1" ht="15" customHeight="1" x14ac:dyDescent="0.2">
      <c r="A40" s="120"/>
      <c r="B40" s="119"/>
      <c r="C40" s="258" t="s">
        <v>107</v>
      </c>
      <c r="E40" s="113">
        <v>60.386299562113848</v>
      </c>
      <c r="F40" s="115">
        <v>10067</v>
      </c>
      <c r="G40" s="114">
        <v>10325</v>
      </c>
      <c r="H40" s="114">
        <v>10288</v>
      </c>
      <c r="I40" s="114">
        <v>10475</v>
      </c>
      <c r="J40" s="140">
        <v>10440</v>
      </c>
      <c r="K40" s="114">
        <v>-373</v>
      </c>
      <c r="L40" s="116">
        <v>-3.5727969348659006</v>
      </c>
    </row>
    <row r="41" spans="1:12" s="110" customFormat="1" ht="15" customHeight="1" x14ac:dyDescent="0.2">
      <c r="A41" s="120"/>
      <c r="B41" s="320" t="s">
        <v>516</v>
      </c>
      <c r="C41" s="258"/>
      <c r="E41" s="113">
        <v>6.1300396505140533</v>
      </c>
      <c r="F41" s="115">
        <v>1747</v>
      </c>
      <c r="G41" s="114">
        <v>1801</v>
      </c>
      <c r="H41" s="114">
        <v>1799</v>
      </c>
      <c r="I41" s="114">
        <v>1789</v>
      </c>
      <c r="J41" s="140">
        <v>1721</v>
      </c>
      <c r="K41" s="114">
        <v>26</v>
      </c>
      <c r="L41" s="116">
        <v>1.5107495642068565</v>
      </c>
    </row>
    <row r="42" spans="1:12" s="110" customFormat="1" ht="15" customHeight="1" x14ac:dyDescent="0.2">
      <c r="A42" s="120"/>
      <c r="B42" s="119"/>
      <c r="C42" s="268" t="s">
        <v>106</v>
      </c>
      <c r="D42" s="182"/>
      <c r="E42" s="113">
        <v>41.499713795077277</v>
      </c>
      <c r="F42" s="115">
        <v>725</v>
      </c>
      <c r="G42" s="114">
        <v>748</v>
      </c>
      <c r="H42" s="114">
        <v>764</v>
      </c>
      <c r="I42" s="114">
        <v>745</v>
      </c>
      <c r="J42" s="140">
        <v>711</v>
      </c>
      <c r="K42" s="114">
        <v>14</v>
      </c>
      <c r="L42" s="116">
        <v>1.969057665260197</v>
      </c>
    </row>
    <row r="43" spans="1:12" s="110" customFormat="1" ht="15" customHeight="1" x14ac:dyDescent="0.2">
      <c r="A43" s="120"/>
      <c r="B43" s="119"/>
      <c r="C43" s="268" t="s">
        <v>107</v>
      </c>
      <c r="D43" s="182"/>
      <c r="E43" s="113">
        <v>58.500286204922723</v>
      </c>
      <c r="F43" s="115">
        <v>1022</v>
      </c>
      <c r="G43" s="114">
        <v>1053</v>
      </c>
      <c r="H43" s="114">
        <v>1035</v>
      </c>
      <c r="I43" s="114">
        <v>1044</v>
      </c>
      <c r="J43" s="140">
        <v>1010</v>
      </c>
      <c r="K43" s="114">
        <v>12</v>
      </c>
      <c r="L43" s="116">
        <v>1.1881188118811881</v>
      </c>
    </row>
    <row r="44" spans="1:12" s="110" customFormat="1" ht="15" customHeight="1" x14ac:dyDescent="0.2">
      <c r="A44" s="120"/>
      <c r="B44" s="119" t="s">
        <v>205</v>
      </c>
      <c r="C44" s="268"/>
      <c r="D44" s="182"/>
      <c r="E44" s="113">
        <v>16.070739324186814</v>
      </c>
      <c r="F44" s="115">
        <v>4580</v>
      </c>
      <c r="G44" s="114">
        <v>4965</v>
      </c>
      <c r="H44" s="114">
        <v>5110</v>
      </c>
      <c r="I44" s="114">
        <v>5150</v>
      </c>
      <c r="J44" s="140">
        <v>5114</v>
      </c>
      <c r="K44" s="114">
        <v>-534</v>
      </c>
      <c r="L44" s="116">
        <v>-10.441924129839656</v>
      </c>
    </row>
    <row r="45" spans="1:12" s="110" customFormat="1" ht="15" customHeight="1" x14ac:dyDescent="0.2">
      <c r="A45" s="120"/>
      <c r="B45" s="119"/>
      <c r="C45" s="268" t="s">
        <v>106</v>
      </c>
      <c r="D45" s="182"/>
      <c r="E45" s="113">
        <v>35.938864628820959</v>
      </c>
      <c r="F45" s="115">
        <v>1646</v>
      </c>
      <c r="G45" s="114">
        <v>1816</v>
      </c>
      <c r="H45" s="114">
        <v>1856</v>
      </c>
      <c r="I45" s="114">
        <v>1818</v>
      </c>
      <c r="J45" s="140">
        <v>1806</v>
      </c>
      <c r="K45" s="114">
        <v>-160</v>
      </c>
      <c r="L45" s="116">
        <v>-8.8593576965669989</v>
      </c>
    </row>
    <row r="46" spans="1:12" s="110" customFormat="1" ht="15" customHeight="1" x14ac:dyDescent="0.2">
      <c r="A46" s="123"/>
      <c r="B46" s="124"/>
      <c r="C46" s="260" t="s">
        <v>107</v>
      </c>
      <c r="D46" s="261"/>
      <c r="E46" s="125">
        <v>64.061135371179034</v>
      </c>
      <c r="F46" s="143">
        <v>2934</v>
      </c>
      <c r="G46" s="144">
        <v>3149</v>
      </c>
      <c r="H46" s="144">
        <v>3254</v>
      </c>
      <c r="I46" s="144">
        <v>3332</v>
      </c>
      <c r="J46" s="145">
        <v>3308</v>
      </c>
      <c r="K46" s="144">
        <v>-374</v>
      </c>
      <c r="L46" s="146">
        <v>-11.305925030229746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28499</v>
      </c>
      <c r="E11" s="114">
        <v>29537</v>
      </c>
      <c r="F11" s="114">
        <v>29790</v>
      </c>
      <c r="G11" s="114">
        <v>30106</v>
      </c>
      <c r="H11" s="140">
        <v>29586</v>
      </c>
      <c r="I11" s="115">
        <v>-1087</v>
      </c>
      <c r="J11" s="116">
        <v>-3.6740350165618874</v>
      </c>
    </row>
    <row r="12" spans="1:15" s="110" customFormat="1" ht="24.95" customHeight="1" x14ac:dyDescent="0.2">
      <c r="A12" s="193" t="s">
        <v>132</v>
      </c>
      <c r="B12" s="194" t="s">
        <v>133</v>
      </c>
      <c r="C12" s="113">
        <v>2.2106038808379243</v>
      </c>
      <c r="D12" s="115">
        <v>630</v>
      </c>
      <c r="E12" s="114">
        <v>639</v>
      </c>
      <c r="F12" s="114">
        <v>655</v>
      </c>
      <c r="G12" s="114">
        <v>686</v>
      </c>
      <c r="H12" s="140">
        <v>593</v>
      </c>
      <c r="I12" s="115">
        <v>37</v>
      </c>
      <c r="J12" s="116">
        <v>6.2394603709949408</v>
      </c>
    </row>
    <row r="13" spans="1:15" s="110" customFormat="1" ht="24.95" customHeight="1" x14ac:dyDescent="0.2">
      <c r="A13" s="193" t="s">
        <v>134</v>
      </c>
      <c r="B13" s="199" t="s">
        <v>214</v>
      </c>
      <c r="C13" s="113">
        <v>0.51931646724446467</v>
      </c>
      <c r="D13" s="115">
        <v>148</v>
      </c>
      <c r="E13" s="114">
        <v>154</v>
      </c>
      <c r="F13" s="114">
        <v>154</v>
      </c>
      <c r="G13" s="114">
        <v>155</v>
      </c>
      <c r="H13" s="140">
        <v>146</v>
      </c>
      <c r="I13" s="115">
        <v>2</v>
      </c>
      <c r="J13" s="116">
        <v>1.3698630136986301</v>
      </c>
    </row>
    <row r="14" spans="1:15" s="287" customFormat="1" ht="24.95" customHeight="1" x14ac:dyDescent="0.2">
      <c r="A14" s="193" t="s">
        <v>215</v>
      </c>
      <c r="B14" s="199" t="s">
        <v>137</v>
      </c>
      <c r="C14" s="113">
        <v>7.5020176146531456</v>
      </c>
      <c r="D14" s="115">
        <v>2138</v>
      </c>
      <c r="E14" s="114">
        <v>2135</v>
      </c>
      <c r="F14" s="114">
        <v>2205</v>
      </c>
      <c r="G14" s="114">
        <v>2235</v>
      </c>
      <c r="H14" s="140">
        <v>2248</v>
      </c>
      <c r="I14" s="115">
        <v>-110</v>
      </c>
      <c r="J14" s="116">
        <v>-4.8932384341637007</v>
      </c>
      <c r="K14" s="110"/>
      <c r="L14" s="110"/>
      <c r="M14" s="110"/>
      <c r="N14" s="110"/>
      <c r="O14" s="110"/>
    </row>
    <row r="15" spans="1:15" s="110" customFormat="1" ht="24.95" customHeight="1" x14ac:dyDescent="0.2">
      <c r="A15" s="193" t="s">
        <v>216</v>
      </c>
      <c r="B15" s="199" t="s">
        <v>217</v>
      </c>
      <c r="C15" s="113">
        <v>4.0878627320256848</v>
      </c>
      <c r="D15" s="115">
        <v>1165</v>
      </c>
      <c r="E15" s="114">
        <v>1163</v>
      </c>
      <c r="F15" s="114">
        <v>1184</v>
      </c>
      <c r="G15" s="114">
        <v>1194</v>
      </c>
      <c r="H15" s="140">
        <v>1191</v>
      </c>
      <c r="I15" s="115">
        <v>-26</v>
      </c>
      <c r="J15" s="116">
        <v>-2.1830394626364398</v>
      </c>
    </row>
    <row r="16" spans="1:15" s="287" customFormat="1" ht="24.95" customHeight="1" x14ac:dyDescent="0.2">
      <c r="A16" s="193" t="s">
        <v>218</v>
      </c>
      <c r="B16" s="199" t="s">
        <v>141</v>
      </c>
      <c r="C16" s="113">
        <v>2.3685041580406332</v>
      </c>
      <c r="D16" s="115">
        <v>675</v>
      </c>
      <c r="E16" s="114">
        <v>687</v>
      </c>
      <c r="F16" s="114">
        <v>726</v>
      </c>
      <c r="G16" s="114">
        <v>746</v>
      </c>
      <c r="H16" s="140">
        <v>760</v>
      </c>
      <c r="I16" s="115">
        <v>-85</v>
      </c>
      <c r="J16" s="116">
        <v>-11.184210526315789</v>
      </c>
      <c r="K16" s="110"/>
      <c r="L16" s="110"/>
      <c r="M16" s="110"/>
      <c r="N16" s="110"/>
      <c r="O16" s="110"/>
    </row>
    <row r="17" spans="1:15" s="110" customFormat="1" ht="24.95" customHeight="1" x14ac:dyDescent="0.2">
      <c r="A17" s="193" t="s">
        <v>142</v>
      </c>
      <c r="B17" s="199" t="s">
        <v>220</v>
      </c>
      <c r="C17" s="113">
        <v>1.0456507245868276</v>
      </c>
      <c r="D17" s="115">
        <v>298</v>
      </c>
      <c r="E17" s="114">
        <v>285</v>
      </c>
      <c r="F17" s="114">
        <v>295</v>
      </c>
      <c r="G17" s="114">
        <v>295</v>
      </c>
      <c r="H17" s="140">
        <v>297</v>
      </c>
      <c r="I17" s="115">
        <v>1</v>
      </c>
      <c r="J17" s="116">
        <v>0.33670033670033672</v>
      </c>
    </row>
    <row r="18" spans="1:15" s="287" customFormat="1" ht="24.95" customHeight="1" x14ac:dyDescent="0.2">
      <c r="A18" s="201" t="s">
        <v>144</v>
      </c>
      <c r="B18" s="202" t="s">
        <v>145</v>
      </c>
      <c r="C18" s="113">
        <v>4.2843608547668337</v>
      </c>
      <c r="D18" s="115">
        <v>1221</v>
      </c>
      <c r="E18" s="114">
        <v>1223</v>
      </c>
      <c r="F18" s="114">
        <v>1252</v>
      </c>
      <c r="G18" s="114">
        <v>1250</v>
      </c>
      <c r="H18" s="140">
        <v>1248</v>
      </c>
      <c r="I18" s="115">
        <v>-27</v>
      </c>
      <c r="J18" s="116">
        <v>-2.1634615384615383</v>
      </c>
      <c r="K18" s="110"/>
      <c r="L18" s="110"/>
      <c r="M18" s="110"/>
      <c r="N18" s="110"/>
      <c r="O18" s="110"/>
    </row>
    <row r="19" spans="1:15" s="110" customFormat="1" ht="24.95" customHeight="1" x14ac:dyDescent="0.2">
      <c r="A19" s="193" t="s">
        <v>146</v>
      </c>
      <c r="B19" s="199" t="s">
        <v>147</v>
      </c>
      <c r="C19" s="113">
        <v>18.032211656549354</v>
      </c>
      <c r="D19" s="115">
        <v>5139</v>
      </c>
      <c r="E19" s="114">
        <v>5163</v>
      </c>
      <c r="F19" s="114">
        <v>5123</v>
      </c>
      <c r="G19" s="114">
        <v>5136</v>
      </c>
      <c r="H19" s="140">
        <v>5138</v>
      </c>
      <c r="I19" s="115">
        <v>1</v>
      </c>
      <c r="J19" s="116">
        <v>1.9462826002335541E-2</v>
      </c>
    </row>
    <row r="20" spans="1:15" s="287" customFormat="1" ht="24.95" customHeight="1" x14ac:dyDescent="0.2">
      <c r="A20" s="193" t="s">
        <v>148</v>
      </c>
      <c r="B20" s="199" t="s">
        <v>149</v>
      </c>
      <c r="C20" s="113">
        <v>5.8002035159128393</v>
      </c>
      <c r="D20" s="115">
        <v>1653</v>
      </c>
      <c r="E20" s="114">
        <v>1745</v>
      </c>
      <c r="F20" s="114">
        <v>1765</v>
      </c>
      <c r="G20" s="114">
        <v>1716</v>
      </c>
      <c r="H20" s="140">
        <v>1743</v>
      </c>
      <c r="I20" s="115">
        <v>-90</v>
      </c>
      <c r="J20" s="116">
        <v>-5.1635111876075728</v>
      </c>
      <c r="K20" s="110"/>
      <c r="L20" s="110"/>
      <c r="M20" s="110"/>
      <c r="N20" s="110"/>
      <c r="O20" s="110"/>
    </row>
    <row r="21" spans="1:15" s="110" customFormat="1" ht="24.95" customHeight="1" x14ac:dyDescent="0.2">
      <c r="A21" s="201" t="s">
        <v>150</v>
      </c>
      <c r="B21" s="202" t="s">
        <v>151</v>
      </c>
      <c r="C21" s="113">
        <v>11.719709463489947</v>
      </c>
      <c r="D21" s="115">
        <v>3340</v>
      </c>
      <c r="E21" s="114">
        <v>3956</v>
      </c>
      <c r="F21" s="114">
        <v>4083</v>
      </c>
      <c r="G21" s="114">
        <v>4185</v>
      </c>
      <c r="H21" s="140">
        <v>3966</v>
      </c>
      <c r="I21" s="115">
        <v>-626</v>
      </c>
      <c r="J21" s="116">
        <v>-15.78416540595058</v>
      </c>
    </row>
    <row r="22" spans="1:15" s="110" customFormat="1" ht="24.95" customHeight="1" x14ac:dyDescent="0.2">
      <c r="A22" s="201" t="s">
        <v>152</v>
      </c>
      <c r="B22" s="199" t="s">
        <v>153</v>
      </c>
      <c r="C22" s="113">
        <v>1.9474367521667426</v>
      </c>
      <c r="D22" s="115">
        <v>555</v>
      </c>
      <c r="E22" s="114">
        <v>576</v>
      </c>
      <c r="F22" s="114">
        <v>577</v>
      </c>
      <c r="G22" s="114">
        <v>605</v>
      </c>
      <c r="H22" s="140">
        <v>611</v>
      </c>
      <c r="I22" s="115">
        <v>-56</v>
      </c>
      <c r="J22" s="116">
        <v>-9.1653027823240585</v>
      </c>
    </row>
    <row r="23" spans="1:15" s="110" customFormat="1" ht="24.95" customHeight="1" x14ac:dyDescent="0.2">
      <c r="A23" s="193" t="s">
        <v>154</v>
      </c>
      <c r="B23" s="199" t="s">
        <v>155</v>
      </c>
      <c r="C23" s="113">
        <v>1.0316151443910313</v>
      </c>
      <c r="D23" s="115">
        <v>294</v>
      </c>
      <c r="E23" s="114">
        <v>311</v>
      </c>
      <c r="F23" s="114">
        <v>318</v>
      </c>
      <c r="G23" s="114">
        <v>321</v>
      </c>
      <c r="H23" s="140">
        <v>320</v>
      </c>
      <c r="I23" s="115">
        <v>-26</v>
      </c>
      <c r="J23" s="116">
        <v>-8.125</v>
      </c>
    </row>
    <row r="24" spans="1:15" s="110" customFormat="1" ht="24.95" customHeight="1" x14ac:dyDescent="0.2">
      <c r="A24" s="193" t="s">
        <v>156</v>
      </c>
      <c r="B24" s="199" t="s">
        <v>221</v>
      </c>
      <c r="C24" s="113">
        <v>6.8177830801080743</v>
      </c>
      <c r="D24" s="115">
        <v>1943</v>
      </c>
      <c r="E24" s="114">
        <v>1988</v>
      </c>
      <c r="F24" s="114">
        <v>1951</v>
      </c>
      <c r="G24" s="114">
        <v>1944</v>
      </c>
      <c r="H24" s="140">
        <v>1927</v>
      </c>
      <c r="I24" s="115">
        <v>16</v>
      </c>
      <c r="J24" s="116">
        <v>0.83030617540217955</v>
      </c>
    </row>
    <row r="25" spans="1:15" s="110" customFormat="1" ht="24.95" customHeight="1" x14ac:dyDescent="0.2">
      <c r="A25" s="193" t="s">
        <v>222</v>
      </c>
      <c r="B25" s="204" t="s">
        <v>159</v>
      </c>
      <c r="C25" s="113">
        <v>8.3020456858135372</v>
      </c>
      <c r="D25" s="115">
        <v>2366</v>
      </c>
      <c r="E25" s="114">
        <v>2369</v>
      </c>
      <c r="F25" s="114">
        <v>2373</v>
      </c>
      <c r="G25" s="114">
        <v>2409</v>
      </c>
      <c r="H25" s="140">
        <v>2399</v>
      </c>
      <c r="I25" s="115">
        <v>-33</v>
      </c>
      <c r="J25" s="116">
        <v>-1.3755731554814505</v>
      </c>
    </row>
    <row r="26" spans="1:15" s="110" customFormat="1" ht="24.95" customHeight="1" x14ac:dyDescent="0.2">
      <c r="A26" s="201">
        <v>782.78300000000002</v>
      </c>
      <c r="B26" s="203" t="s">
        <v>160</v>
      </c>
      <c r="C26" s="113">
        <v>0.54036983753815926</v>
      </c>
      <c r="D26" s="115">
        <v>154</v>
      </c>
      <c r="E26" s="114">
        <v>154</v>
      </c>
      <c r="F26" s="114">
        <v>163</v>
      </c>
      <c r="G26" s="114">
        <v>172</v>
      </c>
      <c r="H26" s="140">
        <v>178</v>
      </c>
      <c r="I26" s="115">
        <v>-24</v>
      </c>
      <c r="J26" s="116">
        <v>-13.48314606741573</v>
      </c>
    </row>
    <row r="27" spans="1:15" s="110" customFormat="1" ht="24.95" customHeight="1" x14ac:dyDescent="0.2">
      <c r="A27" s="193" t="s">
        <v>161</v>
      </c>
      <c r="B27" s="199" t="s">
        <v>162</v>
      </c>
      <c r="C27" s="113">
        <v>1.8421699006982701</v>
      </c>
      <c r="D27" s="115">
        <v>525</v>
      </c>
      <c r="E27" s="114">
        <v>545</v>
      </c>
      <c r="F27" s="114">
        <v>572</v>
      </c>
      <c r="G27" s="114">
        <v>567</v>
      </c>
      <c r="H27" s="140">
        <v>540</v>
      </c>
      <c r="I27" s="115">
        <v>-15</v>
      </c>
      <c r="J27" s="116">
        <v>-2.7777777777777777</v>
      </c>
    </row>
    <row r="28" spans="1:15" s="110" customFormat="1" ht="24.95" customHeight="1" x14ac:dyDescent="0.2">
      <c r="A28" s="193" t="s">
        <v>163</v>
      </c>
      <c r="B28" s="199" t="s">
        <v>164</v>
      </c>
      <c r="C28" s="113">
        <v>3.1018632232709922</v>
      </c>
      <c r="D28" s="115">
        <v>884</v>
      </c>
      <c r="E28" s="114">
        <v>897</v>
      </c>
      <c r="F28" s="114">
        <v>902</v>
      </c>
      <c r="G28" s="114">
        <v>956</v>
      </c>
      <c r="H28" s="140">
        <v>940</v>
      </c>
      <c r="I28" s="115">
        <v>-56</v>
      </c>
      <c r="J28" s="116">
        <v>-5.957446808510638</v>
      </c>
    </row>
    <row r="29" spans="1:15" s="110" customFormat="1" ht="24.95" customHeight="1" x14ac:dyDescent="0.2">
      <c r="A29" s="193">
        <v>86</v>
      </c>
      <c r="B29" s="199" t="s">
        <v>165</v>
      </c>
      <c r="C29" s="113">
        <v>6.1686374960524928</v>
      </c>
      <c r="D29" s="115">
        <v>1758</v>
      </c>
      <c r="E29" s="114">
        <v>1759</v>
      </c>
      <c r="F29" s="114">
        <v>1772</v>
      </c>
      <c r="G29" s="114">
        <v>1797</v>
      </c>
      <c r="H29" s="140">
        <v>1794</v>
      </c>
      <c r="I29" s="115">
        <v>-36</v>
      </c>
      <c r="J29" s="116">
        <v>-2.0066889632107023</v>
      </c>
    </row>
    <row r="30" spans="1:15" s="110" customFormat="1" ht="24.95" customHeight="1" x14ac:dyDescent="0.2">
      <c r="A30" s="193">
        <v>87.88</v>
      </c>
      <c r="B30" s="204" t="s">
        <v>166</v>
      </c>
      <c r="C30" s="113">
        <v>7.1055124741218991</v>
      </c>
      <c r="D30" s="115">
        <v>2025</v>
      </c>
      <c r="E30" s="114">
        <v>1995</v>
      </c>
      <c r="F30" s="114">
        <v>1957</v>
      </c>
      <c r="G30" s="114">
        <v>1967</v>
      </c>
      <c r="H30" s="140">
        <v>1960</v>
      </c>
      <c r="I30" s="115">
        <v>65</v>
      </c>
      <c r="J30" s="116">
        <v>3.3163265306122449</v>
      </c>
    </row>
    <row r="31" spans="1:15" s="110" customFormat="1" ht="24.95" customHeight="1" x14ac:dyDescent="0.2">
      <c r="A31" s="193" t="s">
        <v>167</v>
      </c>
      <c r="B31" s="199" t="s">
        <v>168</v>
      </c>
      <c r="C31" s="113">
        <v>13.070634057335345</v>
      </c>
      <c r="D31" s="115">
        <v>3725</v>
      </c>
      <c r="E31" s="114">
        <v>3928</v>
      </c>
      <c r="F31" s="114">
        <v>3968</v>
      </c>
      <c r="G31" s="114">
        <v>4005</v>
      </c>
      <c r="H31" s="140">
        <v>3835</v>
      </c>
      <c r="I31" s="115">
        <v>-110</v>
      </c>
      <c r="J31" s="116">
        <v>-2.8683181225554106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2.2106038808379243</v>
      </c>
      <c r="D34" s="115">
        <v>630</v>
      </c>
      <c r="E34" s="114">
        <v>639</v>
      </c>
      <c r="F34" s="114">
        <v>655</v>
      </c>
      <c r="G34" s="114">
        <v>686</v>
      </c>
      <c r="H34" s="140">
        <v>593</v>
      </c>
      <c r="I34" s="115">
        <v>37</v>
      </c>
      <c r="J34" s="116">
        <v>6.2394603709949408</v>
      </c>
    </row>
    <row r="35" spans="1:10" s="110" customFormat="1" ht="24.95" customHeight="1" x14ac:dyDescent="0.2">
      <c r="A35" s="292" t="s">
        <v>171</v>
      </c>
      <c r="B35" s="293" t="s">
        <v>172</v>
      </c>
      <c r="C35" s="113">
        <v>12.305694936664445</v>
      </c>
      <c r="D35" s="115">
        <v>3507</v>
      </c>
      <c r="E35" s="114">
        <v>3512</v>
      </c>
      <c r="F35" s="114">
        <v>3611</v>
      </c>
      <c r="G35" s="114">
        <v>3640</v>
      </c>
      <c r="H35" s="140">
        <v>3642</v>
      </c>
      <c r="I35" s="115">
        <v>-135</v>
      </c>
      <c r="J35" s="116">
        <v>-3.7067545304777596</v>
      </c>
    </row>
    <row r="36" spans="1:10" s="110" customFormat="1" ht="24.95" customHeight="1" x14ac:dyDescent="0.2">
      <c r="A36" s="294" t="s">
        <v>173</v>
      </c>
      <c r="B36" s="295" t="s">
        <v>174</v>
      </c>
      <c r="C36" s="125">
        <v>85.480192287448688</v>
      </c>
      <c r="D36" s="143">
        <v>24361</v>
      </c>
      <c r="E36" s="144">
        <v>25386</v>
      </c>
      <c r="F36" s="144">
        <v>25524</v>
      </c>
      <c r="G36" s="144">
        <v>25780</v>
      </c>
      <c r="H36" s="145">
        <v>25351</v>
      </c>
      <c r="I36" s="143">
        <v>-990</v>
      </c>
      <c r="J36" s="146">
        <v>-3.9051713936333874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28499</v>
      </c>
      <c r="F11" s="264">
        <v>29537</v>
      </c>
      <c r="G11" s="264">
        <v>29790</v>
      </c>
      <c r="H11" s="264">
        <v>30106</v>
      </c>
      <c r="I11" s="265">
        <v>29586</v>
      </c>
      <c r="J11" s="263">
        <v>-1087</v>
      </c>
      <c r="K11" s="266">
        <v>-3.6740350165618874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44.152426400926345</v>
      </c>
      <c r="E13" s="115">
        <v>12583</v>
      </c>
      <c r="F13" s="114">
        <v>13038</v>
      </c>
      <c r="G13" s="114">
        <v>13183</v>
      </c>
      <c r="H13" s="114">
        <v>13374</v>
      </c>
      <c r="I13" s="140">
        <v>13168</v>
      </c>
      <c r="J13" s="115">
        <v>-585</v>
      </c>
      <c r="K13" s="116">
        <v>-4.4425880923450789</v>
      </c>
    </row>
    <row r="14" spans="1:15" ht="15.95" customHeight="1" x14ac:dyDescent="0.2">
      <c r="A14" s="306" t="s">
        <v>230</v>
      </c>
      <c r="B14" s="307"/>
      <c r="C14" s="308"/>
      <c r="D14" s="113">
        <v>43.019053300115793</v>
      </c>
      <c r="E14" s="115">
        <v>12260</v>
      </c>
      <c r="F14" s="114">
        <v>12708</v>
      </c>
      <c r="G14" s="114">
        <v>12798</v>
      </c>
      <c r="H14" s="114">
        <v>12890</v>
      </c>
      <c r="I14" s="140">
        <v>12660</v>
      </c>
      <c r="J14" s="115">
        <v>-400</v>
      </c>
      <c r="K14" s="116">
        <v>-3.1595576619273302</v>
      </c>
    </row>
    <row r="15" spans="1:15" ht="15.95" customHeight="1" x14ac:dyDescent="0.2">
      <c r="A15" s="306" t="s">
        <v>231</v>
      </c>
      <c r="B15" s="307"/>
      <c r="C15" s="308"/>
      <c r="D15" s="113">
        <v>4.9264886487245168</v>
      </c>
      <c r="E15" s="115">
        <v>1404</v>
      </c>
      <c r="F15" s="114">
        <v>1474</v>
      </c>
      <c r="G15" s="114">
        <v>1456</v>
      </c>
      <c r="H15" s="114">
        <v>1439</v>
      </c>
      <c r="I15" s="140">
        <v>1429</v>
      </c>
      <c r="J15" s="115">
        <v>-25</v>
      </c>
      <c r="K15" s="116">
        <v>-1.7494751574527643</v>
      </c>
    </row>
    <row r="16" spans="1:15" ht="15.95" customHeight="1" x14ac:dyDescent="0.2">
      <c r="A16" s="306" t="s">
        <v>232</v>
      </c>
      <c r="B16" s="307"/>
      <c r="C16" s="308"/>
      <c r="D16" s="113">
        <v>3.1544966490052282</v>
      </c>
      <c r="E16" s="115">
        <v>899</v>
      </c>
      <c r="F16" s="114">
        <v>916</v>
      </c>
      <c r="G16" s="114">
        <v>933</v>
      </c>
      <c r="H16" s="114">
        <v>935</v>
      </c>
      <c r="I16" s="140">
        <v>935</v>
      </c>
      <c r="J16" s="115">
        <v>-36</v>
      </c>
      <c r="K16" s="116">
        <v>-3.8502673796791442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1.6561984631039686</v>
      </c>
      <c r="E18" s="115">
        <v>472</v>
      </c>
      <c r="F18" s="114">
        <v>471</v>
      </c>
      <c r="G18" s="114">
        <v>491</v>
      </c>
      <c r="H18" s="114">
        <v>488</v>
      </c>
      <c r="I18" s="140">
        <v>458</v>
      </c>
      <c r="J18" s="115">
        <v>14</v>
      </c>
      <c r="K18" s="116">
        <v>3.0567685589519651</v>
      </c>
    </row>
    <row r="19" spans="1:11" ht="14.1" customHeight="1" x14ac:dyDescent="0.2">
      <c r="A19" s="306" t="s">
        <v>235</v>
      </c>
      <c r="B19" s="307" t="s">
        <v>236</v>
      </c>
      <c r="C19" s="308"/>
      <c r="D19" s="113">
        <v>1.2316221621811292</v>
      </c>
      <c r="E19" s="115">
        <v>351</v>
      </c>
      <c r="F19" s="114">
        <v>340</v>
      </c>
      <c r="G19" s="114">
        <v>355</v>
      </c>
      <c r="H19" s="114">
        <v>347</v>
      </c>
      <c r="I19" s="140">
        <v>329</v>
      </c>
      <c r="J19" s="115">
        <v>22</v>
      </c>
      <c r="K19" s="116">
        <v>6.6869300911854106</v>
      </c>
    </row>
    <row r="20" spans="1:11" ht="14.1" customHeight="1" x14ac:dyDescent="0.2">
      <c r="A20" s="306">
        <v>12</v>
      </c>
      <c r="B20" s="307" t="s">
        <v>237</v>
      </c>
      <c r="C20" s="308"/>
      <c r="D20" s="113">
        <v>1.9404189620688446</v>
      </c>
      <c r="E20" s="115">
        <v>553</v>
      </c>
      <c r="F20" s="114">
        <v>564</v>
      </c>
      <c r="G20" s="114">
        <v>599</v>
      </c>
      <c r="H20" s="114">
        <v>611</v>
      </c>
      <c r="I20" s="140">
        <v>584</v>
      </c>
      <c r="J20" s="115">
        <v>-31</v>
      </c>
      <c r="K20" s="116">
        <v>-5.3082191780821919</v>
      </c>
    </row>
    <row r="21" spans="1:11" ht="14.1" customHeight="1" x14ac:dyDescent="0.2">
      <c r="A21" s="306">
        <v>21</v>
      </c>
      <c r="B21" s="307" t="s">
        <v>238</v>
      </c>
      <c r="C21" s="308"/>
      <c r="D21" s="113">
        <v>0.26667602372013055</v>
      </c>
      <c r="E21" s="115">
        <v>76</v>
      </c>
      <c r="F21" s="114">
        <v>74</v>
      </c>
      <c r="G21" s="114">
        <v>74</v>
      </c>
      <c r="H21" s="114">
        <v>76</v>
      </c>
      <c r="I21" s="140">
        <v>78</v>
      </c>
      <c r="J21" s="115">
        <v>-2</v>
      </c>
      <c r="K21" s="116">
        <v>-2.5641025641025643</v>
      </c>
    </row>
    <row r="22" spans="1:11" ht="14.1" customHeight="1" x14ac:dyDescent="0.2">
      <c r="A22" s="306">
        <v>22</v>
      </c>
      <c r="B22" s="307" t="s">
        <v>239</v>
      </c>
      <c r="C22" s="308"/>
      <c r="D22" s="113">
        <v>0.60002105337029366</v>
      </c>
      <c r="E22" s="115">
        <v>171</v>
      </c>
      <c r="F22" s="114">
        <v>169</v>
      </c>
      <c r="G22" s="114">
        <v>175</v>
      </c>
      <c r="H22" s="114">
        <v>179</v>
      </c>
      <c r="I22" s="140">
        <v>186</v>
      </c>
      <c r="J22" s="115">
        <v>-15</v>
      </c>
      <c r="K22" s="116">
        <v>-8.064516129032258</v>
      </c>
    </row>
    <row r="23" spans="1:11" ht="14.1" customHeight="1" x14ac:dyDescent="0.2">
      <c r="A23" s="306">
        <v>23</v>
      </c>
      <c r="B23" s="307" t="s">
        <v>240</v>
      </c>
      <c r="C23" s="308"/>
      <c r="D23" s="113">
        <v>0.56142320783185373</v>
      </c>
      <c r="E23" s="115">
        <v>160</v>
      </c>
      <c r="F23" s="114">
        <v>174</v>
      </c>
      <c r="G23" s="114">
        <v>181</v>
      </c>
      <c r="H23" s="114">
        <v>178</v>
      </c>
      <c r="I23" s="140">
        <v>191</v>
      </c>
      <c r="J23" s="115">
        <v>-31</v>
      </c>
      <c r="K23" s="116">
        <v>-16.230366492146597</v>
      </c>
    </row>
    <row r="24" spans="1:11" ht="14.1" customHeight="1" x14ac:dyDescent="0.2">
      <c r="A24" s="306">
        <v>24</v>
      </c>
      <c r="B24" s="307" t="s">
        <v>241</v>
      </c>
      <c r="C24" s="308"/>
      <c r="D24" s="113">
        <v>0.51229867714656652</v>
      </c>
      <c r="E24" s="115">
        <v>146</v>
      </c>
      <c r="F24" s="114">
        <v>144</v>
      </c>
      <c r="G24" s="114">
        <v>151</v>
      </c>
      <c r="H24" s="114">
        <v>162</v>
      </c>
      <c r="I24" s="140">
        <v>168</v>
      </c>
      <c r="J24" s="115">
        <v>-22</v>
      </c>
      <c r="K24" s="116">
        <v>-13.095238095238095</v>
      </c>
    </row>
    <row r="25" spans="1:11" ht="14.1" customHeight="1" x14ac:dyDescent="0.2">
      <c r="A25" s="306">
        <v>25</v>
      </c>
      <c r="B25" s="307" t="s">
        <v>242</v>
      </c>
      <c r="C25" s="308"/>
      <c r="D25" s="113">
        <v>1.2210954770342819</v>
      </c>
      <c r="E25" s="115">
        <v>348</v>
      </c>
      <c r="F25" s="114">
        <v>352</v>
      </c>
      <c r="G25" s="114">
        <v>344</v>
      </c>
      <c r="H25" s="114">
        <v>346</v>
      </c>
      <c r="I25" s="140">
        <v>337</v>
      </c>
      <c r="J25" s="115">
        <v>11</v>
      </c>
      <c r="K25" s="116">
        <v>3.2640949554896141</v>
      </c>
    </row>
    <row r="26" spans="1:11" ht="14.1" customHeight="1" x14ac:dyDescent="0.2">
      <c r="A26" s="306">
        <v>26</v>
      </c>
      <c r="B26" s="307" t="s">
        <v>243</v>
      </c>
      <c r="C26" s="308"/>
      <c r="D26" s="113">
        <v>0.89125934243306781</v>
      </c>
      <c r="E26" s="115">
        <v>254</v>
      </c>
      <c r="F26" s="114">
        <v>258</v>
      </c>
      <c r="G26" s="114">
        <v>271</v>
      </c>
      <c r="H26" s="114">
        <v>269</v>
      </c>
      <c r="I26" s="140">
        <v>283</v>
      </c>
      <c r="J26" s="115">
        <v>-29</v>
      </c>
      <c r="K26" s="116">
        <v>-10.247349823321555</v>
      </c>
    </row>
    <row r="27" spans="1:11" ht="14.1" customHeight="1" x14ac:dyDescent="0.2">
      <c r="A27" s="306">
        <v>27</v>
      </c>
      <c r="B27" s="307" t="s">
        <v>244</v>
      </c>
      <c r="C27" s="308"/>
      <c r="D27" s="113">
        <v>0.26316712867118147</v>
      </c>
      <c r="E27" s="115">
        <v>75</v>
      </c>
      <c r="F27" s="114">
        <v>73</v>
      </c>
      <c r="G27" s="114">
        <v>80</v>
      </c>
      <c r="H27" s="114">
        <v>82</v>
      </c>
      <c r="I27" s="140">
        <v>83</v>
      </c>
      <c r="J27" s="115">
        <v>-8</v>
      </c>
      <c r="K27" s="116">
        <v>-9.6385542168674707</v>
      </c>
    </row>
    <row r="28" spans="1:11" ht="14.1" customHeight="1" x14ac:dyDescent="0.2">
      <c r="A28" s="306">
        <v>28</v>
      </c>
      <c r="B28" s="307" t="s">
        <v>245</v>
      </c>
      <c r="C28" s="308"/>
      <c r="D28" s="113">
        <v>0.18948033264325065</v>
      </c>
      <c r="E28" s="115">
        <v>54</v>
      </c>
      <c r="F28" s="114">
        <v>59</v>
      </c>
      <c r="G28" s="114">
        <v>61</v>
      </c>
      <c r="H28" s="114">
        <v>64</v>
      </c>
      <c r="I28" s="140">
        <v>65</v>
      </c>
      <c r="J28" s="115">
        <v>-11</v>
      </c>
      <c r="K28" s="116">
        <v>-16.923076923076923</v>
      </c>
    </row>
    <row r="29" spans="1:11" ht="14.1" customHeight="1" x14ac:dyDescent="0.2">
      <c r="A29" s="306">
        <v>29</v>
      </c>
      <c r="B29" s="307" t="s">
        <v>246</v>
      </c>
      <c r="C29" s="308"/>
      <c r="D29" s="113">
        <v>3.1825678093968208</v>
      </c>
      <c r="E29" s="115">
        <v>907</v>
      </c>
      <c r="F29" s="114">
        <v>1081</v>
      </c>
      <c r="G29" s="114">
        <v>1076</v>
      </c>
      <c r="H29" s="114">
        <v>1105</v>
      </c>
      <c r="I29" s="140">
        <v>1099</v>
      </c>
      <c r="J29" s="115">
        <v>-192</v>
      </c>
      <c r="K29" s="116">
        <v>-17.470427661510463</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2.729920348082389</v>
      </c>
      <c r="E31" s="115">
        <v>778</v>
      </c>
      <c r="F31" s="114">
        <v>946</v>
      </c>
      <c r="G31" s="114">
        <v>936</v>
      </c>
      <c r="H31" s="114">
        <v>961</v>
      </c>
      <c r="I31" s="140">
        <v>962</v>
      </c>
      <c r="J31" s="115">
        <v>-184</v>
      </c>
      <c r="K31" s="116">
        <v>-19.126819126819125</v>
      </c>
    </row>
    <row r="32" spans="1:11" ht="14.1" customHeight="1" x14ac:dyDescent="0.2">
      <c r="A32" s="306">
        <v>31</v>
      </c>
      <c r="B32" s="307" t="s">
        <v>251</v>
      </c>
      <c r="C32" s="308"/>
      <c r="D32" s="113">
        <v>0.15790027720270886</v>
      </c>
      <c r="E32" s="115">
        <v>45</v>
      </c>
      <c r="F32" s="114">
        <v>44</v>
      </c>
      <c r="G32" s="114">
        <v>44</v>
      </c>
      <c r="H32" s="114">
        <v>43</v>
      </c>
      <c r="I32" s="140">
        <v>46</v>
      </c>
      <c r="J32" s="115">
        <v>-1</v>
      </c>
      <c r="K32" s="116">
        <v>-2.1739130434782608</v>
      </c>
    </row>
    <row r="33" spans="1:11" ht="14.1" customHeight="1" x14ac:dyDescent="0.2">
      <c r="A33" s="306">
        <v>32</v>
      </c>
      <c r="B33" s="307" t="s">
        <v>252</v>
      </c>
      <c r="C33" s="308"/>
      <c r="D33" s="113">
        <v>1.0561774097336749</v>
      </c>
      <c r="E33" s="115">
        <v>301</v>
      </c>
      <c r="F33" s="114">
        <v>288</v>
      </c>
      <c r="G33" s="114">
        <v>306</v>
      </c>
      <c r="H33" s="114">
        <v>289</v>
      </c>
      <c r="I33" s="140">
        <v>277</v>
      </c>
      <c r="J33" s="115">
        <v>24</v>
      </c>
      <c r="K33" s="116">
        <v>8.6642599277978345</v>
      </c>
    </row>
    <row r="34" spans="1:11" ht="14.1" customHeight="1" x14ac:dyDescent="0.2">
      <c r="A34" s="306">
        <v>33</v>
      </c>
      <c r="B34" s="307" t="s">
        <v>253</v>
      </c>
      <c r="C34" s="308"/>
      <c r="D34" s="113">
        <v>0.5930032632723955</v>
      </c>
      <c r="E34" s="115">
        <v>169</v>
      </c>
      <c r="F34" s="114">
        <v>157</v>
      </c>
      <c r="G34" s="114">
        <v>146</v>
      </c>
      <c r="H34" s="114">
        <v>162</v>
      </c>
      <c r="I34" s="140">
        <v>173</v>
      </c>
      <c r="J34" s="115">
        <v>-4</v>
      </c>
      <c r="K34" s="116">
        <v>-2.3121387283236996</v>
      </c>
    </row>
    <row r="35" spans="1:11" ht="14.1" customHeight="1" x14ac:dyDescent="0.2">
      <c r="A35" s="306">
        <v>34</v>
      </c>
      <c r="B35" s="307" t="s">
        <v>254</v>
      </c>
      <c r="C35" s="308"/>
      <c r="D35" s="113">
        <v>4.3124320151584268</v>
      </c>
      <c r="E35" s="115">
        <v>1229</v>
      </c>
      <c r="F35" s="114">
        <v>1279</v>
      </c>
      <c r="G35" s="114">
        <v>1301</v>
      </c>
      <c r="H35" s="114">
        <v>1330</v>
      </c>
      <c r="I35" s="140">
        <v>1305</v>
      </c>
      <c r="J35" s="115">
        <v>-76</v>
      </c>
      <c r="K35" s="116">
        <v>-5.8237547892720309</v>
      </c>
    </row>
    <row r="36" spans="1:11" ht="14.1" customHeight="1" x14ac:dyDescent="0.2">
      <c r="A36" s="306">
        <v>41</v>
      </c>
      <c r="B36" s="307" t="s">
        <v>255</v>
      </c>
      <c r="C36" s="308"/>
      <c r="D36" s="113">
        <v>0.31580055440541771</v>
      </c>
      <c r="E36" s="115">
        <v>90</v>
      </c>
      <c r="F36" s="114">
        <v>87</v>
      </c>
      <c r="G36" s="114">
        <v>91</v>
      </c>
      <c r="H36" s="114">
        <v>91</v>
      </c>
      <c r="I36" s="140">
        <v>99</v>
      </c>
      <c r="J36" s="115">
        <v>-9</v>
      </c>
      <c r="K36" s="116">
        <v>-9.0909090909090917</v>
      </c>
    </row>
    <row r="37" spans="1:11" ht="14.1" customHeight="1" x14ac:dyDescent="0.2">
      <c r="A37" s="306">
        <v>42</v>
      </c>
      <c r="B37" s="307" t="s">
        <v>256</v>
      </c>
      <c r="C37" s="308"/>
      <c r="D37" s="113" t="s">
        <v>514</v>
      </c>
      <c r="E37" s="115" t="s">
        <v>514</v>
      </c>
      <c r="F37" s="114" t="s">
        <v>514</v>
      </c>
      <c r="G37" s="114" t="s">
        <v>514</v>
      </c>
      <c r="H37" s="114" t="s">
        <v>514</v>
      </c>
      <c r="I37" s="140">
        <v>8</v>
      </c>
      <c r="J37" s="115" t="s">
        <v>514</v>
      </c>
      <c r="K37" s="116" t="s">
        <v>514</v>
      </c>
    </row>
    <row r="38" spans="1:11" ht="14.1" customHeight="1" x14ac:dyDescent="0.2">
      <c r="A38" s="306">
        <v>43</v>
      </c>
      <c r="B38" s="307" t="s">
        <v>257</v>
      </c>
      <c r="C38" s="308"/>
      <c r="D38" s="113">
        <v>0.28071160391592687</v>
      </c>
      <c r="E38" s="115">
        <v>80</v>
      </c>
      <c r="F38" s="114">
        <v>87</v>
      </c>
      <c r="G38" s="114">
        <v>89</v>
      </c>
      <c r="H38" s="114">
        <v>85</v>
      </c>
      <c r="I38" s="140">
        <v>86</v>
      </c>
      <c r="J38" s="115">
        <v>-6</v>
      </c>
      <c r="K38" s="116">
        <v>-6.9767441860465116</v>
      </c>
    </row>
    <row r="39" spans="1:11" ht="14.1" customHeight="1" x14ac:dyDescent="0.2">
      <c r="A39" s="306">
        <v>51</v>
      </c>
      <c r="B39" s="307" t="s">
        <v>258</v>
      </c>
      <c r="C39" s="308"/>
      <c r="D39" s="113">
        <v>6.6704094880522122</v>
      </c>
      <c r="E39" s="115">
        <v>1901</v>
      </c>
      <c r="F39" s="114">
        <v>1958</v>
      </c>
      <c r="G39" s="114">
        <v>1958</v>
      </c>
      <c r="H39" s="114">
        <v>2025</v>
      </c>
      <c r="I39" s="140">
        <v>2031</v>
      </c>
      <c r="J39" s="115">
        <v>-130</v>
      </c>
      <c r="K39" s="116">
        <v>-6.4007877892663716</v>
      </c>
    </row>
    <row r="40" spans="1:11" ht="14.1" customHeight="1" x14ac:dyDescent="0.2">
      <c r="A40" s="306" t="s">
        <v>259</v>
      </c>
      <c r="B40" s="307" t="s">
        <v>260</v>
      </c>
      <c r="C40" s="308"/>
      <c r="D40" s="113">
        <v>6.4739113653110634</v>
      </c>
      <c r="E40" s="115">
        <v>1845</v>
      </c>
      <c r="F40" s="114">
        <v>1906</v>
      </c>
      <c r="G40" s="114">
        <v>1899</v>
      </c>
      <c r="H40" s="114">
        <v>1975</v>
      </c>
      <c r="I40" s="140">
        <v>1991</v>
      </c>
      <c r="J40" s="115">
        <v>-146</v>
      </c>
      <c r="K40" s="116">
        <v>-7.3329984932194874</v>
      </c>
    </row>
    <row r="41" spans="1:11" ht="14.1" customHeight="1" x14ac:dyDescent="0.2">
      <c r="A41" s="306"/>
      <c r="B41" s="307" t="s">
        <v>261</v>
      </c>
      <c r="C41" s="308"/>
      <c r="D41" s="113">
        <v>2.03515912839047</v>
      </c>
      <c r="E41" s="115">
        <v>580</v>
      </c>
      <c r="F41" s="114">
        <v>573</v>
      </c>
      <c r="G41" s="114">
        <v>555</v>
      </c>
      <c r="H41" s="114">
        <v>618</v>
      </c>
      <c r="I41" s="140">
        <v>643</v>
      </c>
      <c r="J41" s="115">
        <v>-63</v>
      </c>
      <c r="K41" s="116">
        <v>-9.7978227060653182</v>
      </c>
    </row>
    <row r="42" spans="1:11" ht="14.1" customHeight="1" x14ac:dyDescent="0.2">
      <c r="A42" s="306">
        <v>52</v>
      </c>
      <c r="B42" s="307" t="s">
        <v>262</v>
      </c>
      <c r="C42" s="308"/>
      <c r="D42" s="113">
        <v>6.2528509772272711</v>
      </c>
      <c r="E42" s="115">
        <v>1782</v>
      </c>
      <c r="F42" s="114">
        <v>1837</v>
      </c>
      <c r="G42" s="114">
        <v>1845</v>
      </c>
      <c r="H42" s="114">
        <v>1734</v>
      </c>
      <c r="I42" s="140">
        <v>1730</v>
      </c>
      <c r="J42" s="115">
        <v>52</v>
      </c>
      <c r="K42" s="116">
        <v>3.0057803468208091</v>
      </c>
    </row>
    <row r="43" spans="1:11" ht="14.1" customHeight="1" x14ac:dyDescent="0.2">
      <c r="A43" s="306" t="s">
        <v>263</v>
      </c>
      <c r="B43" s="307" t="s">
        <v>264</v>
      </c>
      <c r="C43" s="308"/>
      <c r="D43" s="113">
        <v>6.0844240148777153</v>
      </c>
      <c r="E43" s="115">
        <v>1734</v>
      </c>
      <c r="F43" s="114">
        <v>1788</v>
      </c>
      <c r="G43" s="114">
        <v>1785</v>
      </c>
      <c r="H43" s="114">
        <v>1678</v>
      </c>
      <c r="I43" s="140">
        <v>1685</v>
      </c>
      <c r="J43" s="115">
        <v>49</v>
      </c>
      <c r="K43" s="116">
        <v>2.9080118694362018</v>
      </c>
    </row>
    <row r="44" spans="1:11" ht="14.1" customHeight="1" x14ac:dyDescent="0.2">
      <c r="A44" s="306">
        <v>53</v>
      </c>
      <c r="B44" s="307" t="s">
        <v>265</v>
      </c>
      <c r="C44" s="308"/>
      <c r="D44" s="113">
        <v>1.922874486824099</v>
      </c>
      <c r="E44" s="115">
        <v>548</v>
      </c>
      <c r="F44" s="114">
        <v>452</v>
      </c>
      <c r="G44" s="114">
        <v>449</v>
      </c>
      <c r="H44" s="114">
        <v>445</v>
      </c>
      <c r="I44" s="140">
        <v>418</v>
      </c>
      <c r="J44" s="115">
        <v>130</v>
      </c>
      <c r="K44" s="116">
        <v>31.100478468899521</v>
      </c>
    </row>
    <row r="45" spans="1:11" ht="14.1" customHeight="1" x14ac:dyDescent="0.2">
      <c r="A45" s="306" t="s">
        <v>266</v>
      </c>
      <c r="B45" s="307" t="s">
        <v>267</v>
      </c>
      <c r="C45" s="308"/>
      <c r="D45" s="113">
        <v>1.8807677462367101</v>
      </c>
      <c r="E45" s="115">
        <v>536</v>
      </c>
      <c r="F45" s="114">
        <v>441</v>
      </c>
      <c r="G45" s="114">
        <v>438</v>
      </c>
      <c r="H45" s="114">
        <v>434</v>
      </c>
      <c r="I45" s="140">
        <v>408</v>
      </c>
      <c r="J45" s="115">
        <v>128</v>
      </c>
      <c r="K45" s="116">
        <v>31.372549019607842</v>
      </c>
    </row>
    <row r="46" spans="1:11" ht="14.1" customHeight="1" x14ac:dyDescent="0.2">
      <c r="A46" s="306">
        <v>54</v>
      </c>
      <c r="B46" s="307" t="s">
        <v>268</v>
      </c>
      <c r="C46" s="308"/>
      <c r="D46" s="113">
        <v>13.874171023544685</v>
      </c>
      <c r="E46" s="115">
        <v>3954</v>
      </c>
      <c r="F46" s="114">
        <v>4028</v>
      </c>
      <c r="G46" s="114">
        <v>4077</v>
      </c>
      <c r="H46" s="114">
        <v>4103</v>
      </c>
      <c r="I46" s="140">
        <v>4082</v>
      </c>
      <c r="J46" s="115">
        <v>-128</v>
      </c>
      <c r="K46" s="116">
        <v>-3.1357177853993141</v>
      </c>
    </row>
    <row r="47" spans="1:11" ht="14.1" customHeight="1" x14ac:dyDescent="0.2">
      <c r="A47" s="306">
        <v>61</v>
      </c>
      <c r="B47" s="307" t="s">
        <v>269</v>
      </c>
      <c r="C47" s="308"/>
      <c r="D47" s="113">
        <v>0.54738762763605742</v>
      </c>
      <c r="E47" s="115">
        <v>156</v>
      </c>
      <c r="F47" s="114">
        <v>155</v>
      </c>
      <c r="G47" s="114">
        <v>150</v>
      </c>
      <c r="H47" s="114">
        <v>155</v>
      </c>
      <c r="I47" s="140">
        <v>145</v>
      </c>
      <c r="J47" s="115">
        <v>11</v>
      </c>
      <c r="K47" s="116">
        <v>7.5862068965517242</v>
      </c>
    </row>
    <row r="48" spans="1:11" ht="14.1" customHeight="1" x14ac:dyDescent="0.2">
      <c r="A48" s="306">
        <v>62</v>
      </c>
      <c r="B48" s="307" t="s">
        <v>270</v>
      </c>
      <c r="C48" s="308"/>
      <c r="D48" s="113">
        <v>11.368819958595038</v>
      </c>
      <c r="E48" s="115">
        <v>3240</v>
      </c>
      <c r="F48" s="114">
        <v>3323</v>
      </c>
      <c r="G48" s="114">
        <v>3270</v>
      </c>
      <c r="H48" s="114">
        <v>3320</v>
      </c>
      <c r="I48" s="140">
        <v>3227</v>
      </c>
      <c r="J48" s="115">
        <v>13</v>
      </c>
      <c r="K48" s="116">
        <v>0.4028509451502944</v>
      </c>
    </row>
    <row r="49" spans="1:11" ht="14.1" customHeight="1" x14ac:dyDescent="0.2">
      <c r="A49" s="306">
        <v>63</v>
      </c>
      <c r="B49" s="307" t="s">
        <v>271</v>
      </c>
      <c r="C49" s="308"/>
      <c r="D49" s="113">
        <v>9.2248850836871465</v>
      </c>
      <c r="E49" s="115">
        <v>2629</v>
      </c>
      <c r="F49" s="114">
        <v>3083</v>
      </c>
      <c r="G49" s="114">
        <v>3184</v>
      </c>
      <c r="H49" s="114">
        <v>3262</v>
      </c>
      <c r="I49" s="140">
        <v>3048</v>
      </c>
      <c r="J49" s="115">
        <v>-419</v>
      </c>
      <c r="K49" s="116">
        <v>-13.746719160104988</v>
      </c>
    </row>
    <row r="50" spans="1:11" ht="14.1" customHeight="1" x14ac:dyDescent="0.2">
      <c r="A50" s="306" t="s">
        <v>272</v>
      </c>
      <c r="B50" s="307" t="s">
        <v>273</v>
      </c>
      <c r="C50" s="308"/>
      <c r="D50" s="113">
        <v>0.58247657812554832</v>
      </c>
      <c r="E50" s="115">
        <v>166</v>
      </c>
      <c r="F50" s="114">
        <v>191</v>
      </c>
      <c r="G50" s="114">
        <v>199</v>
      </c>
      <c r="H50" s="114">
        <v>202</v>
      </c>
      <c r="I50" s="140">
        <v>189</v>
      </c>
      <c r="J50" s="115">
        <v>-23</v>
      </c>
      <c r="K50" s="116">
        <v>-12.169312169312169</v>
      </c>
    </row>
    <row r="51" spans="1:11" ht="14.1" customHeight="1" x14ac:dyDescent="0.2">
      <c r="A51" s="306" t="s">
        <v>274</v>
      </c>
      <c r="B51" s="307" t="s">
        <v>275</v>
      </c>
      <c r="C51" s="308"/>
      <c r="D51" s="113">
        <v>8.1687076739534721</v>
      </c>
      <c r="E51" s="115">
        <v>2328</v>
      </c>
      <c r="F51" s="114">
        <v>2746</v>
      </c>
      <c r="G51" s="114">
        <v>2816</v>
      </c>
      <c r="H51" s="114">
        <v>2892</v>
      </c>
      <c r="I51" s="140">
        <v>2708</v>
      </c>
      <c r="J51" s="115">
        <v>-380</v>
      </c>
      <c r="K51" s="116">
        <v>-14.032496307237814</v>
      </c>
    </row>
    <row r="52" spans="1:11" ht="14.1" customHeight="1" x14ac:dyDescent="0.2">
      <c r="A52" s="306">
        <v>71</v>
      </c>
      <c r="B52" s="307" t="s">
        <v>276</v>
      </c>
      <c r="C52" s="308"/>
      <c r="D52" s="113">
        <v>11.309168742762903</v>
      </c>
      <c r="E52" s="115">
        <v>3223</v>
      </c>
      <c r="F52" s="114">
        <v>3275</v>
      </c>
      <c r="G52" s="114">
        <v>3299</v>
      </c>
      <c r="H52" s="114">
        <v>3399</v>
      </c>
      <c r="I52" s="140">
        <v>3410</v>
      </c>
      <c r="J52" s="115">
        <v>-187</v>
      </c>
      <c r="K52" s="116">
        <v>-5.4838709677419351</v>
      </c>
    </row>
    <row r="53" spans="1:11" ht="14.1" customHeight="1" x14ac:dyDescent="0.2">
      <c r="A53" s="306" t="s">
        <v>277</v>
      </c>
      <c r="B53" s="307" t="s">
        <v>278</v>
      </c>
      <c r="C53" s="308"/>
      <c r="D53" s="113">
        <v>0.65616337415347903</v>
      </c>
      <c r="E53" s="115">
        <v>187</v>
      </c>
      <c r="F53" s="114">
        <v>196</v>
      </c>
      <c r="G53" s="114">
        <v>202</v>
      </c>
      <c r="H53" s="114">
        <v>210</v>
      </c>
      <c r="I53" s="140">
        <v>208</v>
      </c>
      <c r="J53" s="115">
        <v>-21</v>
      </c>
      <c r="K53" s="116">
        <v>-10.096153846153847</v>
      </c>
    </row>
    <row r="54" spans="1:11" ht="14.1" customHeight="1" x14ac:dyDescent="0.2">
      <c r="A54" s="306" t="s">
        <v>279</v>
      </c>
      <c r="B54" s="307" t="s">
        <v>280</v>
      </c>
      <c r="C54" s="308"/>
      <c r="D54" s="113">
        <v>10.21088459244184</v>
      </c>
      <c r="E54" s="115">
        <v>2910</v>
      </c>
      <c r="F54" s="114">
        <v>2948</v>
      </c>
      <c r="G54" s="114">
        <v>2962</v>
      </c>
      <c r="H54" s="114">
        <v>3057</v>
      </c>
      <c r="I54" s="140">
        <v>3067</v>
      </c>
      <c r="J54" s="115">
        <v>-157</v>
      </c>
      <c r="K54" s="116">
        <v>-5.119008803390936</v>
      </c>
    </row>
    <row r="55" spans="1:11" ht="14.1" customHeight="1" x14ac:dyDescent="0.2">
      <c r="A55" s="306">
        <v>72</v>
      </c>
      <c r="B55" s="307" t="s">
        <v>281</v>
      </c>
      <c r="C55" s="308"/>
      <c r="D55" s="113">
        <v>1.2702200077195691</v>
      </c>
      <c r="E55" s="115">
        <v>362</v>
      </c>
      <c r="F55" s="114">
        <v>385</v>
      </c>
      <c r="G55" s="114">
        <v>396</v>
      </c>
      <c r="H55" s="114">
        <v>386</v>
      </c>
      <c r="I55" s="140">
        <v>376</v>
      </c>
      <c r="J55" s="115">
        <v>-14</v>
      </c>
      <c r="K55" s="116">
        <v>-3.7234042553191489</v>
      </c>
    </row>
    <row r="56" spans="1:11" ht="14.1" customHeight="1" x14ac:dyDescent="0.2">
      <c r="A56" s="306" t="s">
        <v>282</v>
      </c>
      <c r="B56" s="307" t="s">
        <v>283</v>
      </c>
      <c r="C56" s="308"/>
      <c r="D56" s="113">
        <v>0.25965823362223234</v>
      </c>
      <c r="E56" s="115">
        <v>74</v>
      </c>
      <c r="F56" s="114">
        <v>84</v>
      </c>
      <c r="G56" s="114">
        <v>86</v>
      </c>
      <c r="H56" s="114">
        <v>82</v>
      </c>
      <c r="I56" s="140">
        <v>79</v>
      </c>
      <c r="J56" s="115">
        <v>-5</v>
      </c>
      <c r="K56" s="116">
        <v>-6.3291139240506329</v>
      </c>
    </row>
    <row r="57" spans="1:11" ht="14.1" customHeight="1" x14ac:dyDescent="0.2">
      <c r="A57" s="306" t="s">
        <v>284</v>
      </c>
      <c r="B57" s="307" t="s">
        <v>285</v>
      </c>
      <c r="C57" s="308"/>
      <c r="D57" s="113">
        <v>0.67370784939822448</v>
      </c>
      <c r="E57" s="115">
        <v>192</v>
      </c>
      <c r="F57" s="114">
        <v>203</v>
      </c>
      <c r="G57" s="114">
        <v>212</v>
      </c>
      <c r="H57" s="114">
        <v>207</v>
      </c>
      <c r="I57" s="140">
        <v>204</v>
      </c>
      <c r="J57" s="115">
        <v>-12</v>
      </c>
      <c r="K57" s="116">
        <v>-5.882352941176471</v>
      </c>
    </row>
    <row r="58" spans="1:11" ht="14.1" customHeight="1" x14ac:dyDescent="0.2">
      <c r="A58" s="306">
        <v>73</v>
      </c>
      <c r="B58" s="307" t="s">
        <v>286</v>
      </c>
      <c r="C58" s="308"/>
      <c r="D58" s="113">
        <v>1.0281062493420823</v>
      </c>
      <c r="E58" s="115">
        <v>293</v>
      </c>
      <c r="F58" s="114">
        <v>281</v>
      </c>
      <c r="G58" s="114">
        <v>280</v>
      </c>
      <c r="H58" s="114">
        <v>271</v>
      </c>
      <c r="I58" s="140">
        <v>261</v>
      </c>
      <c r="J58" s="115">
        <v>32</v>
      </c>
      <c r="K58" s="116">
        <v>12.260536398467433</v>
      </c>
    </row>
    <row r="59" spans="1:11" ht="14.1" customHeight="1" x14ac:dyDescent="0.2">
      <c r="A59" s="306" t="s">
        <v>287</v>
      </c>
      <c r="B59" s="307" t="s">
        <v>288</v>
      </c>
      <c r="C59" s="308"/>
      <c r="D59" s="113">
        <v>0.73335906523035899</v>
      </c>
      <c r="E59" s="115">
        <v>209</v>
      </c>
      <c r="F59" s="114">
        <v>203</v>
      </c>
      <c r="G59" s="114">
        <v>202</v>
      </c>
      <c r="H59" s="114">
        <v>193</v>
      </c>
      <c r="I59" s="140">
        <v>192</v>
      </c>
      <c r="J59" s="115">
        <v>17</v>
      </c>
      <c r="K59" s="116">
        <v>8.8541666666666661</v>
      </c>
    </row>
    <row r="60" spans="1:11" ht="14.1" customHeight="1" x14ac:dyDescent="0.2">
      <c r="A60" s="306">
        <v>81</v>
      </c>
      <c r="B60" s="307" t="s">
        <v>289</v>
      </c>
      <c r="C60" s="308"/>
      <c r="D60" s="113">
        <v>3.9896136706551109</v>
      </c>
      <c r="E60" s="115">
        <v>1137</v>
      </c>
      <c r="F60" s="114">
        <v>1153</v>
      </c>
      <c r="G60" s="114">
        <v>1147</v>
      </c>
      <c r="H60" s="114">
        <v>1142</v>
      </c>
      <c r="I60" s="140">
        <v>1135</v>
      </c>
      <c r="J60" s="115">
        <v>2</v>
      </c>
      <c r="K60" s="116">
        <v>0.1762114537444934</v>
      </c>
    </row>
    <row r="61" spans="1:11" ht="14.1" customHeight="1" x14ac:dyDescent="0.2">
      <c r="A61" s="306" t="s">
        <v>290</v>
      </c>
      <c r="B61" s="307" t="s">
        <v>291</v>
      </c>
      <c r="C61" s="308"/>
      <c r="D61" s="113">
        <v>1.1579353661531984</v>
      </c>
      <c r="E61" s="115">
        <v>330</v>
      </c>
      <c r="F61" s="114">
        <v>323</v>
      </c>
      <c r="G61" s="114">
        <v>333</v>
      </c>
      <c r="H61" s="114">
        <v>345</v>
      </c>
      <c r="I61" s="140">
        <v>349</v>
      </c>
      <c r="J61" s="115">
        <v>-19</v>
      </c>
      <c r="K61" s="116">
        <v>-5.4441260744985671</v>
      </c>
    </row>
    <row r="62" spans="1:11" ht="14.1" customHeight="1" x14ac:dyDescent="0.2">
      <c r="A62" s="306" t="s">
        <v>292</v>
      </c>
      <c r="B62" s="307" t="s">
        <v>293</v>
      </c>
      <c r="C62" s="308"/>
      <c r="D62" s="113">
        <v>1.5719849819291905</v>
      </c>
      <c r="E62" s="115">
        <v>448</v>
      </c>
      <c r="F62" s="114">
        <v>444</v>
      </c>
      <c r="G62" s="114">
        <v>440</v>
      </c>
      <c r="H62" s="114">
        <v>432</v>
      </c>
      <c r="I62" s="140">
        <v>433</v>
      </c>
      <c r="J62" s="115">
        <v>15</v>
      </c>
      <c r="K62" s="116">
        <v>3.464203233256351</v>
      </c>
    </row>
    <row r="63" spans="1:11" ht="14.1" customHeight="1" x14ac:dyDescent="0.2">
      <c r="A63" s="306"/>
      <c r="B63" s="307" t="s">
        <v>294</v>
      </c>
      <c r="C63" s="308"/>
      <c r="D63" s="113">
        <v>1.2070598968384856</v>
      </c>
      <c r="E63" s="115">
        <v>344</v>
      </c>
      <c r="F63" s="114">
        <v>333</v>
      </c>
      <c r="G63" s="114">
        <v>327</v>
      </c>
      <c r="H63" s="114">
        <v>331</v>
      </c>
      <c r="I63" s="140">
        <v>328</v>
      </c>
      <c r="J63" s="115">
        <v>16</v>
      </c>
      <c r="K63" s="116">
        <v>4.8780487804878048</v>
      </c>
    </row>
    <row r="64" spans="1:11" ht="14.1" customHeight="1" x14ac:dyDescent="0.2">
      <c r="A64" s="306" t="s">
        <v>295</v>
      </c>
      <c r="B64" s="307" t="s">
        <v>296</v>
      </c>
      <c r="C64" s="308"/>
      <c r="D64" s="113">
        <v>0.10877574651742167</v>
      </c>
      <c r="E64" s="115">
        <v>31</v>
      </c>
      <c r="F64" s="114">
        <v>35</v>
      </c>
      <c r="G64" s="114">
        <v>33</v>
      </c>
      <c r="H64" s="114">
        <v>28</v>
      </c>
      <c r="I64" s="140">
        <v>28</v>
      </c>
      <c r="J64" s="115">
        <v>3</v>
      </c>
      <c r="K64" s="116">
        <v>10.714285714285714</v>
      </c>
    </row>
    <row r="65" spans="1:11" ht="14.1" customHeight="1" x14ac:dyDescent="0.2">
      <c r="A65" s="306" t="s">
        <v>297</v>
      </c>
      <c r="B65" s="307" t="s">
        <v>298</v>
      </c>
      <c r="C65" s="308"/>
      <c r="D65" s="113">
        <v>0.73686796027930801</v>
      </c>
      <c r="E65" s="115">
        <v>210</v>
      </c>
      <c r="F65" s="114">
        <v>237</v>
      </c>
      <c r="G65" s="114">
        <v>232</v>
      </c>
      <c r="H65" s="114">
        <v>229</v>
      </c>
      <c r="I65" s="140">
        <v>224</v>
      </c>
      <c r="J65" s="115">
        <v>-14</v>
      </c>
      <c r="K65" s="116">
        <v>-6.25</v>
      </c>
    </row>
    <row r="66" spans="1:11" ht="14.1" customHeight="1" x14ac:dyDescent="0.2">
      <c r="A66" s="306">
        <v>82</v>
      </c>
      <c r="B66" s="307" t="s">
        <v>299</v>
      </c>
      <c r="C66" s="308"/>
      <c r="D66" s="113">
        <v>2.6737780272992033</v>
      </c>
      <c r="E66" s="115">
        <v>762</v>
      </c>
      <c r="F66" s="114">
        <v>785</v>
      </c>
      <c r="G66" s="114">
        <v>774</v>
      </c>
      <c r="H66" s="114">
        <v>794</v>
      </c>
      <c r="I66" s="140">
        <v>785</v>
      </c>
      <c r="J66" s="115">
        <v>-23</v>
      </c>
      <c r="K66" s="116">
        <v>-2.9299363057324839</v>
      </c>
    </row>
    <row r="67" spans="1:11" ht="14.1" customHeight="1" x14ac:dyDescent="0.2">
      <c r="A67" s="306" t="s">
        <v>300</v>
      </c>
      <c r="B67" s="307" t="s">
        <v>301</v>
      </c>
      <c r="C67" s="308"/>
      <c r="D67" s="113">
        <v>1.4351380750201761</v>
      </c>
      <c r="E67" s="115">
        <v>409</v>
      </c>
      <c r="F67" s="114">
        <v>400</v>
      </c>
      <c r="G67" s="114">
        <v>388</v>
      </c>
      <c r="H67" s="114">
        <v>408</v>
      </c>
      <c r="I67" s="140">
        <v>399</v>
      </c>
      <c r="J67" s="115">
        <v>10</v>
      </c>
      <c r="K67" s="116">
        <v>2.5062656641604009</v>
      </c>
    </row>
    <row r="68" spans="1:11" ht="14.1" customHeight="1" x14ac:dyDescent="0.2">
      <c r="A68" s="306" t="s">
        <v>302</v>
      </c>
      <c r="B68" s="307" t="s">
        <v>303</v>
      </c>
      <c r="C68" s="308"/>
      <c r="D68" s="113">
        <v>0.75441243552405346</v>
      </c>
      <c r="E68" s="115">
        <v>215</v>
      </c>
      <c r="F68" s="114">
        <v>243</v>
      </c>
      <c r="G68" s="114">
        <v>241</v>
      </c>
      <c r="H68" s="114">
        <v>239</v>
      </c>
      <c r="I68" s="140">
        <v>241</v>
      </c>
      <c r="J68" s="115">
        <v>-26</v>
      </c>
      <c r="K68" s="116">
        <v>-10.78838174273859</v>
      </c>
    </row>
    <row r="69" spans="1:11" ht="14.1" customHeight="1" x14ac:dyDescent="0.2">
      <c r="A69" s="306">
        <v>83</v>
      </c>
      <c r="B69" s="307" t="s">
        <v>304</v>
      </c>
      <c r="C69" s="308"/>
      <c r="D69" s="113">
        <v>3.9054001894803325</v>
      </c>
      <c r="E69" s="115">
        <v>1113</v>
      </c>
      <c r="F69" s="114">
        <v>1101</v>
      </c>
      <c r="G69" s="114">
        <v>1078</v>
      </c>
      <c r="H69" s="114">
        <v>1088</v>
      </c>
      <c r="I69" s="140">
        <v>1074</v>
      </c>
      <c r="J69" s="115">
        <v>39</v>
      </c>
      <c r="K69" s="116">
        <v>3.6312849162011172</v>
      </c>
    </row>
    <row r="70" spans="1:11" ht="14.1" customHeight="1" x14ac:dyDescent="0.2">
      <c r="A70" s="306" t="s">
        <v>305</v>
      </c>
      <c r="B70" s="307" t="s">
        <v>306</v>
      </c>
      <c r="C70" s="308"/>
      <c r="D70" s="113">
        <v>2.3439418926979894</v>
      </c>
      <c r="E70" s="115">
        <v>668</v>
      </c>
      <c r="F70" s="114">
        <v>657</v>
      </c>
      <c r="G70" s="114">
        <v>640</v>
      </c>
      <c r="H70" s="114">
        <v>635</v>
      </c>
      <c r="I70" s="140">
        <v>639</v>
      </c>
      <c r="J70" s="115">
        <v>29</v>
      </c>
      <c r="K70" s="116">
        <v>4.5383411580594677</v>
      </c>
    </row>
    <row r="71" spans="1:11" ht="14.1" customHeight="1" x14ac:dyDescent="0.2">
      <c r="A71" s="306"/>
      <c r="B71" s="307" t="s">
        <v>307</v>
      </c>
      <c r="C71" s="308"/>
      <c r="D71" s="113">
        <v>1.3123267483069581</v>
      </c>
      <c r="E71" s="115">
        <v>374</v>
      </c>
      <c r="F71" s="114">
        <v>365</v>
      </c>
      <c r="G71" s="114">
        <v>354</v>
      </c>
      <c r="H71" s="114">
        <v>354</v>
      </c>
      <c r="I71" s="140">
        <v>357</v>
      </c>
      <c r="J71" s="115">
        <v>17</v>
      </c>
      <c r="K71" s="116">
        <v>4.7619047619047619</v>
      </c>
    </row>
    <row r="72" spans="1:11" ht="14.1" customHeight="1" x14ac:dyDescent="0.2">
      <c r="A72" s="306">
        <v>84</v>
      </c>
      <c r="B72" s="307" t="s">
        <v>308</v>
      </c>
      <c r="C72" s="308"/>
      <c r="D72" s="113">
        <v>1.6070739324186814</v>
      </c>
      <c r="E72" s="115">
        <v>458</v>
      </c>
      <c r="F72" s="114">
        <v>489</v>
      </c>
      <c r="G72" s="114">
        <v>479</v>
      </c>
      <c r="H72" s="114">
        <v>470</v>
      </c>
      <c r="I72" s="140">
        <v>473</v>
      </c>
      <c r="J72" s="115">
        <v>-15</v>
      </c>
      <c r="K72" s="116">
        <v>-3.1712473572938689</v>
      </c>
    </row>
    <row r="73" spans="1:11" ht="14.1" customHeight="1" x14ac:dyDescent="0.2">
      <c r="A73" s="306" t="s">
        <v>309</v>
      </c>
      <c r="B73" s="307" t="s">
        <v>310</v>
      </c>
      <c r="C73" s="308"/>
      <c r="D73" s="113">
        <v>0.23509596827958876</v>
      </c>
      <c r="E73" s="115">
        <v>67</v>
      </c>
      <c r="F73" s="114">
        <v>67</v>
      </c>
      <c r="G73" s="114">
        <v>75</v>
      </c>
      <c r="H73" s="114">
        <v>86</v>
      </c>
      <c r="I73" s="140">
        <v>85</v>
      </c>
      <c r="J73" s="115">
        <v>-18</v>
      </c>
      <c r="K73" s="116">
        <v>-21.176470588235293</v>
      </c>
    </row>
    <row r="74" spans="1:11" ht="14.1" customHeight="1" x14ac:dyDescent="0.2">
      <c r="A74" s="306" t="s">
        <v>311</v>
      </c>
      <c r="B74" s="307" t="s">
        <v>312</v>
      </c>
      <c r="C74" s="308"/>
      <c r="D74" s="113">
        <v>0.13333801186006528</v>
      </c>
      <c r="E74" s="115">
        <v>38</v>
      </c>
      <c r="F74" s="114">
        <v>35</v>
      </c>
      <c r="G74" s="114">
        <v>33</v>
      </c>
      <c r="H74" s="114">
        <v>31</v>
      </c>
      <c r="I74" s="140">
        <v>31</v>
      </c>
      <c r="J74" s="115">
        <v>7</v>
      </c>
      <c r="K74" s="116">
        <v>22.580645161290324</v>
      </c>
    </row>
    <row r="75" spans="1:11" ht="14.1" customHeight="1" x14ac:dyDescent="0.2">
      <c r="A75" s="306" t="s">
        <v>313</v>
      </c>
      <c r="B75" s="307" t="s">
        <v>314</v>
      </c>
      <c r="C75" s="308"/>
      <c r="D75" s="113">
        <v>3.1580055440541772E-2</v>
      </c>
      <c r="E75" s="115">
        <v>9</v>
      </c>
      <c r="F75" s="114">
        <v>8</v>
      </c>
      <c r="G75" s="114">
        <v>10</v>
      </c>
      <c r="H75" s="114">
        <v>11</v>
      </c>
      <c r="I75" s="140">
        <v>11</v>
      </c>
      <c r="J75" s="115">
        <v>-2</v>
      </c>
      <c r="K75" s="116">
        <v>-18.181818181818183</v>
      </c>
    </row>
    <row r="76" spans="1:11" ht="14.1" customHeight="1" x14ac:dyDescent="0.2">
      <c r="A76" s="306">
        <v>91</v>
      </c>
      <c r="B76" s="307" t="s">
        <v>315</v>
      </c>
      <c r="C76" s="308"/>
      <c r="D76" s="113">
        <v>0.70528790483876624</v>
      </c>
      <c r="E76" s="115">
        <v>201</v>
      </c>
      <c r="F76" s="114">
        <v>183</v>
      </c>
      <c r="G76" s="114">
        <v>194</v>
      </c>
      <c r="H76" s="114">
        <v>195</v>
      </c>
      <c r="I76" s="140">
        <v>196</v>
      </c>
      <c r="J76" s="115">
        <v>5</v>
      </c>
      <c r="K76" s="116">
        <v>2.5510204081632653</v>
      </c>
    </row>
    <row r="77" spans="1:11" ht="14.1" customHeight="1" x14ac:dyDescent="0.2">
      <c r="A77" s="306">
        <v>92</v>
      </c>
      <c r="B77" s="307" t="s">
        <v>316</v>
      </c>
      <c r="C77" s="308"/>
      <c r="D77" s="113">
        <v>0.30176497420962139</v>
      </c>
      <c r="E77" s="115">
        <v>86</v>
      </c>
      <c r="F77" s="114">
        <v>92</v>
      </c>
      <c r="G77" s="114">
        <v>98</v>
      </c>
      <c r="H77" s="114">
        <v>89</v>
      </c>
      <c r="I77" s="140">
        <v>89</v>
      </c>
      <c r="J77" s="115">
        <v>-3</v>
      </c>
      <c r="K77" s="116">
        <v>-3.3707865168539324</v>
      </c>
    </row>
    <row r="78" spans="1:11" ht="14.1" customHeight="1" x14ac:dyDescent="0.2">
      <c r="A78" s="306">
        <v>93</v>
      </c>
      <c r="B78" s="307" t="s">
        <v>317</v>
      </c>
      <c r="C78" s="308"/>
      <c r="D78" s="113">
        <v>0.12281132671321801</v>
      </c>
      <c r="E78" s="115">
        <v>35</v>
      </c>
      <c r="F78" s="114">
        <v>35</v>
      </c>
      <c r="G78" s="114">
        <v>41</v>
      </c>
      <c r="H78" s="114">
        <v>38</v>
      </c>
      <c r="I78" s="140">
        <v>38</v>
      </c>
      <c r="J78" s="115">
        <v>-3</v>
      </c>
      <c r="K78" s="116">
        <v>-7.8947368421052628</v>
      </c>
    </row>
    <row r="79" spans="1:11" ht="14.1" customHeight="1" x14ac:dyDescent="0.2">
      <c r="A79" s="306">
        <v>94</v>
      </c>
      <c r="B79" s="307" t="s">
        <v>318</v>
      </c>
      <c r="C79" s="308"/>
      <c r="D79" s="113">
        <v>0.44913856626548299</v>
      </c>
      <c r="E79" s="115">
        <v>128</v>
      </c>
      <c r="F79" s="114">
        <v>152</v>
      </c>
      <c r="G79" s="114">
        <v>161</v>
      </c>
      <c r="H79" s="114">
        <v>150</v>
      </c>
      <c r="I79" s="140">
        <v>145</v>
      </c>
      <c r="J79" s="115">
        <v>-17</v>
      </c>
      <c r="K79" s="116">
        <v>-11.724137931034482</v>
      </c>
    </row>
    <row r="80" spans="1:11" ht="14.1" customHeight="1" x14ac:dyDescent="0.2">
      <c r="A80" s="306" t="s">
        <v>319</v>
      </c>
      <c r="B80" s="307" t="s">
        <v>320</v>
      </c>
      <c r="C80" s="308"/>
      <c r="D80" s="113" t="s">
        <v>514</v>
      </c>
      <c r="E80" s="115" t="s">
        <v>514</v>
      </c>
      <c r="F80" s="114" t="s">
        <v>514</v>
      </c>
      <c r="G80" s="114" t="s">
        <v>514</v>
      </c>
      <c r="H80" s="114" t="s">
        <v>514</v>
      </c>
      <c r="I80" s="140">
        <v>3</v>
      </c>
      <c r="J80" s="115" t="s">
        <v>514</v>
      </c>
      <c r="K80" s="116" t="s">
        <v>514</v>
      </c>
    </row>
    <row r="81" spans="1:11" ht="14.1" customHeight="1" x14ac:dyDescent="0.2">
      <c r="A81" s="310" t="s">
        <v>321</v>
      </c>
      <c r="B81" s="311" t="s">
        <v>334</v>
      </c>
      <c r="C81" s="312"/>
      <c r="D81" s="125">
        <v>4.7475350012281137</v>
      </c>
      <c r="E81" s="143">
        <v>1353</v>
      </c>
      <c r="F81" s="144">
        <v>1401</v>
      </c>
      <c r="G81" s="144">
        <v>1420</v>
      </c>
      <c r="H81" s="144">
        <v>1468</v>
      </c>
      <c r="I81" s="145">
        <v>1394</v>
      </c>
      <c r="J81" s="143">
        <v>-41</v>
      </c>
      <c r="K81" s="146">
        <v>-2.9411764705882355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8538</v>
      </c>
      <c r="G12" s="536">
        <v>6569</v>
      </c>
      <c r="H12" s="536">
        <v>11165</v>
      </c>
      <c r="I12" s="536">
        <v>7925</v>
      </c>
      <c r="J12" s="537">
        <v>8869</v>
      </c>
      <c r="K12" s="538">
        <v>-331</v>
      </c>
      <c r="L12" s="349">
        <v>-3.7321005750366445</v>
      </c>
    </row>
    <row r="13" spans="1:17" s="110" customFormat="1" ht="15" customHeight="1" x14ac:dyDescent="0.2">
      <c r="A13" s="350" t="s">
        <v>345</v>
      </c>
      <c r="B13" s="351" t="s">
        <v>346</v>
      </c>
      <c r="C13" s="347"/>
      <c r="D13" s="347"/>
      <c r="E13" s="348"/>
      <c r="F13" s="536">
        <v>4588</v>
      </c>
      <c r="G13" s="536">
        <v>3274</v>
      </c>
      <c r="H13" s="536">
        <v>6003</v>
      </c>
      <c r="I13" s="536">
        <v>4229</v>
      </c>
      <c r="J13" s="537">
        <v>4732</v>
      </c>
      <c r="K13" s="538">
        <v>-144</v>
      </c>
      <c r="L13" s="349">
        <v>-3.0431107354184279</v>
      </c>
    </row>
    <row r="14" spans="1:17" s="110" customFormat="1" ht="22.5" customHeight="1" x14ac:dyDescent="0.2">
      <c r="A14" s="350"/>
      <c r="B14" s="351" t="s">
        <v>347</v>
      </c>
      <c r="C14" s="347"/>
      <c r="D14" s="347"/>
      <c r="E14" s="348"/>
      <c r="F14" s="536">
        <v>3950</v>
      </c>
      <c r="G14" s="536">
        <v>3295</v>
      </c>
      <c r="H14" s="536">
        <v>5162</v>
      </c>
      <c r="I14" s="536">
        <v>3696</v>
      </c>
      <c r="J14" s="537">
        <v>4137</v>
      </c>
      <c r="K14" s="538">
        <v>-187</v>
      </c>
      <c r="L14" s="349">
        <v>-4.5201837080009666</v>
      </c>
    </row>
    <row r="15" spans="1:17" s="110" customFormat="1" ht="15" customHeight="1" x14ac:dyDescent="0.2">
      <c r="A15" s="350" t="s">
        <v>348</v>
      </c>
      <c r="B15" s="351" t="s">
        <v>108</v>
      </c>
      <c r="C15" s="347"/>
      <c r="D15" s="347"/>
      <c r="E15" s="348"/>
      <c r="F15" s="536">
        <v>1835</v>
      </c>
      <c r="G15" s="536">
        <v>1551</v>
      </c>
      <c r="H15" s="536">
        <v>4847</v>
      </c>
      <c r="I15" s="536">
        <v>1809</v>
      </c>
      <c r="J15" s="537">
        <v>1765</v>
      </c>
      <c r="K15" s="538">
        <v>70</v>
      </c>
      <c r="L15" s="349">
        <v>3.9660056657223794</v>
      </c>
    </row>
    <row r="16" spans="1:17" s="110" customFormat="1" ht="15" customHeight="1" x14ac:dyDescent="0.2">
      <c r="A16" s="350"/>
      <c r="B16" s="351" t="s">
        <v>109</v>
      </c>
      <c r="C16" s="347"/>
      <c r="D16" s="347"/>
      <c r="E16" s="348"/>
      <c r="F16" s="536">
        <v>5581</v>
      </c>
      <c r="G16" s="536">
        <v>4313</v>
      </c>
      <c r="H16" s="536">
        <v>5455</v>
      </c>
      <c r="I16" s="536">
        <v>5113</v>
      </c>
      <c r="J16" s="537">
        <v>6026</v>
      </c>
      <c r="K16" s="538">
        <v>-445</v>
      </c>
      <c r="L16" s="349">
        <v>-7.3846664454032522</v>
      </c>
    </row>
    <row r="17" spans="1:12" s="110" customFormat="1" ht="15" customHeight="1" x14ac:dyDescent="0.2">
      <c r="A17" s="350"/>
      <c r="B17" s="351" t="s">
        <v>110</v>
      </c>
      <c r="C17" s="347"/>
      <c r="D17" s="347"/>
      <c r="E17" s="348"/>
      <c r="F17" s="536">
        <v>988</v>
      </c>
      <c r="G17" s="536">
        <v>590</v>
      </c>
      <c r="H17" s="536">
        <v>735</v>
      </c>
      <c r="I17" s="536">
        <v>869</v>
      </c>
      <c r="J17" s="537">
        <v>972</v>
      </c>
      <c r="K17" s="538">
        <v>16</v>
      </c>
      <c r="L17" s="349">
        <v>1.6460905349794239</v>
      </c>
    </row>
    <row r="18" spans="1:12" s="110" customFormat="1" ht="15" customHeight="1" x14ac:dyDescent="0.2">
      <c r="A18" s="350"/>
      <c r="B18" s="351" t="s">
        <v>111</v>
      </c>
      <c r="C18" s="347"/>
      <c r="D18" s="347"/>
      <c r="E18" s="348"/>
      <c r="F18" s="536">
        <v>134</v>
      </c>
      <c r="G18" s="536">
        <v>115</v>
      </c>
      <c r="H18" s="536">
        <v>128</v>
      </c>
      <c r="I18" s="536">
        <v>134</v>
      </c>
      <c r="J18" s="537">
        <v>106</v>
      </c>
      <c r="K18" s="538">
        <v>28</v>
      </c>
      <c r="L18" s="349">
        <v>26.415094339622641</v>
      </c>
    </row>
    <row r="19" spans="1:12" s="110" customFormat="1" ht="15" customHeight="1" x14ac:dyDescent="0.2">
      <c r="A19" s="118" t="s">
        <v>113</v>
      </c>
      <c r="B19" s="119" t="s">
        <v>181</v>
      </c>
      <c r="C19" s="347"/>
      <c r="D19" s="347"/>
      <c r="E19" s="348"/>
      <c r="F19" s="536">
        <v>5193</v>
      </c>
      <c r="G19" s="536">
        <v>3779</v>
      </c>
      <c r="H19" s="536">
        <v>7710</v>
      </c>
      <c r="I19" s="536">
        <v>4775</v>
      </c>
      <c r="J19" s="537">
        <v>5536</v>
      </c>
      <c r="K19" s="538">
        <v>-343</v>
      </c>
      <c r="L19" s="349">
        <v>-6.1958092485549132</v>
      </c>
    </row>
    <row r="20" spans="1:12" s="110" customFormat="1" ht="15" customHeight="1" x14ac:dyDescent="0.2">
      <c r="A20" s="118"/>
      <c r="B20" s="119" t="s">
        <v>182</v>
      </c>
      <c r="C20" s="347"/>
      <c r="D20" s="347"/>
      <c r="E20" s="348"/>
      <c r="F20" s="536">
        <v>3345</v>
      </c>
      <c r="G20" s="536">
        <v>2790</v>
      </c>
      <c r="H20" s="536">
        <v>3455</v>
      </c>
      <c r="I20" s="536">
        <v>3150</v>
      </c>
      <c r="J20" s="537">
        <v>3333</v>
      </c>
      <c r="K20" s="538">
        <v>12</v>
      </c>
      <c r="L20" s="349">
        <v>0.36003600360036003</v>
      </c>
    </row>
    <row r="21" spans="1:12" s="110" customFormat="1" ht="15" customHeight="1" x14ac:dyDescent="0.2">
      <c r="A21" s="118" t="s">
        <v>113</v>
      </c>
      <c r="B21" s="119" t="s">
        <v>116</v>
      </c>
      <c r="C21" s="347"/>
      <c r="D21" s="347"/>
      <c r="E21" s="348"/>
      <c r="F21" s="536">
        <v>7160</v>
      </c>
      <c r="G21" s="536">
        <v>5263</v>
      </c>
      <c r="H21" s="536">
        <v>9386</v>
      </c>
      <c r="I21" s="536">
        <v>6528</v>
      </c>
      <c r="J21" s="537">
        <v>7379</v>
      </c>
      <c r="K21" s="538">
        <v>-219</v>
      </c>
      <c r="L21" s="349">
        <v>-2.9678818268058</v>
      </c>
    </row>
    <row r="22" spans="1:12" s="110" customFormat="1" ht="15" customHeight="1" x14ac:dyDescent="0.2">
      <c r="A22" s="118"/>
      <c r="B22" s="119" t="s">
        <v>117</v>
      </c>
      <c r="C22" s="347"/>
      <c r="D22" s="347"/>
      <c r="E22" s="348"/>
      <c r="F22" s="536">
        <v>1366</v>
      </c>
      <c r="G22" s="536">
        <v>1299</v>
      </c>
      <c r="H22" s="536">
        <v>1766</v>
      </c>
      <c r="I22" s="536">
        <v>1390</v>
      </c>
      <c r="J22" s="537">
        <v>1482</v>
      </c>
      <c r="K22" s="538">
        <v>-116</v>
      </c>
      <c r="L22" s="349">
        <v>-7.8272604588394064</v>
      </c>
    </row>
    <row r="23" spans="1:12" s="110" customFormat="1" ht="15" customHeight="1" x14ac:dyDescent="0.2">
      <c r="A23" s="352" t="s">
        <v>348</v>
      </c>
      <c r="B23" s="353" t="s">
        <v>193</v>
      </c>
      <c r="C23" s="354"/>
      <c r="D23" s="354"/>
      <c r="E23" s="355"/>
      <c r="F23" s="539">
        <v>224</v>
      </c>
      <c r="G23" s="539">
        <v>270</v>
      </c>
      <c r="H23" s="539">
        <v>2602</v>
      </c>
      <c r="I23" s="539">
        <v>113</v>
      </c>
      <c r="J23" s="540">
        <v>233</v>
      </c>
      <c r="K23" s="541">
        <v>-9</v>
      </c>
      <c r="L23" s="356">
        <v>-3.8626609442060085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35.1</v>
      </c>
      <c r="G25" s="542">
        <v>40.4</v>
      </c>
      <c r="H25" s="542">
        <v>40.5</v>
      </c>
      <c r="I25" s="542">
        <v>40.700000000000003</v>
      </c>
      <c r="J25" s="542">
        <v>36.1</v>
      </c>
      <c r="K25" s="543" t="s">
        <v>350</v>
      </c>
      <c r="L25" s="364">
        <v>-1</v>
      </c>
    </row>
    <row r="26" spans="1:12" s="110" customFormat="1" ht="15" customHeight="1" x14ac:dyDescent="0.2">
      <c r="A26" s="365" t="s">
        <v>105</v>
      </c>
      <c r="B26" s="366" t="s">
        <v>346</v>
      </c>
      <c r="C26" s="362"/>
      <c r="D26" s="362"/>
      <c r="E26" s="363"/>
      <c r="F26" s="542">
        <v>33.4</v>
      </c>
      <c r="G26" s="542">
        <v>36.9</v>
      </c>
      <c r="H26" s="542">
        <v>37.700000000000003</v>
      </c>
      <c r="I26" s="542">
        <v>39</v>
      </c>
      <c r="J26" s="544">
        <v>33.799999999999997</v>
      </c>
      <c r="K26" s="543" t="s">
        <v>350</v>
      </c>
      <c r="L26" s="364">
        <v>-0.39999999999999858</v>
      </c>
    </row>
    <row r="27" spans="1:12" s="110" customFormat="1" ht="15" customHeight="1" x14ac:dyDescent="0.2">
      <c r="A27" s="365"/>
      <c r="B27" s="366" t="s">
        <v>347</v>
      </c>
      <c r="C27" s="362"/>
      <c r="D27" s="362"/>
      <c r="E27" s="363"/>
      <c r="F27" s="542">
        <v>37.1</v>
      </c>
      <c r="G27" s="542">
        <v>43.9</v>
      </c>
      <c r="H27" s="542">
        <v>43.5</v>
      </c>
      <c r="I27" s="542">
        <v>42.6</v>
      </c>
      <c r="J27" s="542">
        <v>38.700000000000003</v>
      </c>
      <c r="K27" s="543" t="s">
        <v>350</v>
      </c>
      <c r="L27" s="364">
        <v>-1.6000000000000014</v>
      </c>
    </row>
    <row r="28" spans="1:12" s="110" customFormat="1" ht="15" customHeight="1" x14ac:dyDescent="0.2">
      <c r="A28" s="365" t="s">
        <v>113</v>
      </c>
      <c r="B28" s="366" t="s">
        <v>108</v>
      </c>
      <c r="C28" s="362"/>
      <c r="D28" s="362"/>
      <c r="E28" s="363"/>
      <c r="F28" s="542">
        <v>46.2</v>
      </c>
      <c r="G28" s="542">
        <v>50.8</v>
      </c>
      <c r="H28" s="542">
        <v>50.3</v>
      </c>
      <c r="I28" s="542">
        <v>53.6</v>
      </c>
      <c r="J28" s="542">
        <v>49.3</v>
      </c>
      <c r="K28" s="543" t="s">
        <v>350</v>
      </c>
      <c r="L28" s="364">
        <v>-3.0999999999999943</v>
      </c>
    </row>
    <row r="29" spans="1:12" s="110" customFormat="1" ht="11.25" x14ac:dyDescent="0.2">
      <c r="A29" s="365"/>
      <c r="B29" s="366" t="s">
        <v>109</v>
      </c>
      <c r="C29" s="362"/>
      <c r="D29" s="362"/>
      <c r="E29" s="363"/>
      <c r="F29" s="542">
        <v>32.4</v>
      </c>
      <c r="G29" s="542">
        <v>37.799999999999997</v>
      </c>
      <c r="H29" s="542">
        <v>37.299999999999997</v>
      </c>
      <c r="I29" s="542">
        <v>37</v>
      </c>
      <c r="J29" s="544">
        <v>33.5</v>
      </c>
      <c r="K29" s="543" t="s">
        <v>350</v>
      </c>
      <c r="L29" s="364">
        <v>-1.1000000000000014</v>
      </c>
    </row>
    <row r="30" spans="1:12" s="110" customFormat="1" ht="15" customHeight="1" x14ac:dyDescent="0.2">
      <c r="A30" s="365"/>
      <c r="B30" s="366" t="s">
        <v>110</v>
      </c>
      <c r="C30" s="362"/>
      <c r="D30" s="362"/>
      <c r="E30" s="363"/>
      <c r="F30" s="542">
        <v>31.5</v>
      </c>
      <c r="G30" s="542">
        <v>36.1</v>
      </c>
      <c r="H30" s="542">
        <v>32.4</v>
      </c>
      <c r="I30" s="542">
        <v>37.1</v>
      </c>
      <c r="J30" s="542">
        <v>30.2</v>
      </c>
      <c r="K30" s="543" t="s">
        <v>350</v>
      </c>
      <c r="L30" s="364">
        <v>1.3000000000000007</v>
      </c>
    </row>
    <row r="31" spans="1:12" s="110" customFormat="1" ht="15" customHeight="1" x14ac:dyDescent="0.2">
      <c r="A31" s="365"/>
      <c r="B31" s="366" t="s">
        <v>111</v>
      </c>
      <c r="C31" s="362"/>
      <c r="D31" s="362"/>
      <c r="E31" s="363"/>
      <c r="F31" s="542">
        <v>40.200000000000003</v>
      </c>
      <c r="G31" s="542">
        <v>47</v>
      </c>
      <c r="H31" s="542">
        <v>50</v>
      </c>
      <c r="I31" s="542">
        <v>40.6</v>
      </c>
      <c r="J31" s="542">
        <v>41.5</v>
      </c>
      <c r="K31" s="543" t="s">
        <v>350</v>
      </c>
      <c r="L31" s="364">
        <v>-1.2999999999999972</v>
      </c>
    </row>
    <row r="32" spans="1:12" s="110" customFormat="1" ht="15" customHeight="1" x14ac:dyDescent="0.2">
      <c r="A32" s="367" t="s">
        <v>113</v>
      </c>
      <c r="B32" s="368" t="s">
        <v>181</v>
      </c>
      <c r="C32" s="362"/>
      <c r="D32" s="362"/>
      <c r="E32" s="363"/>
      <c r="F32" s="542">
        <v>33.299999999999997</v>
      </c>
      <c r="G32" s="542">
        <v>38.799999999999997</v>
      </c>
      <c r="H32" s="542">
        <v>38.200000000000003</v>
      </c>
      <c r="I32" s="542">
        <v>39.799999999999997</v>
      </c>
      <c r="J32" s="544">
        <v>34.299999999999997</v>
      </c>
      <c r="K32" s="543" t="s">
        <v>350</v>
      </c>
      <c r="L32" s="364">
        <v>-1</v>
      </c>
    </row>
    <row r="33" spans="1:12" s="110" customFormat="1" ht="15" customHeight="1" x14ac:dyDescent="0.2">
      <c r="A33" s="367"/>
      <c r="B33" s="368" t="s">
        <v>182</v>
      </c>
      <c r="C33" s="362"/>
      <c r="D33" s="362"/>
      <c r="E33" s="363"/>
      <c r="F33" s="542">
        <v>37.9</v>
      </c>
      <c r="G33" s="542">
        <v>42.4</v>
      </c>
      <c r="H33" s="542">
        <v>43.9</v>
      </c>
      <c r="I33" s="542">
        <v>42.1</v>
      </c>
      <c r="J33" s="542">
        <v>38.9</v>
      </c>
      <c r="K33" s="543" t="s">
        <v>350</v>
      </c>
      <c r="L33" s="364">
        <v>-1</v>
      </c>
    </row>
    <row r="34" spans="1:12" s="369" customFormat="1" ht="15" customHeight="1" x14ac:dyDescent="0.2">
      <c r="A34" s="367" t="s">
        <v>113</v>
      </c>
      <c r="B34" s="368" t="s">
        <v>116</v>
      </c>
      <c r="C34" s="362"/>
      <c r="D34" s="362"/>
      <c r="E34" s="363"/>
      <c r="F34" s="542">
        <v>34.5</v>
      </c>
      <c r="G34" s="542">
        <v>38.4</v>
      </c>
      <c r="H34" s="542">
        <v>39.799999999999997</v>
      </c>
      <c r="I34" s="542">
        <v>39.700000000000003</v>
      </c>
      <c r="J34" s="542">
        <v>34.799999999999997</v>
      </c>
      <c r="K34" s="543" t="s">
        <v>350</v>
      </c>
      <c r="L34" s="364">
        <v>-0.29999999999999716</v>
      </c>
    </row>
    <row r="35" spans="1:12" s="369" customFormat="1" ht="11.25" x14ac:dyDescent="0.2">
      <c r="A35" s="370"/>
      <c r="B35" s="371" t="s">
        <v>117</v>
      </c>
      <c r="C35" s="372"/>
      <c r="D35" s="372"/>
      <c r="E35" s="373"/>
      <c r="F35" s="545">
        <v>38.299999999999997</v>
      </c>
      <c r="G35" s="545">
        <v>48.4</v>
      </c>
      <c r="H35" s="545">
        <v>43.5</v>
      </c>
      <c r="I35" s="545">
        <v>45.4</v>
      </c>
      <c r="J35" s="546">
        <v>42.4</v>
      </c>
      <c r="K35" s="547" t="s">
        <v>350</v>
      </c>
      <c r="L35" s="374">
        <v>-4.1000000000000014</v>
      </c>
    </row>
    <row r="36" spans="1:12" s="369" customFormat="1" ht="15.95" customHeight="1" x14ac:dyDescent="0.2">
      <c r="A36" s="375" t="s">
        <v>351</v>
      </c>
      <c r="B36" s="376"/>
      <c r="C36" s="377"/>
      <c r="D36" s="376"/>
      <c r="E36" s="378"/>
      <c r="F36" s="548">
        <v>8243</v>
      </c>
      <c r="G36" s="548">
        <v>6177</v>
      </c>
      <c r="H36" s="548">
        <v>8137</v>
      </c>
      <c r="I36" s="548">
        <v>7760</v>
      </c>
      <c r="J36" s="548">
        <v>8564</v>
      </c>
      <c r="K36" s="549">
        <v>-321</v>
      </c>
      <c r="L36" s="380">
        <v>-3.7482484820177486</v>
      </c>
    </row>
    <row r="37" spans="1:12" s="369" customFormat="1" ht="15.95" customHeight="1" x14ac:dyDescent="0.2">
      <c r="A37" s="381"/>
      <c r="B37" s="382" t="s">
        <v>113</v>
      </c>
      <c r="C37" s="382" t="s">
        <v>352</v>
      </c>
      <c r="D37" s="382"/>
      <c r="E37" s="383"/>
      <c r="F37" s="548">
        <v>2897</v>
      </c>
      <c r="G37" s="548">
        <v>2496</v>
      </c>
      <c r="H37" s="548">
        <v>3298</v>
      </c>
      <c r="I37" s="548">
        <v>3160</v>
      </c>
      <c r="J37" s="548">
        <v>3091</v>
      </c>
      <c r="K37" s="549">
        <v>-194</v>
      </c>
      <c r="L37" s="380">
        <v>-6.276285991588483</v>
      </c>
    </row>
    <row r="38" spans="1:12" s="369" customFormat="1" ht="15.95" customHeight="1" x14ac:dyDescent="0.2">
      <c r="A38" s="381"/>
      <c r="B38" s="384" t="s">
        <v>105</v>
      </c>
      <c r="C38" s="384" t="s">
        <v>106</v>
      </c>
      <c r="D38" s="385"/>
      <c r="E38" s="383"/>
      <c r="F38" s="548">
        <v>4412</v>
      </c>
      <c r="G38" s="548">
        <v>3095</v>
      </c>
      <c r="H38" s="548">
        <v>4164</v>
      </c>
      <c r="I38" s="548">
        <v>4137</v>
      </c>
      <c r="J38" s="550">
        <v>4575</v>
      </c>
      <c r="K38" s="549">
        <v>-163</v>
      </c>
      <c r="L38" s="380">
        <v>-3.5628415300546448</v>
      </c>
    </row>
    <row r="39" spans="1:12" s="369" customFormat="1" ht="15.95" customHeight="1" x14ac:dyDescent="0.2">
      <c r="A39" s="381"/>
      <c r="B39" s="385"/>
      <c r="C39" s="382" t="s">
        <v>353</v>
      </c>
      <c r="D39" s="385"/>
      <c r="E39" s="383"/>
      <c r="F39" s="548">
        <v>1475</v>
      </c>
      <c r="G39" s="548">
        <v>1142</v>
      </c>
      <c r="H39" s="548">
        <v>1569</v>
      </c>
      <c r="I39" s="548">
        <v>1615</v>
      </c>
      <c r="J39" s="548">
        <v>1546</v>
      </c>
      <c r="K39" s="549">
        <v>-71</v>
      </c>
      <c r="L39" s="380">
        <v>-4.5924967658473479</v>
      </c>
    </row>
    <row r="40" spans="1:12" s="369" customFormat="1" ht="15.95" customHeight="1" x14ac:dyDescent="0.2">
      <c r="A40" s="381"/>
      <c r="B40" s="384"/>
      <c r="C40" s="384" t="s">
        <v>107</v>
      </c>
      <c r="D40" s="385"/>
      <c r="E40" s="383"/>
      <c r="F40" s="548">
        <v>3831</v>
      </c>
      <c r="G40" s="548">
        <v>3082</v>
      </c>
      <c r="H40" s="548">
        <v>3973</v>
      </c>
      <c r="I40" s="548">
        <v>3623</v>
      </c>
      <c r="J40" s="548">
        <v>3989</v>
      </c>
      <c r="K40" s="549">
        <v>-158</v>
      </c>
      <c r="L40" s="380">
        <v>-3.9608924542491852</v>
      </c>
    </row>
    <row r="41" spans="1:12" s="369" customFormat="1" ht="24" customHeight="1" x14ac:dyDescent="0.2">
      <c r="A41" s="381"/>
      <c r="B41" s="385"/>
      <c r="C41" s="382" t="s">
        <v>353</v>
      </c>
      <c r="D41" s="385"/>
      <c r="E41" s="383"/>
      <c r="F41" s="548">
        <v>1422</v>
      </c>
      <c r="G41" s="548">
        <v>1354</v>
      </c>
      <c r="H41" s="548">
        <v>1729</v>
      </c>
      <c r="I41" s="548">
        <v>1545</v>
      </c>
      <c r="J41" s="550">
        <v>1545</v>
      </c>
      <c r="K41" s="549">
        <v>-123</v>
      </c>
      <c r="L41" s="380">
        <v>-7.9611650485436893</v>
      </c>
    </row>
    <row r="42" spans="1:12" s="110" customFormat="1" ht="15" customHeight="1" x14ac:dyDescent="0.2">
      <c r="A42" s="381"/>
      <c r="B42" s="384" t="s">
        <v>113</v>
      </c>
      <c r="C42" s="384" t="s">
        <v>354</v>
      </c>
      <c r="D42" s="385"/>
      <c r="E42" s="383"/>
      <c r="F42" s="548">
        <v>1613</v>
      </c>
      <c r="G42" s="548">
        <v>1246</v>
      </c>
      <c r="H42" s="548">
        <v>2163</v>
      </c>
      <c r="I42" s="548">
        <v>1691</v>
      </c>
      <c r="J42" s="548">
        <v>1543</v>
      </c>
      <c r="K42" s="549">
        <v>70</v>
      </c>
      <c r="L42" s="380">
        <v>4.5366169799092679</v>
      </c>
    </row>
    <row r="43" spans="1:12" s="110" customFormat="1" ht="15" customHeight="1" x14ac:dyDescent="0.2">
      <c r="A43" s="381"/>
      <c r="B43" s="385"/>
      <c r="C43" s="382" t="s">
        <v>353</v>
      </c>
      <c r="D43" s="385"/>
      <c r="E43" s="383"/>
      <c r="F43" s="548">
        <v>746</v>
      </c>
      <c r="G43" s="548">
        <v>633</v>
      </c>
      <c r="H43" s="548">
        <v>1087</v>
      </c>
      <c r="I43" s="548">
        <v>906</v>
      </c>
      <c r="J43" s="548">
        <v>761</v>
      </c>
      <c r="K43" s="549">
        <v>-15</v>
      </c>
      <c r="L43" s="380">
        <v>-1.971090670170828</v>
      </c>
    </row>
    <row r="44" spans="1:12" s="110" customFormat="1" ht="15" customHeight="1" x14ac:dyDescent="0.2">
      <c r="A44" s="381"/>
      <c r="B44" s="384"/>
      <c r="C44" s="366" t="s">
        <v>109</v>
      </c>
      <c r="D44" s="385"/>
      <c r="E44" s="383"/>
      <c r="F44" s="548">
        <v>5510</v>
      </c>
      <c r="G44" s="548">
        <v>4228</v>
      </c>
      <c r="H44" s="548">
        <v>5115</v>
      </c>
      <c r="I44" s="548">
        <v>5069</v>
      </c>
      <c r="J44" s="550">
        <v>5944</v>
      </c>
      <c r="K44" s="549">
        <v>-434</v>
      </c>
      <c r="L44" s="380">
        <v>-7.301480484522207</v>
      </c>
    </row>
    <row r="45" spans="1:12" s="110" customFormat="1" ht="15" customHeight="1" x14ac:dyDescent="0.2">
      <c r="A45" s="381"/>
      <c r="B45" s="385"/>
      <c r="C45" s="382" t="s">
        <v>353</v>
      </c>
      <c r="D45" s="385"/>
      <c r="E45" s="383"/>
      <c r="F45" s="548">
        <v>1787</v>
      </c>
      <c r="G45" s="548">
        <v>1597</v>
      </c>
      <c r="H45" s="548">
        <v>1910</v>
      </c>
      <c r="I45" s="548">
        <v>1878</v>
      </c>
      <c r="J45" s="548">
        <v>1993</v>
      </c>
      <c r="K45" s="549">
        <v>-206</v>
      </c>
      <c r="L45" s="380">
        <v>-10.336176618163572</v>
      </c>
    </row>
    <row r="46" spans="1:12" s="110" customFormat="1" ht="15" customHeight="1" x14ac:dyDescent="0.2">
      <c r="A46" s="381"/>
      <c r="B46" s="384"/>
      <c r="C46" s="366" t="s">
        <v>110</v>
      </c>
      <c r="D46" s="385"/>
      <c r="E46" s="383"/>
      <c r="F46" s="548">
        <v>988</v>
      </c>
      <c r="G46" s="548">
        <v>588</v>
      </c>
      <c r="H46" s="548">
        <v>731</v>
      </c>
      <c r="I46" s="548">
        <v>867</v>
      </c>
      <c r="J46" s="548">
        <v>971</v>
      </c>
      <c r="K46" s="549">
        <v>17</v>
      </c>
      <c r="L46" s="380">
        <v>1.7507723995880535</v>
      </c>
    </row>
    <row r="47" spans="1:12" s="110" customFormat="1" ht="15" customHeight="1" x14ac:dyDescent="0.2">
      <c r="A47" s="381"/>
      <c r="B47" s="385"/>
      <c r="C47" s="382" t="s">
        <v>353</v>
      </c>
      <c r="D47" s="385"/>
      <c r="E47" s="383"/>
      <c r="F47" s="548">
        <v>311</v>
      </c>
      <c r="G47" s="548">
        <v>212</v>
      </c>
      <c r="H47" s="548">
        <v>237</v>
      </c>
      <c r="I47" s="548">
        <v>322</v>
      </c>
      <c r="J47" s="550">
        <v>293</v>
      </c>
      <c r="K47" s="549">
        <v>18</v>
      </c>
      <c r="L47" s="380">
        <v>6.1433447098976108</v>
      </c>
    </row>
    <row r="48" spans="1:12" s="110" customFormat="1" ht="15" customHeight="1" x14ac:dyDescent="0.2">
      <c r="A48" s="381"/>
      <c r="B48" s="385"/>
      <c r="C48" s="366" t="s">
        <v>111</v>
      </c>
      <c r="D48" s="386"/>
      <c r="E48" s="387"/>
      <c r="F48" s="548">
        <v>132</v>
      </c>
      <c r="G48" s="548">
        <v>115</v>
      </c>
      <c r="H48" s="548">
        <v>128</v>
      </c>
      <c r="I48" s="548">
        <v>133</v>
      </c>
      <c r="J48" s="548">
        <v>106</v>
      </c>
      <c r="K48" s="549">
        <v>26</v>
      </c>
      <c r="L48" s="380">
        <v>24.528301886792452</v>
      </c>
    </row>
    <row r="49" spans="1:12" s="110" customFormat="1" ht="15" customHeight="1" x14ac:dyDescent="0.2">
      <c r="A49" s="381"/>
      <c r="B49" s="385"/>
      <c r="C49" s="382" t="s">
        <v>353</v>
      </c>
      <c r="D49" s="385"/>
      <c r="E49" s="383"/>
      <c r="F49" s="548">
        <v>53</v>
      </c>
      <c r="G49" s="548">
        <v>54</v>
      </c>
      <c r="H49" s="548">
        <v>64</v>
      </c>
      <c r="I49" s="548">
        <v>54</v>
      </c>
      <c r="J49" s="548">
        <v>44</v>
      </c>
      <c r="K49" s="549">
        <v>9</v>
      </c>
      <c r="L49" s="380">
        <v>20.454545454545453</v>
      </c>
    </row>
    <row r="50" spans="1:12" s="110" customFormat="1" ht="15" customHeight="1" x14ac:dyDescent="0.2">
      <c r="A50" s="381"/>
      <c r="B50" s="384" t="s">
        <v>113</v>
      </c>
      <c r="C50" s="382" t="s">
        <v>181</v>
      </c>
      <c r="D50" s="385"/>
      <c r="E50" s="383"/>
      <c r="F50" s="548">
        <v>4912</v>
      </c>
      <c r="G50" s="548">
        <v>3413</v>
      </c>
      <c r="H50" s="548">
        <v>4769</v>
      </c>
      <c r="I50" s="548">
        <v>4630</v>
      </c>
      <c r="J50" s="550">
        <v>5255</v>
      </c>
      <c r="K50" s="549">
        <v>-343</v>
      </c>
      <c r="L50" s="380">
        <v>-6.5271170313986682</v>
      </c>
    </row>
    <row r="51" spans="1:12" s="110" customFormat="1" ht="15" customHeight="1" x14ac:dyDescent="0.2">
      <c r="A51" s="381"/>
      <c r="B51" s="385"/>
      <c r="C51" s="382" t="s">
        <v>353</v>
      </c>
      <c r="D51" s="385"/>
      <c r="E51" s="383"/>
      <c r="F51" s="548">
        <v>1636</v>
      </c>
      <c r="G51" s="548">
        <v>1323</v>
      </c>
      <c r="H51" s="548">
        <v>1820</v>
      </c>
      <c r="I51" s="548">
        <v>1841</v>
      </c>
      <c r="J51" s="548">
        <v>1804</v>
      </c>
      <c r="K51" s="549">
        <v>-168</v>
      </c>
      <c r="L51" s="380">
        <v>-9.3126385809312637</v>
      </c>
    </row>
    <row r="52" spans="1:12" s="110" customFormat="1" ht="15" customHeight="1" x14ac:dyDescent="0.2">
      <c r="A52" s="381"/>
      <c r="B52" s="384"/>
      <c r="C52" s="382" t="s">
        <v>182</v>
      </c>
      <c r="D52" s="385"/>
      <c r="E52" s="383"/>
      <c r="F52" s="548">
        <v>3331</v>
      </c>
      <c r="G52" s="548">
        <v>2764</v>
      </c>
      <c r="H52" s="548">
        <v>3368</v>
      </c>
      <c r="I52" s="548">
        <v>3130</v>
      </c>
      <c r="J52" s="548">
        <v>3309</v>
      </c>
      <c r="K52" s="549">
        <v>22</v>
      </c>
      <c r="L52" s="380">
        <v>0.66485343003928676</v>
      </c>
    </row>
    <row r="53" spans="1:12" s="269" customFormat="1" ht="11.25" customHeight="1" x14ac:dyDescent="0.2">
      <c r="A53" s="381"/>
      <c r="B53" s="385"/>
      <c r="C53" s="382" t="s">
        <v>353</v>
      </c>
      <c r="D53" s="385"/>
      <c r="E53" s="383"/>
      <c r="F53" s="548">
        <v>1261</v>
      </c>
      <c r="G53" s="548">
        <v>1173</v>
      </c>
      <c r="H53" s="548">
        <v>1478</v>
      </c>
      <c r="I53" s="548">
        <v>1319</v>
      </c>
      <c r="J53" s="550">
        <v>1287</v>
      </c>
      <c r="K53" s="549">
        <v>-26</v>
      </c>
      <c r="L53" s="380">
        <v>-2.0202020202020203</v>
      </c>
    </row>
    <row r="54" spans="1:12" s="151" customFormat="1" ht="12.75" customHeight="1" x14ac:dyDescent="0.2">
      <c r="A54" s="381"/>
      <c r="B54" s="384" t="s">
        <v>113</v>
      </c>
      <c r="C54" s="384" t="s">
        <v>116</v>
      </c>
      <c r="D54" s="385"/>
      <c r="E54" s="383"/>
      <c r="F54" s="548">
        <v>6907</v>
      </c>
      <c r="G54" s="548">
        <v>4914</v>
      </c>
      <c r="H54" s="548">
        <v>6642</v>
      </c>
      <c r="I54" s="548">
        <v>6386</v>
      </c>
      <c r="J54" s="548">
        <v>7116</v>
      </c>
      <c r="K54" s="549">
        <v>-209</v>
      </c>
      <c r="L54" s="380">
        <v>-2.9370432827431143</v>
      </c>
    </row>
    <row r="55" spans="1:12" ht="11.25" x14ac:dyDescent="0.2">
      <c r="A55" s="381"/>
      <c r="B55" s="385"/>
      <c r="C55" s="382" t="s">
        <v>353</v>
      </c>
      <c r="D55" s="385"/>
      <c r="E55" s="383"/>
      <c r="F55" s="548">
        <v>2385</v>
      </c>
      <c r="G55" s="548">
        <v>1885</v>
      </c>
      <c r="H55" s="548">
        <v>2646</v>
      </c>
      <c r="I55" s="548">
        <v>2536</v>
      </c>
      <c r="J55" s="548">
        <v>2478</v>
      </c>
      <c r="K55" s="549">
        <v>-93</v>
      </c>
      <c r="L55" s="380">
        <v>-3.7530266343825667</v>
      </c>
    </row>
    <row r="56" spans="1:12" ht="14.25" customHeight="1" x14ac:dyDescent="0.2">
      <c r="A56" s="381"/>
      <c r="B56" s="385"/>
      <c r="C56" s="384" t="s">
        <v>117</v>
      </c>
      <c r="D56" s="385"/>
      <c r="E56" s="383"/>
      <c r="F56" s="548">
        <v>1325</v>
      </c>
      <c r="G56" s="548">
        <v>1257</v>
      </c>
      <c r="H56" s="548">
        <v>1488</v>
      </c>
      <c r="I56" s="548">
        <v>1367</v>
      </c>
      <c r="J56" s="548">
        <v>1440</v>
      </c>
      <c r="K56" s="549">
        <v>-115</v>
      </c>
      <c r="L56" s="380">
        <v>-7.9861111111111107</v>
      </c>
    </row>
    <row r="57" spans="1:12" ht="18.75" customHeight="1" x14ac:dyDescent="0.2">
      <c r="A57" s="388"/>
      <c r="B57" s="389"/>
      <c r="C57" s="390" t="s">
        <v>353</v>
      </c>
      <c r="D57" s="389"/>
      <c r="E57" s="391"/>
      <c r="F57" s="551">
        <v>507</v>
      </c>
      <c r="G57" s="552">
        <v>608</v>
      </c>
      <c r="H57" s="552">
        <v>647</v>
      </c>
      <c r="I57" s="552">
        <v>621</v>
      </c>
      <c r="J57" s="552">
        <v>611</v>
      </c>
      <c r="K57" s="553">
        <f t="shared" ref="K57" si="0">IF(OR(F57=".",J57=".")=TRUE,".",IF(OR(F57="*",J57="*")=TRUE,"*",IF(AND(F57="-",J57="-")=TRUE,"-",IF(AND(ISNUMBER(J57),ISNUMBER(F57))=TRUE,IF(F57-J57=0,0,F57-J57),IF(ISNUMBER(F57)=TRUE,F57,-J57)))))</f>
        <v>-104</v>
      </c>
      <c r="L57" s="392">
        <f t="shared" ref="L57" si="1">IF(K57 =".",".",IF(K57 ="*","*",IF(K57="-","-",IF(K57=0,0,IF(OR(J57="-",J57=".",F57="-",F57=".")=TRUE,"X",IF(J57=0,"0,0",IF(ABS(K57*100/J57)&gt;250,".X",(K57*100/J57))))))))</f>
        <v>-17.021276595744681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8538</v>
      </c>
      <c r="E11" s="114">
        <v>6569</v>
      </c>
      <c r="F11" s="114">
        <v>11165</v>
      </c>
      <c r="G11" s="114">
        <v>7925</v>
      </c>
      <c r="H11" s="140">
        <v>8869</v>
      </c>
      <c r="I11" s="115">
        <v>-331</v>
      </c>
      <c r="J11" s="116">
        <v>-3.7321005750366445</v>
      </c>
    </row>
    <row r="12" spans="1:15" s="110" customFormat="1" ht="24.95" customHeight="1" x14ac:dyDescent="0.2">
      <c r="A12" s="193" t="s">
        <v>132</v>
      </c>
      <c r="B12" s="194" t="s">
        <v>133</v>
      </c>
      <c r="C12" s="113">
        <v>1.6631529632232374</v>
      </c>
      <c r="D12" s="115">
        <v>142</v>
      </c>
      <c r="E12" s="114">
        <v>194</v>
      </c>
      <c r="F12" s="114">
        <v>237</v>
      </c>
      <c r="G12" s="114">
        <v>127</v>
      </c>
      <c r="H12" s="140">
        <v>108</v>
      </c>
      <c r="I12" s="115">
        <v>34</v>
      </c>
      <c r="J12" s="116">
        <v>31.481481481481481</v>
      </c>
    </row>
    <row r="13" spans="1:15" s="110" customFormat="1" ht="24.95" customHeight="1" x14ac:dyDescent="0.2">
      <c r="A13" s="193" t="s">
        <v>134</v>
      </c>
      <c r="B13" s="199" t="s">
        <v>214</v>
      </c>
      <c r="C13" s="113">
        <v>1.0658233778402437</v>
      </c>
      <c r="D13" s="115">
        <v>91</v>
      </c>
      <c r="E13" s="114">
        <v>35</v>
      </c>
      <c r="F13" s="114">
        <v>85</v>
      </c>
      <c r="G13" s="114">
        <v>91</v>
      </c>
      <c r="H13" s="140">
        <v>81</v>
      </c>
      <c r="I13" s="115">
        <v>10</v>
      </c>
      <c r="J13" s="116">
        <v>12.345679012345679</v>
      </c>
    </row>
    <row r="14" spans="1:15" s="287" customFormat="1" ht="24.95" customHeight="1" x14ac:dyDescent="0.2">
      <c r="A14" s="193" t="s">
        <v>215</v>
      </c>
      <c r="B14" s="199" t="s">
        <v>137</v>
      </c>
      <c r="C14" s="113">
        <v>12.883579292574373</v>
      </c>
      <c r="D14" s="115">
        <v>1100</v>
      </c>
      <c r="E14" s="114">
        <v>740</v>
      </c>
      <c r="F14" s="114">
        <v>1494</v>
      </c>
      <c r="G14" s="114">
        <v>873</v>
      </c>
      <c r="H14" s="140">
        <v>1241</v>
      </c>
      <c r="I14" s="115">
        <v>-141</v>
      </c>
      <c r="J14" s="116">
        <v>-11.36180499597099</v>
      </c>
      <c r="K14" s="110"/>
      <c r="L14" s="110"/>
      <c r="M14" s="110"/>
      <c r="N14" s="110"/>
      <c r="O14" s="110"/>
    </row>
    <row r="15" spans="1:15" s="110" customFormat="1" ht="24.95" customHeight="1" x14ac:dyDescent="0.2">
      <c r="A15" s="193" t="s">
        <v>216</v>
      </c>
      <c r="B15" s="199" t="s">
        <v>217</v>
      </c>
      <c r="C15" s="113">
        <v>2.541578824080581</v>
      </c>
      <c r="D15" s="115">
        <v>217</v>
      </c>
      <c r="E15" s="114">
        <v>244</v>
      </c>
      <c r="F15" s="114">
        <v>362</v>
      </c>
      <c r="G15" s="114">
        <v>219</v>
      </c>
      <c r="H15" s="140">
        <v>432</v>
      </c>
      <c r="I15" s="115">
        <v>-215</v>
      </c>
      <c r="J15" s="116">
        <v>-49.768518518518519</v>
      </c>
    </row>
    <row r="16" spans="1:15" s="287" customFormat="1" ht="24.95" customHeight="1" x14ac:dyDescent="0.2">
      <c r="A16" s="193" t="s">
        <v>218</v>
      </c>
      <c r="B16" s="199" t="s">
        <v>141</v>
      </c>
      <c r="C16" s="113">
        <v>6.7228859217615371</v>
      </c>
      <c r="D16" s="115">
        <v>574</v>
      </c>
      <c r="E16" s="114">
        <v>341</v>
      </c>
      <c r="F16" s="114">
        <v>672</v>
      </c>
      <c r="G16" s="114">
        <v>395</v>
      </c>
      <c r="H16" s="140">
        <v>523</v>
      </c>
      <c r="I16" s="115">
        <v>51</v>
      </c>
      <c r="J16" s="116">
        <v>9.7514340344168264</v>
      </c>
      <c r="K16" s="110"/>
      <c r="L16" s="110"/>
      <c r="M16" s="110"/>
      <c r="N16" s="110"/>
      <c r="O16" s="110"/>
    </row>
    <row r="17" spans="1:15" s="110" customFormat="1" ht="24.95" customHeight="1" x14ac:dyDescent="0.2">
      <c r="A17" s="193" t="s">
        <v>142</v>
      </c>
      <c r="B17" s="199" t="s">
        <v>220</v>
      </c>
      <c r="C17" s="113">
        <v>3.6191145467322556</v>
      </c>
      <c r="D17" s="115">
        <v>309</v>
      </c>
      <c r="E17" s="114">
        <v>155</v>
      </c>
      <c r="F17" s="114">
        <v>460</v>
      </c>
      <c r="G17" s="114">
        <v>259</v>
      </c>
      <c r="H17" s="140">
        <v>286</v>
      </c>
      <c r="I17" s="115">
        <v>23</v>
      </c>
      <c r="J17" s="116">
        <v>8.0419580419580416</v>
      </c>
    </row>
    <row r="18" spans="1:15" s="287" customFormat="1" ht="24.95" customHeight="1" x14ac:dyDescent="0.2">
      <c r="A18" s="201" t="s">
        <v>144</v>
      </c>
      <c r="B18" s="202" t="s">
        <v>145</v>
      </c>
      <c r="C18" s="113">
        <v>7.8824080580932305</v>
      </c>
      <c r="D18" s="115">
        <v>673</v>
      </c>
      <c r="E18" s="114">
        <v>329</v>
      </c>
      <c r="F18" s="114">
        <v>853</v>
      </c>
      <c r="G18" s="114">
        <v>570</v>
      </c>
      <c r="H18" s="140">
        <v>741</v>
      </c>
      <c r="I18" s="115">
        <v>-68</v>
      </c>
      <c r="J18" s="116">
        <v>-9.1767881241565448</v>
      </c>
      <c r="K18" s="110"/>
      <c r="L18" s="110"/>
      <c r="M18" s="110"/>
      <c r="N18" s="110"/>
      <c r="O18" s="110"/>
    </row>
    <row r="19" spans="1:15" s="110" customFormat="1" ht="24.95" customHeight="1" x14ac:dyDescent="0.2">
      <c r="A19" s="193" t="s">
        <v>146</v>
      </c>
      <c r="B19" s="199" t="s">
        <v>147</v>
      </c>
      <c r="C19" s="113">
        <v>14.886390255329117</v>
      </c>
      <c r="D19" s="115">
        <v>1271</v>
      </c>
      <c r="E19" s="114">
        <v>1016</v>
      </c>
      <c r="F19" s="114">
        <v>1681</v>
      </c>
      <c r="G19" s="114">
        <v>1123</v>
      </c>
      <c r="H19" s="140">
        <v>1141</v>
      </c>
      <c r="I19" s="115">
        <v>130</v>
      </c>
      <c r="J19" s="116">
        <v>11.393514460999123</v>
      </c>
    </row>
    <row r="20" spans="1:15" s="287" customFormat="1" ht="24.95" customHeight="1" x14ac:dyDescent="0.2">
      <c r="A20" s="193" t="s">
        <v>148</v>
      </c>
      <c r="B20" s="199" t="s">
        <v>149</v>
      </c>
      <c r="C20" s="113">
        <v>5.0245959241040055</v>
      </c>
      <c r="D20" s="115">
        <v>429</v>
      </c>
      <c r="E20" s="114">
        <v>356</v>
      </c>
      <c r="F20" s="114">
        <v>549</v>
      </c>
      <c r="G20" s="114">
        <v>581</v>
      </c>
      <c r="H20" s="140">
        <v>427</v>
      </c>
      <c r="I20" s="115">
        <v>2</v>
      </c>
      <c r="J20" s="116">
        <v>0.46838407494145201</v>
      </c>
      <c r="K20" s="110"/>
      <c r="L20" s="110"/>
      <c r="M20" s="110"/>
      <c r="N20" s="110"/>
      <c r="O20" s="110"/>
    </row>
    <row r="21" spans="1:15" s="110" customFormat="1" ht="24.95" customHeight="1" x14ac:dyDescent="0.2">
      <c r="A21" s="201" t="s">
        <v>150</v>
      </c>
      <c r="B21" s="202" t="s">
        <v>151</v>
      </c>
      <c r="C21" s="113">
        <v>5.9147341297727802</v>
      </c>
      <c r="D21" s="115">
        <v>505</v>
      </c>
      <c r="E21" s="114">
        <v>463</v>
      </c>
      <c r="F21" s="114">
        <v>687</v>
      </c>
      <c r="G21" s="114">
        <v>583</v>
      </c>
      <c r="H21" s="140">
        <v>541</v>
      </c>
      <c r="I21" s="115">
        <v>-36</v>
      </c>
      <c r="J21" s="116">
        <v>-6.654343807763401</v>
      </c>
    </row>
    <row r="22" spans="1:15" s="110" customFormat="1" ht="24.95" customHeight="1" x14ac:dyDescent="0.2">
      <c r="A22" s="201" t="s">
        <v>152</v>
      </c>
      <c r="B22" s="199" t="s">
        <v>153</v>
      </c>
      <c r="C22" s="113">
        <v>0.64417896462871871</v>
      </c>
      <c r="D22" s="115">
        <v>55</v>
      </c>
      <c r="E22" s="114">
        <v>73</v>
      </c>
      <c r="F22" s="114">
        <v>113</v>
      </c>
      <c r="G22" s="114">
        <v>62</v>
      </c>
      <c r="H22" s="140">
        <v>80</v>
      </c>
      <c r="I22" s="115">
        <v>-25</v>
      </c>
      <c r="J22" s="116">
        <v>-31.25</v>
      </c>
    </row>
    <row r="23" spans="1:15" s="110" customFormat="1" ht="24.95" customHeight="1" x14ac:dyDescent="0.2">
      <c r="A23" s="193" t="s">
        <v>154</v>
      </c>
      <c r="B23" s="199" t="s">
        <v>155</v>
      </c>
      <c r="C23" s="113">
        <v>1.6280159287889435</v>
      </c>
      <c r="D23" s="115">
        <v>139</v>
      </c>
      <c r="E23" s="114">
        <v>55</v>
      </c>
      <c r="F23" s="114">
        <v>198</v>
      </c>
      <c r="G23" s="114">
        <v>64</v>
      </c>
      <c r="H23" s="140">
        <v>145</v>
      </c>
      <c r="I23" s="115">
        <v>-6</v>
      </c>
      <c r="J23" s="116">
        <v>-4.1379310344827589</v>
      </c>
    </row>
    <row r="24" spans="1:15" s="110" customFormat="1" ht="24.95" customHeight="1" x14ac:dyDescent="0.2">
      <c r="A24" s="193" t="s">
        <v>156</v>
      </c>
      <c r="B24" s="199" t="s">
        <v>221</v>
      </c>
      <c r="C24" s="113">
        <v>4.1930194424923872</v>
      </c>
      <c r="D24" s="115">
        <v>358</v>
      </c>
      <c r="E24" s="114">
        <v>253</v>
      </c>
      <c r="F24" s="114">
        <v>436</v>
      </c>
      <c r="G24" s="114">
        <v>305</v>
      </c>
      <c r="H24" s="140">
        <v>361</v>
      </c>
      <c r="I24" s="115">
        <v>-3</v>
      </c>
      <c r="J24" s="116">
        <v>-0.83102493074792239</v>
      </c>
    </row>
    <row r="25" spans="1:15" s="110" customFormat="1" ht="24.95" customHeight="1" x14ac:dyDescent="0.2">
      <c r="A25" s="193" t="s">
        <v>222</v>
      </c>
      <c r="B25" s="204" t="s">
        <v>159</v>
      </c>
      <c r="C25" s="113">
        <v>7.7067228859217618</v>
      </c>
      <c r="D25" s="115">
        <v>658</v>
      </c>
      <c r="E25" s="114">
        <v>345</v>
      </c>
      <c r="F25" s="114">
        <v>583</v>
      </c>
      <c r="G25" s="114">
        <v>589</v>
      </c>
      <c r="H25" s="140">
        <v>546</v>
      </c>
      <c r="I25" s="115">
        <v>112</v>
      </c>
      <c r="J25" s="116">
        <v>20.512820512820515</v>
      </c>
    </row>
    <row r="26" spans="1:15" s="110" customFormat="1" ht="24.95" customHeight="1" x14ac:dyDescent="0.2">
      <c r="A26" s="201">
        <v>782.78300000000002</v>
      </c>
      <c r="B26" s="203" t="s">
        <v>160</v>
      </c>
      <c r="C26" s="113">
        <v>5.8093230264698992</v>
      </c>
      <c r="D26" s="115">
        <v>496</v>
      </c>
      <c r="E26" s="114">
        <v>483</v>
      </c>
      <c r="F26" s="114">
        <v>529</v>
      </c>
      <c r="G26" s="114">
        <v>567</v>
      </c>
      <c r="H26" s="140">
        <v>501</v>
      </c>
      <c r="I26" s="115">
        <v>-5</v>
      </c>
      <c r="J26" s="116">
        <v>-0.99800399201596801</v>
      </c>
    </row>
    <row r="27" spans="1:15" s="110" customFormat="1" ht="24.95" customHeight="1" x14ac:dyDescent="0.2">
      <c r="A27" s="193" t="s">
        <v>161</v>
      </c>
      <c r="B27" s="199" t="s">
        <v>162</v>
      </c>
      <c r="C27" s="113">
        <v>4.5443897868353247</v>
      </c>
      <c r="D27" s="115">
        <v>388</v>
      </c>
      <c r="E27" s="114">
        <v>334</v>
      </c>
      <c r="F27" s="114">
        <v>578</v>
      </c>
      <c r="G27" s="114">
        <v>451</v>
      </c>
      <c r="H27" s="140">
        <v>511</v>
      </c>
      <c r="I27" s="115">
        <v>-123</v>
      </c>
      <c r="J27" s="116">
        <v>-24.07045009784736</v>
      </c>
    </row>
    <row r="28" spans="1:15" s="110" customFormat="1" ht="24.95" customHeight="1" x14ac:dyDescent="0.2">
      <c r="A28" s="193" t="s">
        <v>163</v>
      </c>
      <c r="B28" s="199" t="s">
        <v>164</v>
      </c>
      <c r="C28" s="113">
        <v>3.5371281330522373</v>
      </c>
      <c r="D28" s="115">
        <v>302</v>
      </c>
      <c r="E28" s="114">
        <v>221</v>
      </c>
      <c r="F28" s="114">
        <v>494</v>
      </c>
      <c r="G28" s="114">
        <v>219</v>
      </c>
      <c r="H28" s="140">
        <v>319</v>
      </c>
      <c r="I28" s="115">
        <v>-17</v>
      </c>
      <c r="J28" s="116">
        <v>-5.3291536050156738</v>
      </c>
    </row>
    <row r="29" spans="1:15" s="110" customFormat="1" ht="24.95" customHeight="1" x14ac:dyDescent="0.2">
      <c r="A29" s="193">
        <v>86</v>
      </c>
      <c r="B29" s="199" t="s">
        <v>165</v>
      </c>
      <c r="C29" s="113">
        <v>8.0463808854532672</v>
      </c>
      <c r="D29" s="115">
        <v>687</v>
      </c>
      <c r="E29" s="114">
        <v>545</v>
      </c>
      <c r="F29" s="114">
        <v>787</v>
      </c>
      <c r="G29" s="114">
        <v>503</v>
      </c>
      <c r="H29" s="140">
        <v>583</v>
      </c>
      <c r="I29" s="115">
        <v>104</v>
      </c>
      <c r="J29" s="116">
        <v>17.838765008576328</v>
      </c>
    </row>
    <row r="30" spans="1:15" s="110" customFormat="1" ht="24.95" customHeight="1" x14ac:dyDescent="0.2">
      <c r="A30" s="193">
        <v>87.88</v>
      </c>
      <c r="B30" s="204" t="s">
        <v>166</v>
      </c>
      <c r="C30" s="113">
        <v>10.505973295853829</v>
      </c>
      <c r="D30" s="115">
        <v>897</v>
      </c>
      <c r="E30" s="114">
        <v>869</v>
      </c>
      <c r="F30" s="114">
        <v>1339</v>
      </c>
      <c r="G30" s="114">
        <v>915</v>
      </c>
      <c r="H30" s="140">
        <v>1166</v>
      </c>
      <c r="I30" s="115">
        <v>-269</v>
      </c>
      <c r="J30" s="116">
        <v>-23.070325900514579</v>
      </c>
    </row>
    <row r="31" spans="1:15" s="110" customFormat="1" ht="24.95" customHeight="1" x14ac:dyDescent="0.2">
      <c r="A31" s="193" t="s">
        <v>167</v>
      </c>
      <c r="B31" s="199" t="s">
        <v>168</v>
      </c>
      <c r="C31" s="113">
        <v>4.064183649566643</v>
      </c>
      <c r="D31" s="115">
        <v>347</v>
      </c>
      <c r="E31" s="114">
        <v>257</v>
      </c>
      <c r="F31" s="114">
        <v>522</v>
      </c>
      <c r="G31" s="114">
        <v>302</v>
      </c>
      <c r="H31" s="140">
        <v>377</v>
      </c>
      <c r="I31" s="115">
        <v>-30</v>
      </c>
      <c r="J31" s="116">
        <v>-7.9575596816976129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1.6631529632232374</v>
      </c>
      <c r="D34" s="115">
        <v>142</v>
      </c>
      <c r="E34" s="114">
        <v>194</v>
      </c>
      <c r="F34" s="114">
        <v>237</v>
      </c>
      <c r="G34" s="114">
        <v>127</v>
      </c>
      <c r="H34" s="140">
        <v>108</v>
      </c>
      <c r="I34" s="115">
        <v>34</v>
      </c>
      <c r="J34" s="116">
        <v>31.481481481481481</v>
      </c>
    </row>
    <row r="35" spans="1:10" s="110" customFormat="1" ht="24.95" customHeight="1" x14ac:dyDescent="0.2">
      <c r="A35" s="292" t="s">
        <v>171</v>
      </c>
      <c r="B35" s="293" t="s">
        <v>172</v>
      </c>
      <c r="C35" s="113">
        <v>21.831810728507847</v>
      </c>
      <c r="D35" s="115">
        <v>1864</v>
      </c>
      <c r="E35" s="114">
        <v>1104</v>
      </c>
      <c r="F35" s="114">
        <v>2432</v>
      </c>
      <c r="G35" s="114">
        <v>1534</v>
      </c>
      <c r="H35" s="140">
        <v>2063</v>
      </c>
      <c r="I35" s="115">
        <v>-199</v>
      </c>
      <c r="J35" s="116">
        <v>-9.6461463887542411</v>
      </c>
    </row>
    <row r="36" spans="1:10" s="110" customFormat="1" ht="24.95" customHeight="1" x14ac:dyDescent="0.2">
      <c r="A36" s="294" t="s">
        <v>173</v>
      </c>
      <c r="B36" s="295" t="s">
        <v>174</v>
      </c>
      <c r="C36" s="125">
        <v>76.505036308268913</v>
      </c>
      <c r="D36" s="143">
        <v>6532</v>
      </c>
      <c r="E36" s="144">
        <v>5270</v>
      </c>
      <c r="F36" s="144">
        <v>8496</v>
      </c>
      <c r="G36" s="144">
        <v>6264</v>
      </c>
      <c r="H36" s="145">
        <v>6698</v>
      </c>
      <c r="I36" s="143">
        <v>-166</v>
      </c>
      <c r="J36" s="146">
        <v>-2.4783517467900866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8538</v>
      </c>
      <c r="F11" s="264">
        <v>6569</v>
      </c>
      <c r="G11" s="264">
        <v>11165</v>
      </c>
      <c r="H11" s="264">
        <v>7925</v>
      </c>
      <c r="I11" s="265">
        <v>8869</v>
      </c>
      <c r="J11" s="263">
        <v>-331</v>
      </c>
      <c r="K11" s="266">
        <v>-3.7321005750366445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28.835792925743736</v>
      </c>
      <c r="E13" s="115">
        <v>2462</v>
      </c>
      <c r="F13" s="114">
        <v>2208</v>
      </c>
      <c r="G13" s="114">
        <v>2915</v>
      </c>
      <c r="H13" s="114">
        <v>2701</v>
      </c>
      <c r="I13" s="140">
        <v>2714</v>
      </c>
      <c r="J13" s="115">
        <v>-252</v>
      </c>
      <c r="K13" s="116">
        <v>-9.2851879145173175</v>
      </c>
    </row>
    <row r="14" spans="1:15" ht="15.95" customHeight="1" x14ac:dyDescent="0.2">
      <c r="A14" s="306" t="s">
        <v>230</v>
      </c>
      <c r="B14" s="307"/>
      <c r="C14" s="308"/>
      <c r="D14" s="113">
        <v>55.797610681658469</v>
      </c>
      <c r="E14" s="115">
        <v>4764</v>
      </c>
      <c r="F14" s="114">
        <v>3406</v>
      </c>
      <c r="G14" s="114">
        <v>6848</v>
      </c>
      <c r="H14" s="114">
        <v>4182</v>
      </c>
      <c r="I14" s="140">
        <v>4762</v>
      </c>
      <c r="J14" s="115">
        <v>2</v>
      </c>
      <c r="K14" s="116">
        <v>4.1999160016799666E-2</v>
      </c>
    </row>
    <row r="15" spans="1:15" ht="15.95" customHeight="1" x14ac:dyDescent="0.2">
      <c r="A15" s="306" t="s">
        <v>231</v>
      </c>
      <c r="B15" s="307"/>
      <c r="C15" s="308"/>
      <c r="D15" s="113">
        <v>6.8985710939330058</v>
      </c>
      <c r="E15" s="115">
        <v>589</v>
      </c>
      <c r="F15" s="114">
        <v>470</v>
      </c>
      <c r="G15" s="114">
        <v>696</v>
      </c>
      <c r="H15" s="114">
        <v>496</v>
      </c>
      <c r="I15" s="140">
        <v>665</v>
      </c>
      <c r="J15" s="115">
        <v>-76</v>
      </c>
      <c r="K15" s="116">
        <v>-11.428571428571429</v>
      </c>
    </row>
    <row r="16" spans="1:15" ht="15.95" customHeight="1" x14ac:dyDescent="0.2">
      <c r="A16" s="306" t="s">
        <v>232</v>
      </c>
      <c r="B16" s="307"/>
      <c r="C16" s="308"/>
      <c r="D16" s="113">
        <v>8.2337784024361671</v>
      </c>
      <c r="E16" s="115">
        <v>703</v>
      </c>
      <c r="F16" s="114">
        <v>465</v>
      </c>
      <c r="G16" s="114">
        <v>648</v>
      </c>
      <c r="H16" s="114">
        <v>521</v>
      </c>
      <c r="I16" s="140">
        <v>702</v>
      </c>
      <c r="J16" s="115">
        <v>1</v>
      </c>
      <c r="K16" s="116">
        <v>0.14245014245014245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1.1126727570859687</v>
      </c>
      <c r="E18" s="115">
        <v>95</v>
      </c>
      <c r="F18" s="114">
        <v>171</v>
      </c>
      <c r="G18" s="114">
        <v>226</v>
      </c>
      <c r="H18" s="114">
        <v>92</v>
      </c>
      <c r="I18" s="140">
        <v>61</v>
      </c>
      <c r="J18" s="115">
        <v>34</v>
      </c>
      <c r="K18" s="116">
        <v>55.73770491803279</v>
      </c>
    </row>
    <row r="19" spans="1:11" ht="14.1" customHeight="1" x14ac:dyDescent="0.2">
      <c r="A19" s="306" t="s">
        <v>235</v>
      </c>
      <c r="B19" s="307" t="s">
        <v>236</v>
      </c>
      <c r="C19" s="308"/>
      <c r="D19" s="113">
        <v>0.87842586085734364</v>
      </c>
      <c r="E19" s="115">
        <v>75</v>
      </c>
      <c r="F19" s="114">
        <v>148</v>
      </c>
      <c r="G19" s="114">
        <v>181</v>
      </c>
      <c r="H19" s="114">
        <v>63</v>
      </c>
      <c r="I19" s="140">
        <v>33</v>
      </c>
      <c r="J19" s="115">
        <v>42</v>
      </c>
      <c r="K19" s="116">
        <v>127.27272727272727</v>
      </c>
    </row>
    <row r="20" spans="1:11" ht="14.1" customHeight="1" x14ac:dyDescent="0.2">
      <c r="A20" s="306">
        <v>12</v>
      </c>
      <c r="B20" s="307" t="s">
        <v>237</v>
      </c>
      <c r="C20" s="308"/>
      <c r="D20" s="113">
        <v>1.9910986179433123</v>
      </c>
      <c r="E20" s="115">
        <v>170</v>
      </c>
      <c r="F20" s="114">
        <v>63</v>
      </c>
      <c r="G20" s="114">
        <v>134</v>
      </c>
      <c r="H20" s="114">
        <v>169</v>
      </c>
      <c r="I20" s="140">
        <v>212</v>
      </c>
      <c r="J20" s="115">
        <v>-42</v>
      </c>
      <c r="K20" s="116">
        <v>-19.811320754716981</v>
      </c>
    </row>
    <row r="21" spans="1:11" ht="14.1" customHeight="1" x14ac:dyDescent="0.2">
      <c r="A21" s="306">
        <v>21</v>
      </c>
      <c r="B21" s="307" t="s">
        <v>238</v>
      </c>
      <c r="C21" s="308"/>
      <c r="D21" s="113">
        <v>1.4991801358631998</v>
      </c>
      <c r="E21" s="115">
        <v>128</v>
      </c>
      <c r="F21" s="114">
        <v>89</v>
      </c>
      <c r="G21" s="114">
        <v>176</v>
      </c>
      <c r="H21" s="114">
        <v>123</v>
      </c>
      <c r="I21" s="140">
        <v>148</v>
      </c>
      <c r="J21" s="115">
        <v>-20</v>
      </c>
      <c r="K21" s="116">
        <v>-13.513513513513514</v>
      </c>
    </row>
    <row r="22" spans="1:11" ht="14.1" customHeight="1" x14ac:dyDescent="0.2">
      <c r="A22" s="306">
        <v>22</v>
      </c>
      <c r="B22" s="307" t="s">
        <v>239</v>
      </c>
      <c r="C22" s="308"/>
      <c r="D22" s="113">
        <v>1.4289060669946123</v>
      </c>
      <c r="E22" s="115">
        <v>122</v>
      </c>
      <c r="F22" s="114">
        <v>84</v>
      </c>
      <c r="G22" s="114">
        <v>203</v>
      </c>
      <c r="H22" s="114">
        <v>108</v>
      </c>
      <c r="I22" s="140">
        <v>147</v>
      </c>
      <c r="J22" s="115">
        <v>-25</v>
      </c>
      <c r="K22" s="116">
        <v>-17.006802721088434</v>
      </c>
    </row>
    <row r="23" spans="1:11" ht="14.1" customHeight="1" x14ac:dyDescent="0.2">
      <c r="A23" s="306">
        <v>23</v>
      </c>
      <c r="B23" s="307" t="s">
        <v>240</v>
      </c>
      <c r="C23" s="308"/>
      <c r="D23" s="113">
        <v>0.71445303349730616</v>
      </c>
      <c r="E23" s="115">
        <v>61</v>
      </c>
      <c r="F23" s="114">
        <v>56</v>
      </c>
      <c r="G23" s="114">
        <v>121</v>
      </c>
      <c r="H23" s="114">
        <v>117</v>
      </c>
      <c r="I23" s="140">
        <v>92</v>
      </c>
      <c r="J23" s="115">
        <v>-31</v>
      </c>
      <c r="K23" s="116">
        <v>-33.695652173913047</v>
      </c>
    </row>
    <row r="24" spans="1:11" ht="14.1" customHeight="1" x14ac:dyDescent="0.2">
      <c r="A24" s="306">
        <v>24</v>
      </c>
      <c r="B24" s="307" t="s">
        <v>241</v>
      </c>
      <c r="C24" s="308"/>
      <c r="D24" s="113">
        <v>3.3380182712579058</v>
      </c>
      <c r="E24" s="115">
        <v>285</v>
      </c>
      <c r="F24" s="114">
        <v>110</v>
      </c>
      <c r="G24" s="114">
        <v>251</v>
      </c>
      <c r="H24" s="114">
        <v>155</v>
      </c>
      <c r="I24" s="140">
        <v>223</v>
      </c>
      <c r="J24" s="115">
        <v>62</v>
      </c>
      <c r="K24" s="116">
        <v>27.802690582959642</v>
      </c>
    </row>
    <row r="25" spans="1:11" ht="14.1" customHeight="1" x14ac:dyDescent="0.2">
      <c r="A25" s="306">
        <v>25</v>
      </c>
      <c r="B25" s="307" t="s">
        <v>242</v>
      </c>
      <c r="C25" s="308"/>
      <c r="D25" s="113">
        <v>5.6336378542984304</v>
      </c>
      <c r="E25" s="115">
        <v>481</v>
      </c>
      <c r="F25" s="114">
        <v>291</v>
      </c>
      <c r="G25" s="114">
        <v>516</v>
      </c>
      <c r="H25" s="114">
        <v>286</v>
      </c>
      <c r="I25" s="140">
        <v>382</v>
      </c>
      <c r="J25" s="115">
        <v>99</v>
      </c>
      <c r="K25" s="116">
        <v>25.916230366492147</v>
      </c>
    </row>
    <row r="26" spans="1:11" ht="14.1" customHeight="1" x14ac:dyDescent="0.2">
      <c r="A26" s="306">
        <v>26</v>
      </c>
      <c r="B26" s="307" t="s">
        <v>243</v>
      </c>
      <c r="C26" s="308"/>
      <c r="D26" s="113">
        <v>2.6352775825720309</v>
      </c>
      <c r="E26" s="115">
        <v>225</v>
      </c>
      <c r="F26" s="114">
        <v>118</v>
      </c>
      <c r="G26" s="114">
        <v>345</v>
      </c>
      <c r="H26" s="114">
        <v>145</v>
      </c>
      <c r="I26" s="140">
        <v>236</v>
      </c>
      <c r="J26" s="115">
        <v>-11</v>
      </c>
      <c r="K26" s="116">
        <v>-4.6610169491525424</v>
      </c>
    </row>
    <row r="27" spans="1:11" ht="14.1" customHeight="1" x14ac:dyDescent="0.2">
      <c r="A27" s="306">
        <v>27</v>
      </c>
      <c r="B27" s="307" t="s">
        <v>244</v>
      </c>
      <c r="C27" s="308"/>
      <c r="D27" s="113">
        <v>1.1009604122745373</v>
      </c>
      <c r="E27" s="115">
        <v>94</v>
      </c>
      <c r="F27" s="114">
        <v>60</v>
      </c>
      <c r="G27" s="114">
        <v>127</v>
      </c>
      <c r="H27" s="114">
        <v>73</v>
      </c>
      <c r="I27" s="140">
        <v>123</v>
      </c>
      <c r="J27" s="115">
        <v>-29</v>
      </c>
      <c r="K27" s="116">
        <v>-23.577235772357724</v>
      </c>
    </row>
    <row r="28" spans="1:11" ht="14.1" customHeight="1" x14ac:dyDescent="0.2">
      <c r="A28" s="306">
        <v>28</v>
      </c>
      <c r="B28" s="307" t="s">
        <v>245</v>
      </c>
      <c r="C28" s="308"/>
      <c r="D28" s="113">
        <v>0.25767158585148747</v>
      </c>
      <c r="E28" s="115">
        <v>22</v>
      </c>
      <c r="F28" s="114">
        <v>52</v>
      </c>
      <c r="G28" s="114">
        <v>60</v>
      </c>
      <c r="H28" s="114">
        <v>28</v>
      </c>
      <c r="I28" s="140">
        <v>33</v>
      </c>
      <c r="J28" s="115">
        <v>-11</v>
      </c>
      <c r="K28" s="116">
        <v>-33.333333333333336</v>
      </c>
    </row>
    <row r="29" spans="1:11" ht="14.1" customHeight="1" x14ac:dyDescent="0.2">
      <c r="A29" s="306">
        <v>29</v>
      </c>
      <c r="B29" s="307" t="s">
        <v>246</v>
      </c>
      <c r="C29" s="308"/>
      <c r="D29" s="113">
        <v>4.064183649566643</v>
      </c>
      <c r="E29" s="115">
        <v>347</v>
      </c>
      <c r="F29" s="114">
        <v>292</v>
      </c>
      <c r="G29" s="114">
        <v>404</v>
      </c>
      <c r="H29" s="114">
        <v>355</v>
      </c>
      <c r="I29" s="140">
        <v>391</v>
      </c>
      <c r="J29" s="115">
        <v>-44</v>
      </c>
      <c r="K29" s="116">
        <v>-11.253196930946292</v>
      </c>
    </row>
    <row r="30" spans="1:11" ht="14.1" customHeight="1" x14ac:dyDescent="0.2">
      <c r="A30" s="306" t="s">
        <v>247</v>
      </c>
      <c r="B30" s="307" t="s">
        <v>248</v>
      </c>
      <c r="C30" s="308"/>
      <c r="D30" s="113">
        <v>1.4523307566174748</v>
      </c>
      <c r="E30" s="115">
        <v>124</v>
      </c>
      <c r="F30" s="114" t="s">
        <v>514</v>
      </c>
      <c r="G30" s="114">
        <v>158</v>
      </c>
      <c r="H30" s="114">
        <v>93</v>
      </c>
      <c r="I30" s="140" t="s">
        <v>514</v>
      </c>
      <c r="J30" s="115" t="s">
        <v>514</v>
      </c>
      <c r="K30" s="116" t="s">
        <v>514</v>
      </c>
    </row>
    <row r="31" spans="1:11" ht="14.1" customHeight="1" x14ac:dyDescent="0.2">
      <c r="A31" s="306" t="s">
        <v>249</v>
      </c>
      <c r="B31" s="307" t="s">
        <v>250</v>
      </c>
      <c r="C31" s="308"/>
      <c r="D31" s="113">
        <v>2.5767158585148748</v>
      </c>
      <c r="E31" s="115">
        <v>220</v>
      </c>
      <c r="F31" s="114">
        <v>190</v>
      </c>
      <c r="G31" s="114">
        <v>243</v>
      </c>
      <c r="H31" s="114">
        <v>262</v>
      </c>
      <c r="I31" s="140">
        <v>242</v>
      </c>
      <c r="J31" s="115">
        <v>-22</v>
      </c>
      <c r="K31" s="116">
        <v>-9.0909090909090917</v>
      </c>
    </row>
    <row r="32" spans="1:11" ht="14.1" customHeight="1" x14ac:dyDescent="0.2">
      <c r="A32" s="306">
        <v>31</v>
      </c>
      <c r="B32" s="307" t="s">
        <v>251</v>
      </c>
      <c r="C32" s="308"/>
      <c r="D32" s="113">
        <v>0.39821972358866248</v>
      </c>
      <c r="E32" s="115">
        <v>34</v>
      </c>
      <c r="F32" s="114">
        <v>24</v>
      </c>
      <c r="G32" s="114">
        <v>38</v>
      </c>
      <c r="H32" s="114">
        <v>26</v>
      </c>
      <c r="I32" s="140">
        <v>33</v>
      </c>
      <c r="J32" s="115">
        <v>1</v>
      </c>
      <c r="K32" s="116">
        <v>3.0303030303030303</v>
      </c>
    </row>
    <row r="33" spans="1:11" ht="14.1" customHeight="1" x14ac:dyDescent="0.2">
      <c r="A33" s="306">
        <v>32</v>
      </c>
      <c r="B33" s="307" t="s">
        <v>252</v>
      </c>
      <c r="C33" s="308"/>
      <c r="D33" s="113">
        <v>3.4902787538065119</v>
      </c>
      <c r="E33" s="115">
        <v>298</v>
      </c>
      <c r="F33" s="114">
        <v>156</v>
      </c>
      <c r="G33" s="114">
        <v>342</v>
      </c>
      <c r="H33" s="114">
        <v>313</v>
      </c>
      <c r="I33" s="140">
        <v>315</v>
      </c>
      <c r="J33" s="115">
        <v>-17</v>
      </c>
      <c r="K33" s="116">
        <v>-5.3968253968253972</v>
      </c>
    </row>
    <row r="34" spans="1:11" ht="14.1" customHeight="1" x14ac:dyDescent="0.2">
      <c r="A34" s="306">
        <v>33</v>
      </c>
      <c r="B34" s="307" t="s">
        <v>253</v>
      </c>
      <c r="C34" s="308"/>
      <c r="D34" s="113">
        <v>1.8388381353947061</v>
      </c>
      <c r="E34" s="115">
        <v>157</v>
      </c>
      <c r="F34" s="114">
        <v>64</v>
      </c>
      <c r="G34" s="114">
        <v>199</v>
      </c>
      <c r="H34" s="114">
        <v>154</v>
      </c>
      <c r="I34" s="140">
        <v>202</v>
      </c>
      <c r="J34" s="115">
        <v>-45</v>
      </c>
      <c r="K34" s="116">
        <v>-22.277227722772277</v>
      </c>
    </row>
    <row r="35" spans="1:11" ht="14.1" customHeight="1" x14ac:dyDescent="0.2">
      <c r="A35" s="306">
        <v>34</v>
      </c>
      <c r="B35" s="307" t="s">
        <v>254</v>
      </c>
      <c r="C35" s="308"/>
      <c r="D35" s="113">
        <v>2.7289763410634809</v>
      </c>
      <c r="E35" s="115">
        <v>233</v>
      </c>
      <c r="F35" s="114">
        <v>144</v>
      </c>
      <c r="G35" s="114">
        <v>252</v>
      </c>
      <c r="H35" s="114">
        <v>198</v>
      </c>
      <c r="I35" s="140">
        <v>221</v>
      </c>
      <c r="J35" s="115">
        <v>12</v>
      </c>
      <c r="K35" s="116">
        <v>5.4298642533936654</v>
      </c>
    </row>
    <row r="36" spans="1:11" ht="14.1" customHeight="1" x14ac:dyDescent="0.2">
      <c r="A36" s="306">
        <v>41</v>
      </c>
      <c r="B36" s="307" t="s">
        <v>255</v>
      </c>
      <c r="C36" s="308"/>
      <c r="D36" s="113">
        <v>1.0189739985945185</v>
      </c>
      <c r="E36" s="115">
        <v>87</v>
      </c>
      <c r="F36" s="114">
        <v>87</v>
      </c>
      <c r="G36" s="114">
        <v>135</v>
      </c>
      <c r="H36" s="114">
        <v>104</v>
      </c>
      <c r="I36" s="140">
        <v>196</v>
      </c>
      <c r="J36" s="115">
        <v>-109</v>
      </c>
      <c r="K36" s="116">
        <v>-55.612244897959187</v>
      </c>
    </row>
    <row r="37" spans="1:11" ht="14.1" customHeight="1" x14ac:dyDescent="0.2">
      <c r="A37" s="306">
        <v>42</v>
      </c>
      <c r="B37" s="307" t="s">
        <v>256</v>
      </c>
      <c r="C37" s="308"/>
      <c r="D37" s="113">
        <v>0.19910986179433124</v>
      </c>
      <c r="E37" s="115">
        <v>17</v>
      </c>
      <c r="F37" s="114">
        <v>8</v>
      </c>
      <c r="G37" s="114">
        <v>22</v>
      </c>
      <c r="H37" s="114">
        <v>18</v>
      </c>
      <c r="I37" s="140">
        <v>13</v>
      </c>
      <c r="J37" s="115">
        <v>4</v>
      </c>
      <c r="K37" s="116">
        <v>30.76923076923077</v>
      </c>
    </row>
    <row r="38" spans="1:11" ht="14.1" customHeight="1" x14ac:dyDescent="0.2">
      <c r="A38" s="306">
        <v>43</v>
      </c>
      <c r="B38" s="307" t="s">
        <v>257</v>
      </c>
      <c r="C38" s="308"/>
      <c r="D38" s="113">
        <v>0.62075427500585623</v>
      </c>
      <c r="E38" s="115">
        <v>53</v>
      </c>
      <c r="F38" s="114">
        <v>51</v>
      </c>
      <c r="G38" s="114">
        <v>136</v>
      </c>
      <c r="H38" s="114">
        <v>61</v>
      </c>
      <c r="I38" s="140">
        <v>75</v>
      </c>
      <c r="J38" s="115">
        <v>-22</v>
      </c>
      <c r="K38" s="116">
        <v>-29.333333333333332</v>
      </c>
    </row>
    <row r="39" spans="1:11" ht="14.1" customHeight="1" x14ac:dyDescent="0.2">
      <c r="A39" s="306">
        <v>51</v>
      </c>
      <c r="B39" s="307" t="s">
        <v>258</v>
      </c>
      <c r="C39" s="308"/>
      <c r="D39" s="113">
        <v>5.2705551651440619</v>
      </c>
      <c r="E39" s="115">
        <v>450</v>
      </c>
      <c r="F39" s="114">
        <v>462</v>
      </c>
      <c r="G39" s="114">
        <v>673</v>
      </c>
      <c r="H39" s="114">
        <v>661</v>
      </c>
      <c r="I39" s="140">
        <v>612</v>
      </c>
      <c r="J39" s="115">
        <v>-162</v>
      </c>
      <c r="K39" s="116">
        <v>-26.470588235294116</v>
      </c>
    </row>
    <row r="40" spans="1:11" ht="14.1" customHeight="1" x14ac:dyDescent="0.2">
      <c r="A40" s="306" t="s">
        <v>259</v>
      </c>
      <c r="B40" s="307" t="s">
        <v>260</v>
      </c>
      <c r="C40" s="308"/>
      <c r="D40" s="113">
        <v>4.7903490278753811</v>
      </c>
      <c r="E40" s="115">
        <v>409</v>
      </c>
      <c r="F40" s="114">
        <v>433</v>
      </c>
      <c r="G40" s="114">
        <v>623</v>
      </c>
      <c r="H40" s="114">
        <v>599</v>
      </c>
      <c r="I40" s="140">
        <v>570</v>
      </c>
      <c r="J40" s="115">
        <v>-161</v>
      </c>
      <c r="K40" s="116">
        <v>-28.245614035087719</v>
      </c>
    </row>
    <row r="41" spans="1:11" ht="14.1" customHeight="1" x14ac:dyDescent="0.2">
      <c r="A41" s="306"/>
      <c r="B41" s="307" t="s">
        <v>261</v>
      </c>
      <c r="C41" s="308"/>
      <c r="D41" s="113">
        <v>3.5019910986179434</v>
      </c>
      <c r="E41" s="115">
        <v>299</v>
      </c>
      <c r="F41" s="114">
        <v>334</v>
      </c>
      <c r="G41" s="114">
        <v>452</v>
      </c>
      <c r="H41" s="114">
        <v>445</v>
      </c>
      <c r="I41" s="140">
        <v>433</v>
      </c>
      <c r="J41" s="115">
        <v>-134</v>
      </c>
      <c r="K41" s="116">
        <v>-30.946882217090071</v>
      </c>
    </row>
    <row r="42" spans="1:11" ht="14.1" customHeight="1" x14ac:dyDescent="0.2">
      <c r="A42" s="306">
        <v>52</v>
      </c>
      <c r="B42" s="307" t="s">
        <v>262</v>
      </c>
      <c r="C42" s="308"/>
      <c r="D42" s="113">
        <v>4.0524713047552119</v>
      </c>
      <c r="E42" s="115">
        <v>346</v>
      </c>
      <c r="F42" s="114">
        <v>302</v>
      </c>
      <c r="G42" s="114">
        <v>373</v>
      </c>
      <c r="H42" s="114">
        <v>456</v>
      </c>
      <c r="I42" s="140">
        <v>361</v>
      </c>
      <c r="J42" s="115">
        <v>-15</v>
      </c>
      <c r="K42" s="116">
        <v>-4.1551246537396125</v>
      </c>
    </row>
    <row r="43" spans="1:11" ht="14.1" customHeight="1" x14ac:dyDescent="0.2">
      <c r="A43" s="306" t="s">
        <v>263</v>
      </c>
      <c r="B43" s="307" t="s">
        <v>264</v>
      </c>
      <c r="C43" s="308"/>
      <c r="D43" s="113">
        <v>3.5254157882408057</v>
      </c>
      <c r="E43" s="115">
        <v>301</v>
      </c>
      <c r="F43" s="114">
        <v>274</v>
      </c>
      <c r="G43" s="114">
        <v>317</v>
      </c>
      <c r="H43" s="114">
        <v>417</v>
      </c>
      <c r="I43" s="140">
        <v>318</v>
      </c>
      <c r="J43" s="115">
        <v>-17</v>
      </c>
      <c r="K43" s="116">
        <v>-5.3459119496855347</v>
      </c>
    </row>
    <row r="44" spans="1:11" ht="14.1" customHeight="1" x14ac:dyDescent="0.2">
      <c r="A44" s="306">
        <v>53</v>
      </c>
      <c r="B44" s="307" t="s">
        <v>265</v>
      </c>
      <c r="C44" s="308"/>
      <c r="D44" s="113">
        <v>1.8505504802061372</v>
      </c>
      <c r="E44" s="115">
        <v>158</v>
      </c>
      <c r="F44" s="114">
        <v>86</v>
      </c>
      <c r="G44" s="114">
        <v>208</v>
      </c>
      <c r="H44" s="114">
        <v>104</v>
      </c>
      <c r="I44" s="140">
        <v>93</v>
      </c>
      <c r="J44" s="115">
        <v>65</v>
      </c>
      <c r="K44" s="116">
        <v>69.892473118279568</v>
      </c>
    </row>
    <row r="45" spans="1:11" ht="14.1" customHeight="1" x14ac:dyDescent="0.2">
      <c r="A45" s="306" t="s">
        <v>266</v>
      </c>
      <c r="B45" s="307" t="s">
        <v>267</v>
      </c>
      <c r="C45" s="308"/>
      <c r="D45" s="113">
        <v>1.8037011009604123</v>
      </c>
      <c r="E45" s="115">
        <v>154</v>
      </c>
      <c r="F45" s="114">
        <v>82</v>
      </c>
      <c r="G45" s="114">
        <v>197</v>
      </c>
      <c r="H45" s="114">
        <v>94</v>
      </c>
      <c r="I45" s="140">
        <v>81</v>
      </c>
      <c r="J45" s="115">
        <v>73</v>
      </c>
      <c r="K45" s="116">
        <v>90.123456790123456</v>
      </c>
    </row>
    <row r="46" spans="1:11" ht="14.1" customHeight="1" x14ac:dyDescent="0.2">
      <c r="A46" s="306">
        <v>54</v>
      </c>
      <c r="B46" s="307" t="s">
        <v>268</v>
      </c>
      <c r="C46" s="308"/>
      <c r="D46" s="113">
        <v>4.3452799250409928</v>
      </c>
      <c r="E46" s="115">
        <v>371</v>
      </c>
      <c r="F46" s="114">
        <v>216</v>
      </c>
      <c r="G46" s="114">
        <v>324</v>
      </c>
      <c r="H46" s="114">
        <v>344</v>
      </c>
      <c r="I46" s="140">
        <v>333</v>
      </c>
      <c r="J46" s="115">
        <v>38</v>
      </c>
      <c r="K46" s="116">
        <v>11.411411411411411</v>
      </c>
    </row>
    <row r="47" spans="1:11" ht="14.1" customHeight="1" x14ac:dyDescent="0.2">
      <c r="A47" s="306">
        <v>61</v>
      </c>
      <c r="B47" s="307" t="s">
        <v>269</v>
      </c>
      <c r="C47" s="308"/>
      <c r="D47" s="113">
        <v>1.9442492386975874</v>
      </c>
      <c r="E47" s="115">
        <v>166</v>
      </c>
      <c r="F47" s="114">
        <v>89</v>
      </c>
      <c r="G47" s="114">
        <v>180</v>
      </c>
      <c r="H47" s="114">
        <v>101</v>
      </c>
      <c r="I47" s="140">
        <v>173</v>
      </c>
      <c r="J47" s="115">
        <v>-7</v>
      </c>
      <c r="K47" s="116">
        <v>-4.0462427745664744</v>
      </c>
    </row>
    <row r="48" spans="1:11" ht="14.1" customHeight="1" x14ac:dyDescent="0.2">
      <c r="A48" s="306">
        <v>62</v>
      </c>
      <c r="B48" s="307" t="s">
        <v>270</v>
      </c>
      <c r="C48" s="308"/>
      <c r="D48" s="113">
        <v>8.2572030920590294</v>
      </c>
      <c r="E48" s="115">
        <v>705</v>
      </c>
      <c r="F48" s="114">
        <v>710</v>
      </c>
      <c r="G48" s="114">
        <v>1041</v>
      </c>
      <c r="H48" s="114">
        <v>747</v>
      </c>
      <c r="I48" s="140">
        <v>595</v>
      </c>
      <c r="J48" s="115">
        <v>110</v>
      </c>
      <c r="K48" s="116">
        <v>18.487394957983192</v>
      </c>
    </row>
    <row r="49" spans="1:11" ht="14.1" customHeight="1" x14ac:dyDescent="0.2">
      <c r="A49" s="306">
        <v>63</v>
      </c>
      <c r="B49" s="307" t="s">
        <v>271</v>
      </c>
      <c r="C49" s="308"/>
      <c r="D49" s="113">
        <v>4.5912391660810492</v>
      </c>
      <c r="E49" s="115">
        <v>392</v>
      </c>
      <c r="F49" s="114">
        <v>298</v>
      </c>
      <c r="G49" s="114">
        <v>497</v>
      </c>
      <c r="H49" s="114">
        <v>372</v>
      </c>
      <c r="I49" s="140">
        <v>326</v>
      </c>
      <c r="J49" s="115">
        <v>66</v>
      </c>
      <c r="K49" s="116">
        <v>20.245398773006134</v>
      </c>
    </row>
    <row r="50" spans="1:11" ht="14.1" customHeight="1" x14ac:dyDescent="0.2">
      <c r="A50" s="306" t="s">
        <v>272</v>
      </c>
      <c r="B50" s="307" t="s">
        <v>273</v>
      </c>
      <c r="C50" s="308"/>
      <c r="D50" s="113">
        <v>0.53876786132583743</v>
      </c>
      <c r="E50" s="115">
        <v>46</v>
      </c>
      <c r="F50" s="114">
        <v>42</v>
      </c>
      <c r="G50" s="114">
        <v>89</v>
      </c>
      <c r="H50" s="114">
        <v>62</v>
      </c>
      <c r="I50" s="140">
        <v>42</v>
      </c>
      <c r="J50" s="115">
        <v>4</v>
      </c>
      <c r="K50" s="116">
        <v>9.5238095238095237</v>
      </c>
    </row>
    <row r="51" spans="1:11" ht="14.1" customHeight="1" x14ac:dyDescent="0.2">
      <c r="A51" s="306" t="s">
        <v>274</v>
      </c>
      <c r="B51" s="307" t="s">
        <v>275</v>
      </c>
      <c r="C51" s="308"/>
      <c r="D51" s="113">
        <v>3.5722651674865307</v>
      </c>
      <c r="E51" s="115">
        <v>305</v>
      </c>
      <c r="F51" s="114">
        <v>240</v>
      </c>
      <c r="G51" s="114">
        <v>356</v>
      </c>
      <c r="H51" s="114">
        <v>262</v>
      </c>
      <c r="I51" s="140">
        <v>256</v>
      </c>
      <c r="J51" s="115">
        <v>49</v>
      </c>
      <c r="K51" s="116">
        <v>19.140625</v>
      </c>
    </row>
    <row r="52" spans="1:11" ht="14.1" customHeight="1" x14ac:dyDescent="0.2">
      <c r="A52" s="306">
        <v>71</v>
      </c>
      <c r="B52" s="307" t="s">
        <v>276</v>
      </c>
      <c r="C52" s="308"/>
      <c r="D52" s="113">
        <v>6.7814476458186927</v>
      </c>
      <c r="E52" s="115">
        <v>579</v>
      </c>
      <c r="F52" s="114">
        <v>409</v>
      </c>
      <c r="G52" s="114">
        <v>724</v>
      </c>
      <c r="H52" s="114">
        <v>485</v>
      </c>
      <c r="I52" s="140">
        <v>628</v>
      </c>
      <c r="J52" s="115">
        <v>-49</v>
      </c>
      <c r="K52" s="116">
        <v>-7.8025477707006372</v>
      </c>
    </row>
    <row r="53" spans="1:11" ht="14.1" customHeight="1" x14ac:dyDescent="0.2">
      <c r="A53" s="306" t="s">
        <v>277</v>
      </c>
      <c r="B53" s="307" t="s">
        <v>278</v>
      </c>
      <c r="C53" s="308"/>
      <c r="D53" s="113">
        <v>1.9910986179433123</v>
      </c>
      <c r="E53" s="115">
        <v>170</v>
      </c>
      <c r="F53" s="114">
        <v>96</v>
      </c>
      <c r="G53" s="114">
        <v>271</v>
      </c>
      <c r="H53" s="114">
        <v>171</v>
      </c>
      <c r="I53" s="140">
        <v>217</v>
      </c>
      <c r="J53" s="115">
        <v>-47</v>
      </c>
      <c r="K53" s="116">
        <v>-21.658986175115206</v>
      </c>
    </row>
    <row r="54" spans="1:11" ht="14.1" customHeight="1" x14ac:dyDescent="0.2">
      <c r="A54" s="306" t="s">
        <v>279</v>
      </c>
      <c r="B54" s="307" t="s">
        <v>280</v>
      </c>
      <c r="C54" s="308"/>
      <c r="D54" s="113">
        <v>4.1344577184352307</v>
      </c>
      <c r="E54" s="115">
        <v>353</v>
      </c>
      <c r="F54" s="114">
        <v>268</v>
      </c>
      <c r="G54" s="114">
        <v>396</v>
      </c>
      <c r="H54" s="114">
        <v>263</v>
      </c>
      <c r="I54" s="140">
        <v>338</v>
      </c>
      <c r="J54" s="115">
        <v>15</v>
      </c>
      <c r="K54" s="116">
        <v>4.4378698224852071</v>
      </c>
    </row>
    <row r="55" spans="1:11" ht="14.1" customHeight="1" x14ac:dyDescent="0.2">
      <c r="A55" s="306">
        <v>72</v>
      </c>
      <c r="B55" s="307" t="s">
        <v>281</v>
      </c>
      <c r="C55" s="308"/>
      <c r="D55" s="113">
        <v>2.4127430311548372</v>
      </c>
      <c r="E55" s="115">
        <v>206</v>
      </c>
      <c r="F55" s="114">
        <v>93</v>
      </c>
      <c r="G55" s="114">
        <v>278</v>
      </c>
      <c r="H55" s="114">
        <v>128</v>
      </c>
      <c r="I55" s="140">
        <v>184</v>
      </c>
      <c r="J55" s="115">
        <v>22</v>
      </c>
      <c r="K55" s="116">
        <v>11.956521739130435</v>
      </c>
    </row>
    <row r="56" spans="1:11" ht="14.1" customHeight="1" x14ac:dyDescent="0.2">
      <c r="A56" s="306" t="s">
        <v>282</v>
      </c>
      <c r="B56" s="307" t="s">
        <v>283</v>
      </c>
      <c r="C56" s="308"/>
      <c r="D56" s="113">
        <v>1.4289060669946123</v>
      </c>
      <c r="E56" s="115">
        <v>122</v>
      </c>
      <c r="F56" s="114">
        <v>29</v>
      </c>
      <c r="G56" s="114">
        <v>163</v>
      </c>
      <c r="H56" s="114">
        <v>46</v>
      </c>
      <c r="I56" s="140">
        <v>87</v>
      </c>
      <c r="J56" s="115">
        <v>35</v>
      </c>
      <c r="K56" s="116">
        <v>40.229885057471265</v>
      </c>
    </row>
    <row r="57" spans="1:11" ht="14.1" customHeight="1" x14ac:dyDescent="0.2">
      <c r="A57" s="306" t="s">
        <v>284</v>
      </c>
      <c r="B57" s="307" t="s">
        <v>285</v>
      </c>
      <c r="C57" s="308"/>
      <c r="D57" s="113">
        <v>0.57390489576013115</v>
      </c>
      <c r="E57" s="115">
        <v>49</v>
      </c>
      <c r="F57" s="114">
        <v>38</v>
      </c>
      <c r="G57" s="114">
        <v>46</v>
      </c>
      <c r="H57" s="114">
        <v>45</v>
      </c>
      <c r="I57" s="140">
        <v>51</v>
      </c>
      <c r="J57" s="115">
        <v>-2</v>
      </c>
      <c r="K57" s="116">
        <v>-3.9215686274509802</v>
      </c>
    </row>
    <row r="58" spans="1:11" ht="14.1" customHeight="1" x14ac:dyDescent="0.2">
      <c r="A58" s="306">
        <v>73</v>
      </c>
      <c r="B58" s="307" t="s">
        <v>286</v>
      </c>
      <c r="C58" s="308"/>
      <c r="D58" s="113">
        <v>1.3000702740688685</v>
      </c>
      <c r="E58" s="115">
        <v>111</v>
      </c>
      <c r="F58" s="114">
        <v>87</v>
      </c>
      <c r="G58" s="114">
        <v>206</v>
      </c>
      <c r="H58" s="114">
        <v>157</v>
      </c>
      <c r="I58" s="140">
        <v>149</v>
      </c>
      <c r="J58" s="115">
        <v>-38</v>
      </c>
      <c r="K58" s="116">
        <v>-25.503355704697988</v>
      </c>
    </row>
    <row r="59" spans="1:11" ht="14.1" customHeight="1" x14ac:dyDescent="0.2">
      <c r="A59" s="306" t="s">
        <v>287</v>
      </c>
      <c r="B59" s="307" t="s">
        <v>288</v>
      </c>
      <c r="C59" s="308"/>
      <c r="D59" s="113">
        <v>0.87842586085734364</v>
      </c>
      <c r="E59" s="115">
        <v>75</v>
      </c>
      <c r="F59" s="114">
        <v>67</v>
      </c>
      <c r="G59" s="114">
        <v>164</v>
      </c>
      <c r="H59" s="114">
        <v>107</v>
      </c>
      <c r="I59" s="140">
        <v>117</v>
      </c>
      <c r="J59" s="115">
        <v>-42</v>
      </c>
      <c r="K59" s="116">
        <v>-35.897435897435898</v>
      </c>
    </row>
    <row r="60" spans="1:11" ht="14.1" customHeight="1" x14ac:dyDescent="0.2">
      <c r="A60" s="306">
        <v>81</v>
      </c>
      <c r="B60" s="307" t="s">
        <v>289</v>
      </c>
      <c r="C60" s="308"/>
      <c r="D60" s="113">
        <v>9.6041227453736244</v>
      </c>
      <c r="E60" s="115">
        <v>820</v>
      </c>
      <c r="F60" s="114">
        <v>674</v>
      </c>
      <c r="G60" s="114">
        <v>941</v>
      </c>
      <c r="H60" s="114">
        <v>620</v>
      </c>
      <c r="I60" s="140">
        <v>796</v>
      </c>
      <c r="J60" s="115">
        <v>24</v>
      </c>
      <c r="K60" s="116">
        <v>3.0150753768844223</v>
      </c>
    </row>
    <row r="61" spans="1:11" ht="14.1" customHeight="1" x14ac:dyDescent="0.2">
      <c r="A61" s="306" t="s">
        <v>290</v>
      </c>
      <c r="B61" s="307" t="s">
        <v>291</v>
      </c>
      <c r="C61" s="308"/>
      <c r="D61" s="113">
        <v>2.2019208245490747</v>
      </c>
      <c r="E61" s="115">
        <v>188</v>
      </c>
      <c r="F61" s="114">
        <v>120</v>
      </c>
      <c r="G61" s="114">
        <v>281</v>
      </c>
      <c r="H61" s="114">
        <v>137</v>
      </c>
      <c r="I61" s="140">
        <v>180</v>
      </c>
      <c r="J61" s="115">
        <v>8</v>
      </c>
      <c r="K61" s="116">
        <v>4.4444444444444446</v>
      </c>
    </row>
    <row r="62" spans="1:11" ht="14.1" customHeight="1" x14ac:dyDescent="0.2">
      <c r="A62" s="306" t="s">
        <v>292</v>
      </c>
      <c r="B62" s="307" t="s">
        <v>293</v>
      </c>
      <c r="C62" s="308"/>
      <c r="D62" s="113">
        <v>3.5137034434293746</v>
      </c>
      <c r="E62" s="115">
        <v>300</v>
      </c>
      <c r="F62" s="114">
        <v>323</v>
      </c>
      <c r="G62" s="114">
        <v>421</v>
      </c>
      <c r="H62" s="114">
        <v>242</v>
      </c>
      <c r="I62" s="140">
        <v>302</v>
      </c>
      <c r="J62" s="115">
        <v>-2</v>
      </c>
      <c r="K62" s="116">
        <v>-0.66225165562913912</v>
      </c>
    </row>
    <row r="63" spans="1:11" ht="14.1" customHeight="1" x14ac:dyDescent="0.2">
      <c r="A63" s="306"/>
      <c r="B63" s="307" t="s">
        <v>294</v>
      </c>
      <c r="C63" s="308"/>
      <c r="D63" s="113">
        <v>3.0452096509721245</v>
      </c>
      <c r="E63" s="115">
        <v>260</v>
      </c>
      <c r="F63" s="114">
        <v>275</v>
      </c>
      <c r="G63" s="114">
        <v>334</v>
      </c>
      <c r="H63" s="114">
        <v>199</v>
      </c>
      <c r="I63" s="140">
        <v>264</v>
      </c>
      <c r="J63" s="115">
        <v>-4</v>
      </c>
      <c r="K63" s="116">
        <v>-1.5151515151515151</v>
      </c>
    </row>
    <row r="64" spans="1:11" ht="14.1" customHeight="1" x14ac:dyDescent="0.2">
      <c r="A64" s="306" t="s">
        <v>295</v>
      </c>
      <c r="B64" s="307" t="s">
        <v>296</v>
      </c>
      <c r="C64" s="308"/>
      <c r="D64" s="113">
        <v>1.5108924806746311</v>
      </c>
      <c r="E64" s="115">
        <v>129</v>
      </c>
      <c r="F64" s="114">
        <v>68</v>
      </c>
      <c r="G64" s="114">
        <v>59</v>
      </c>
      <c r="H64" s="114">
        <v>95</v>
      </c>
      <c r="I64" s="140">
        <v>114</v>
      </c>
      <c r="J64" s="115">
        <v>15</v>
      </c>
      <c r="K64" s="116">
        <v>13.157894736842104</v>
      </c>
    </row>
    <row r="65" spans="1:11" ht="14.1" customHeight="1" x14ac:dyDescent="0.2">
      <c r="A65" s="306" t="s">
        <v>297</v>
      </c>
      <c r="B65" s="307" t="s">
        <v>298</v>
      </c>
      <c r="C65" s="308"/>
      <c r="D65" s="113">
        <v>1.1478097915202623</v>
      </c>
      <c r="E65" s="115">
        <v>98</v>
      </c>
      <c r="F65" s="114">
        <v>89</v>
      </c>
      <c r="G65" s="114">
        <v>97</v>
      </c>
      <c r="H65" s="114">
        <v>63</v>
      </c>
      <c r="I65" s="140">
        <v>103</v>
      </c>
      <c r="J65" s="115">
        <v>-5</v>
      </c>
      <c r="K65" s="116">
        <v>-4.8543689320388346</v>
      </c>
    </row>
    <row r="66" spans="1:11" ht="14.1" customHeight="1" x14ac:dyDescent="0.2">
      <c r="A66" s="306">
        <v>82</v>
      </c>
      <c r="B66" s="307" t="s">
        <v>299</v>
      </c>
      <c r="C66" s="308"/>
      <c r="D66" s="113">
        <v>4.6146638557039124</v>
      </c>
      <c r="E66" s="115">
        <v>394</v>
      </c>
      <c r="F66" s="114">
        <v>380</v>
      </c>
      <c r="G66" s="114">
        <v>643</v>
      </c>
      <c r="H66" s="114">
        <v>406</v>
      </c>
      <c r="I66" s="140">
        <v>468</v>
      </c>
      <c r="J66" s="115">
        <v>-74</v>
      </c>
      <c r="K66" s="116">
        <v>-15.811965811965813</v>
      </c>
    </row>
    <row r="67" spans="1:11" ht="14.1" customHeight="1" x14ac:dyDescent="0.2">
      <c r="A67" s="306" t="s">
        <v>300</v>
      </c>
      <c r="B67" s="307" t="s">
        <v>301</v>
      </c>
      <c r="C67" s="308"/>
      <c r="D67" s="113">
        <v>3.5722651674865307</v>
      </c>
      <c r="E67" s="115">
        <v>305</v>
      </c>
      <c r="F67" s="114">
        <v>315</v>
      </c>
      <c r="G67" s="114">
        <v>493</v>
      </c>
      <c r="H67" s="114">
        <v>341</v>
      </c>
      <c r="I67" s="140">
        <v>382</v>
      </c>
      <c r="J67" s="115">
        <v>-77</v>
      </c>
      <c r="K67" s="116">
        <v>-20.157068062827225</v>
      </c>
    </row>
    <row r="68" spans="1:11" ht="14.1" customHeight="1" x14ac:dyDescent="0.2">
      <c r="A68" s="306" t="s">
        <v>302</v>
      </c>
      <c r="B68" s="307" t="s">
        <v>303</v>
      </c>
      <c r="C68" s="308"/>
      <c r="D68" s="113">
        <v>0.58561724057156239</v>
      </c>
      <c r="E68" s="115">
        <v>50</v>
      </c>
      <c r="F68" s="114">
        <v>56</v>
      </c>
      <c r="G68" s="114">
        <v>91</v>
      </c>
      <c r="H68" s="114">
        <v>48</v>
      </c>
      <c r="I68" s="140">
        <v>64</v>
      </c>
      <c r="J68" s="115">
        <v>-14</v>
      </c>
      <c r="K68" s="116">
        <v>-21.875</v>
      </c>
    </row>
    <row r="69" spans="1:11" ht="14.1" customHeight="1" x14ac:dyDescent="0.2">
      <c r="A69" s="306">
        <v>83</v>
      </c>
      <c r="B69" s="307" t="s">
        <v>304</v>
      </c>
      <c r="C69" s="308"/>
      <c r="D69" s="113">
        <v>7.0976809557273368</v>
      </c>
      <c r="E69" s="115">
        <v>606</v>
      </c>
      <c r="F69" s="114">
        <v>619</v>
      </c>
      <c r="G69" s="114">
        <v>948</v>
      </c>
      <c r="H69" s="114">
        <v>562</v>
      </c>
      <c r="I69" s="140">
        <v>746</v>
      </c>
      <c r="J69" s="115">
        <v>-140</v>
      </c>
      <c r="K69" s="116">
        <v>-18.766756032171582</v>
      </c>
    </row>
    <row r="70" spans="1:11" ht="14.1" customHeight="1" x14ac:dyDescent="0.2">
      <c r="A70" s="306" t="s">
        <v>305</v>
      </c>
      <c r="B70" s="307" t="s">
        <v>306</v>
      </c>
      <c r="C70" s="308"/>
      <c r="D70" s="113">
        <v>5.8561724057156246</v>
      </c>
      <c r="E70" s="115">
        <v>500</v>
      </c>
      <c r="F70" s="114">
        <v>515</v>
      </c>
      <c r="G70" s="114">
        <v>845</v>
      </c>
      <c r="H70" s="114">
        <v>460</v>
      </c>
      <c r="I70" s="140">
        <v>640</v>
      </c>
      <c r="J70" s="115">
        <v>-140</v>
      </c>
      <c r="K70" s="116">
        <v>-21.875</v>
      </c>
    </row>
    <row r="71" spans="1:11" ht="14.1" customHeight="1" x14ac:dyDescent="0.2">
      <c r="A71" s="306"/>
      <c r="B71" s="307" t="s">
        <v>307</v>
      </c>
      <c r="C71" s="308"/>
      <c r="D71" s="113">
        <v>3.1154837198407122</v>
      </c>
      <c r="E71" s="115">
        <v>266</v>
      </c>
      <c r="F71" s="114">
        <v>266</v>
      </c>
      <c r="G71" s="114">
        <v>437</v>
      </c>
      <c r="H71" s="114">
        <v>253</v>
      </c>
      <c r="I71" s="140">
        <v>369</v>
      </c>
      <c r="J71" s="115">
        <v>-103</v>
      </c>
      <c r="K71" s="116">
        <v>-27.913279132791327</v>
      </c>
    </row>
    <row r="72" spans="1:11" ht="14.1" customHeight="1" x14ac:dyDescent="0.2">
      <c r="A72" s="306">
        <v>84</v>
      </c>
      <c r="B72" s="307" t="s">
        <v>308</v>
      </c>
      <c r="C72" s="308"/>
      <c r="D72" s="113">
        <v>1.3586319981260249</v>
      </c>
      <c r="E72" s="115">
        <v>116</v>
      </c>
      <c r="F72" s="114">
        <v>95</v>
      </c>
      <c r="G72" s="114">
        <v>181</v>
      </c>
      <c r="H72" s="114">
        <v>59</v>
      </c>
      <c r="I72" s="140">
        <v>123</v>
      </c>
      <c r="J72" s="115">
        <v>-7</v>
      </c>
      <c r="K72" s="116">
        <v>-5.691056910569106</v>
      </c>
    </row>
    <row r="73" spans="1:11" ht="14.1" customHeight="1" x14ac:dyDescent="0.2">
      <c r="A73" s="306" t="s">
        <v>309</v>
      </c>
      <c r="B73" s="307" t="s">
        <v>310</v>
      </c>
      <c r="C73" s="308"/>
      <c r="D73" s="113">
        <v>0.59732958538299363</v>
      </c>
      <c r="E73" s="115">
        <v>51</v>
      </c>
      <c r="F73" s="114">
        <v>21</v>
      </c>
      <c r="G73" s="114">
        <v>90</v>
      </c>
      <c r="H73" s="114">
        <v>20</v>
      </c>
      <c r="I73" s="140">
        <v>50</v>
      </c>
      <c r="J73" s="115">
        <v>1</v>
      </c>
      <c r="K73" s="116">
        <v>2</v>
      </c>
    </row>
    <row r="74" spans="1:11" ht="14.1" customHeight="1" x14ac:dyDescent="0.2">
      <c r="A74" s="306" t="s">
        <v>311</v>
      </c>
      <c r="B74" s="307" t="s">
        <v>312</v>
      </c>
      <c r="C74" s="308"/>
      <c r="D74" s="113">
        <v>0.17568517217146873</v>
      </c>
      <c r="E74" s="115">
        <v>15</v>
      </c>
      <c r="F74" s="114">
        <v>11</v>
      </c>
      <c r="G74" s="114">
        <v>37</v>
      </c>
      <c r="H74" s="114">
        <v>9</v>
      </c>
      <c r="I74" s="140">
        <v>22</v>
      </c>
      <c r="J74" s="115">
        <v>-7</v>
      </c>
      <c r="K74" s="116">
        <v>-31.818181818181817</v>
      </c>
    </row>
    <row r="75" spans="1:11" ht="14.1" customHeight="1" x14ac:dyDescent="0.2">
      <c r="A75" s="306" t="s">
        <v>313</v>
      </c>
      <c r="B75" s="307" t="s">
        <v>314</v>
      </c>
      <c r="C75" s="308"/>
      <c r="D75" s="113">
        <v>0.16397282736003749</v>
      </c>
      <c r="E75" s="115">
        <v>14</v>
      </c>
      <c r="F75" s="114">
        <v>7</v>
      </c>
      <c r="G75" s="114" t="s">
        <v>514</v>
      </c>
      <c r="H75" s="114">
        <v>3</v>
      </c>
      <c r="I75" s="140">
        <v>7</v>
      </c>
      <c r="J75" s="115">
        <v>7</v>
      </c>
      <c r="K75" s="116">
        <v>100</v>
      </c>
    </row>
    <row r="76" spans="1:11" ht="14.1" customHeight="1" x14ac:dyDescent="0.2">
      <c r="A76" s="306">
        <v>91</v>
      </c>
      <c r="B76" s="307" t="s">
        <v>315</v>
      </c>
      <c r="C76" s="308"/>
      <c r="D76" s="113">
        <v>0.65589130944014995</v>
      </c>
      <c r="E76" s="115">
        <v>56</v>
      </c>
      <c r="F76" s="114">
        <v>23</v>
      </c>
      <c r="G76" s="114">
        <v>65</v>
      </c>
      <c r="H76" s="114">
        <v>29</v>
      </c>
      <c r="I76" s="140">
        <v>44</v>
      </c>
      <c r="J76" s="115">
        <v>12</v>
      </c>
      <c r="K76" s="116">
        <v>27.272727272727273</v>
      </c>
    </row>
    <row r="77" spans="1:11" ht="14.1" customHeight="1" x14ac:dyDescent="0.2">
      <c r="A77" s="306">
        <v>92</v>
      </c>
      <c r="B77" s="307" t="s">
        <v>316</v>
      </c>
      <c r="C77" s="308"/>
      <c r="D77" s="113">
        <v>1.2766455844460061</v>
      </c>
      <c r="E77" s="115">
        <v>109</v>
      </c>
      <c r="F77" s="114">
        <v>66</v>
      </c>
      <c r="G77" s="114">
        <v>101</v>
      </c>
      <c r="H77" s="114">
        <v>109</v>
      </c>
      <c r="I77" s="140">
        <v>92</v>
      </c>
      <c r="J77" s="115">
        <v>17</v>
      </c>
      <c r="K77" s="116">
        <v>18.478260869565219</v>
      </c>
    </row>
    <row r="78" spans="1:11" ht="14.1" customHeight="1" x14ac:dyDescent="0.2">
      <c r="A78" s="306">
        <v>93</v>
      </c>
      <c r="B78" s="307" t="s">
        <v>317</v>
      </c>
      <c r="C78" s="308"/>
      <c r="D78" s="113">
        <v>0.16397282736003749</v>
      </c>
      <c r="E78" s="115">
        <v>14</v>
      </c>
      <c r="F78" s="114">
        <v>7</v>
      </c>
      <c r="G78" s="114" t="s">
        <v>514</v>
      </c>
      <c r="H78" s="114" t="s">
        <v>514</v>
      </c>
      <c r="I78" s="140">
        <v>7</v>
      </c>
      <c r="J78" s="115">
        <v>7</v>
      </c>
      <c r="K78" s="116">
        <v>100</v>
      </c>
    </row>
    <row r="79" spans="1:11" ht="14.1" customHeight="1" x14ac:dyDescent="0.2">
      <c r="A79" s="306">
        <v>94</v>
      </c>
      <c r="B79" s="307" t="s">
        <v>318</v>
      </c>
      <c r="C79" s="308"/>
      <c r="D79" s="113">
        <v>0.11712344811431248</v>
      </c>
      <c r="E79" s="115">
        <v>10</v>
      </c>
      <c r="F79" s="114">
        <v>13</v>
      </c>
      <c r="G79" s="114">
        <v>25</v>
      </c>
      <c r="H79" s="114">
        <v>29</v>
      </c>
      <c r="I79" s="140">
        <v>10</v>
      </c>
      <c r="J79" s="115">
        <v>0</v>
      </c>
      <c r="K79" s="116">
        <v>0</v>
      </c>
    </row>
    <row r="80" spans="1:11" ht="14.1" customHeight="1" x14ac:dyDescent="0.2">
      <c r="A80" s="306" t="s">
        <v>319</v>
      </c>
      <c r="B80" s="307" t="s">
        <v>320</v>
      </c>
      <c r="C80" s="308"/>
      <c r="D80" s="113">
        <v>0</v>
      </c>
      <c r="E80" s="115">
        <v>0</v>
      </c>
      <c r="F80" s="114">
        <v>0</v>
      </c>
      <c r="G80" s="114" t="s">
        <v>514</v>
      </c>
      <c r="H80" s="114" t="s">
        <v>514</v>
      </c>
      <c r="I80" s="140">
        <v>0</v>
      </c>
      <c r="J80" s="115">
        <v>0</v>
      </c>
      <c r="K80" s="116">
        <v>0</v>
      </c>
    </row>
    <row r="81" spans="1:11" ht="14.1" customHeight="1" x14ac:dyDescent="0.2">
      <c r="A81" s="310" t="s">
        <v>321</v>
      </c>
      <c r="B81" s="311" t="s">
        <v>334</v>
      </c>
      <c r="C81" s="312"/>
      <c r="D81" s="125">
        <v>0.23424689622862496</v>
      </c>
      <c r="E81" s="143">
        <v>20</v>
      </c>
      <c r="F81" s="144">
        <v>20</v>
      </c>
      <c r="G81" s="144">
        <v>58</v>
      </c>
      <c r="H81" s="144">
        <v>25</v>
      </c>
      <c r="I81" s="145">
        <v>26</v>
      </c>
      <c r="J81" s="143">
        <v>-6</v>
      </c>
      <c r="K81" s="146">
        <v>-23.076923076923077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8914</v>
      </c>
      <c r="E11" s="114">
        <v>7723</v>
      </c>
      <c r="F11" s="114">
        <v>9109</v>
      </c>
      <c r="G11" s="114">
        <v>7840</v>
      </c>
      <c r="H11" s="140">
        <v>9103</v>
      </c>
      <c r="I11" s="115">
        <v>-189</v>
      </c>
      <c r="J11" s="116">
        <v>-2.076238602658464</v>
      </c>
    </row>
    <row r="12" spans="1:15" s="110" customFormat="1" ht="24.95" customHeight="1" x14ac:dyDescent="0.2">
      <c r="A12" s="193" t="s">
        <v>132</v>
      </c>
      <c r="B12" s="194" t="s">
        <v>133</v>
      </c>
      <c r="C12" s="113">
        <v>1.8846757908907337</v>
      </c>
      <c r="D12" s="115">
        <v>168</v>
      </c>
      <c r="E12" s="114">
        <v>237</v>
      </c>
      <c r="F12" s="114">
        <v>217</v>
      </c>
      <c r="G12" s="114">
        <v>85</v>
      </c>
      <c r="H12" s="140">
        <v>130</v>
      </c>
      <c r="I12" s="115">
        <v>38</v>
      </c>
      <c r="J12" s="116">
        <v>29.23076923076923</v>
      </c>
    </row>
    <row r="13" spans="1:15" s="110" customFormat="1" ht="24.95" customHeight="1" x14ac:dyDescent="0.2">
      <c r="A13" s="193" t="s">
        <v>134</v>
      </c>
      <c r="B13" s="199" t="s">
        <v>214</v>
      </c>
      <c r="C13" s="113">
        <v>1.4022885348889387</v>
      </c>
      <c r="D13" s="115">
        <v>125</v>
      </c>
      <c r="E13" s="114">
        <v>55</v>
      </c>
      <c r="F13" s="114">
        <v>58</v>
      </c>
      <c r="G13" s="114">
        <v>59</v>
      </c>
      <c r="H13" s="140">
        <v>83</v>
      </c>
      <c r="I13" s="115">
        <v>42</v>
      </c>
      <c r="J13" s="116">
        <v>50.602409638554214</v>
      </c>
    </row>
    <row r="14" spans="1:15" s="287" customFormat="1" ht="24.95" customHeight="1" x14ac:dyDescent="0.2">
      <c r="A14" s="193" t="s">
        <v>215</v>
      </c>
      <c r="B14" s="199" t="s">
        <v>137</v>
      </c>
      <c r="C14" s="113">
        <v>16.55822301996859</v>
      </c>
      <c r="D14" s="115">
        <v>1476</v>
      </c>
      <c r="E14" s="114">
        <v>979</v>
      </c>
      <c r="F14" s="114">
        <v>1137</v>
      </c>
      <c r="G14" s="114">
        <v>1040</v>
      </c>
      <c r="H14" s="140">
        <v>1429</v>
      </c>
      <c r="I14" s="115">
        <v>47</v>
      </c>
      <c r="J14" s="116">
        <v>3.2890132960111966</v>
      </c>
      <c r="K14" s="110"/>
      <c r="L14" s="110"/>
      <c r="M14" s="110"/>
      <c r="N14" s="110"/>
      <c r="O14" s="110"/>
    </row>
    <row r="15" spans="1:15" s="110" customFormat="1" ht="24.95" customHeight="1" x14ac:dyDescent="0.2">
      <c r="A15" s="193" t="s">
        <v>216</v>
      </c>
      <c r="B15" s="199" t="s">
        <v>217</v>
      </c>
      <c r="C15" s="113">
        <v>3.8590980480143595</v>
      </c>
      <c r="D15" s="115">
        <v>344</v>
      </c>
      <c r="E15" s="114">
        <v>242</v>
      </c>
      <c r="F15" s="114">
        <v>319</v>
      </c>
      <c r="G15" s="114">
        <v>281</v>
      </c>
      <c r="H15" s="140">
        <v>497</v>
      </c>
      <c r="I15" s="115">
        <v>-153</v>
      </c>
      <c r="J15" s="116">
        <v>-30.784708249496983</v>
      </c>
    </row>
    <row r="16" spans="1:15" s="287" customFormat="1" ht="24.95" customHeight="1" x14ac:dyDescent="0.2">
      <c r="A16" s="193" t="s">
        <v>218</v>
      </c>
      <c r="B16" s="199" t="s">
        <v>141</v>
      </c>
      <c r="C16" s="113">
        <v>9.0868297060803229</v>
      </c>
      <c r="D16" s="115">
        <v>810</v>
      </c>
      <c r="E16" s="114">
        <v>448</v>
      </c>
      <c r="F16" s="114">
        <v>519</v>
      </c>
      <c r="G16" s="114">
        <v>473</v>
      </c>
      <c r="H16" s="140">
        <v>644</v>
      </c>
      <c r="I16" s="115">
        <v>166</v>
      </c>
      <c r="J16" s="116">
        <v>25.77639751552795</v>
      </c>
      <c r="K16" s="110"/>
      <c r="L16" s="110"/>
      <c r="M16" s="110"/>
      <c r="N16" s="110"/>
      <c r="O16" s="110"/>
    </row>
    <row r="17" spans="1:15" s="110" customFormat="1" ht="24.95" customHeight="1" x14ac:dyDescent="0.2">
      <c r="A17" s="193" t="s">
        <v>142</v>
      </c>
      <c r="B17" s="199" t="s">
        <v>220</v>
      </c>
      <c r="C17" s="113">
        <v>3.612295265873906</v>
      </c>
      <c r="D17" s="115">
        <v>322</v>
      </c>
      <c r="E17" s="114">
        <v>289</v>
      </c>
      <c r="F17" s="114">
        <v>299</v>
      </c>
      <c r="G17" s="114">
        <v>286</v>
      </c>
      <c r="H17" s="140">
        <v>288</v>
      </c>
      <c r="I17" s="115">
        <v>34</v>
      </c>
      <c r="J17" s="116">
        <v>11.805555555555555</v>
      </c>
    </row>
    <row r="18" spans="1:15" s="287" customFormat="1" ht="24.95" customHeight="1" x14ac:dyDescent="0.2">
      <c r="A18" s="201" t="s">
        <v>144</v>
      </c>
      <c r="B18" s="202" t="s">
        <v>145</v>
      </c>
      <c r="C18" s="113">
        <v>6.8095131254206862</v>
      </c>
      <c r="D18" s="115">
        <v>607</v>
      </c>
      <c r="E18" s="114">
        <v>668</v>
      </c>
      <c r="F18" s="114">
        <v>639</v>
      </c>
      <c r="G18" s="114">
        <v>426</v>
      </c>
      <c r="H18" s="140">
        <v>667</v>
      </c>
      <c r="I18" s="115">
        <v>-60</v>
      </c>
      <c r="J18" s="116">
        <v>-8.995502248875562</v>
      </c>
      <c r="K18" s="110"/>
      <c r="L18" s="110"/>
      <c r="M18" s="110"/>
      <c r="N18" s="110"/>
      <c r="O18" s="110"/>
    </row>
    <row r="19" spans="1:15" s="110" customFormat="1" ht="24.95" customHeight="1" x14ac:dyDescent="0.2">
      <c r="A19" s="193" t="s">
        <v>146</v>
      </c>
      <c r="B19" s="199" t="s">
        <v>147</v>
      </c>
      <c r="C19" s="113">
        <v>14.213596589634284</v>
      </c>
      <c r="D19" s="115">
        <v>1267</v>
      </c>
      <c r="E19" s="114">
        <v>1067</v>
      </c>
      <c r="F19" s="114">
        <v>1295</v>
      </c>
      <c r="G19" s="114">
        <v>1184</v>
      </c>
      <c r="H19" s="140">
        <v>1247</v>
      </c>
      <c r="I19" s="115">
        <v>20</v>
      </c>
      <c r="J19" s="116">
        <v>1.6038492381716118</v>
      </c>
    </row>
    <row r="20" spans="1:15" s="287" customFormat="1" ht="24.95" customHeight="1" x14ac:dyDescent="0.2">
      <c r="A20" s="193" t="s">
        <v>148</v>
      </c>
      <c r="B20" s="199" t="s">
        <v>149</v>
      </c>
      <c r="C20" s="113">
        <v>4.8575274848552841</v>
      </c>
      <c r="D20" s="115">
        <v>433</v>
      </c>
      <c r="E20" s="114">
        <v>368</v>
      </c>
      <c r="F20" s="114">
        <v>465</v>
      </c>
      <c r="G20" s="114">
        <v>592</v>
      </c>
      <c r="H20" s="140">
        <v>417</v>
      </c>
      <c r="I20" s="115">
        <v>16</v>
      </c>
      <c r="J20" s="116">
        <v>3.8369304556354917</v>
      </c>
      <c r="K20" s="110"/>
      <c r="L20" s="110"/>
      <c r="M20" s="110"/>
      <c r="N20" s="110"/>
      <c r="O20" s="110"/>
    </row>
    <row r="21" spans="1:15" s="110" customFormat="1" ht="24.95" customHeight="1" x14ac:dyDescent="0.2">
      <c r="A21" s="201" t="s">
        <v>150</v>
      </c>
      <c r="B21" s="202" t="s">
        <v>151</v>
      </c>
      <c r="C21" s="113">
        <v>6.7758582005833521</v>
      </c>
      <c r="D21" s="115">
        <v>604</v>
      </c>
      <c r="E21" s="114">
        <v>593</v>
      </c>
      <c r="F21" s="114">
        <v>565</v>
      </c>
      <c r="G21" s="114">
        <v>497</v>
      </c>
      <c r="H21" s="140">
        <v>531</v>
      </c>
      <c r="I21" s="115">
        <v>73</v>
      </c>
      <c r="J21" s="116">
        <v>13.747645951035782</v>
      </c>
    </row>
    <row r="22" spans="1:15" s="110" customFormat="1" ht="24.95" customHeight="1" x14ac:dyDescent="0.2">
      <c r="A22" s="201" t="s">
        <v>152</v>
      </c>
      <c r="B22" s="199" t="s">
        <v>153</v>
      </c>
      <c r="C22" s="113">
        <v>0.63944357190935608</v>
      </c>
      <c r="D22" s="115">
        <v>57</v>
      </c>
      <c r="E22" s="114">
        <v>103</v>
      </c>
      <c r="F22" s="114">
        <v>67</v>
      </c>
      <c r="G22" s="114">
        <v>69</v>
      </c>
      <c r="H22" s="140">
        <v>70</v>
      </c>
      <c r="I22" s="115">
        <v>-13</v>
      </c>
      <c r="J22" s="116">
        <v>-18.571428571428573</v>
      </c>
    </row>
    <row r="23" spans="1:15" s="110" customFormat="1" ht="24.95" customHeight="1" x14ac:dyDescent="0.2">
      <c r="A23" s="193" t="s">
        <v>154</v>
      </c>
      <c r="B23" s="199" t="s">
        <v>155</v>
      </c>
      <c r="C23" s="113">
        <v>2.2660982723805252</v>
      </c>
      <c r="D23" s="115">
        <v>202</v>
      </c>
      <c r="E23" s="114">
        <v>113</v>
      </c>
      <c r="F23" s="114">
        <v>152</v>
      </c>
      <c r="G23" s="114">
        <v>147</v>
      </c>
      <c r="H23" s="140">
        <v>245</v>
      </c>
      <c r="I23" s="115">
        <v>-43</v>
      </c>
      <c r="J23" s="116">
        <v>-17.551020408163264</v>
      </c>
    </row>
    <row r="24" spans="1:15" s="110" customFormat="1" ht="24.95" customHeight="1" x14ac:dyDescent="0.2">
      <c r="A24" s="193" t="s">
        <v>156</v>
      </c>
      <c r="B24" s="199" t="s">
        <v>221</v>
      </c>
      <c r="C24" s="113">
        <v>3.8815346645725826</v>
      </c>
      <c r="D24" s="115">
        <v>346</v>
      </c>
      <c r="E24" s="114">
        <v>240</v>
      </c>
      <c r="F24" s="114">
        <v>332</v>
      </c>
      <c r="G24" s="114">
        <v>357</v>
      </c>
      <c r="H24" s="140">
        <v>365</v>
      </c>
      <c r="I24" s="115">
        <v>-19</v>
      </c>
      <c r="J24" s="116">
        <v>-5.2054794520547949</v>
      </c>
    </row>
    <row r="25" spans="1:15" s="110" customFormat="1" ht="24.95" customHeight="1" x14ac:dyDescent="0.2">
      <c r="A25" s="193" t="s">
        <v>222</v>
      </c>
      <c r="B25" s="204" t="s">
        <v>159</v>
      </c>
      <c r="C25" s="113">
        <v>6.3159075611397801</v>
      </c>
      <c r="D25" s="115">
        <v>563</v>
      </c>
      <c r="E25" s="114">
        <v>514</v>
      </c>
      <c r="F25" s="114">
        <v>506</v>
      </c>
      <c r="G25" s="114">
        <v>478</v>
      </c>
      <c r="H25" s="140">
        <v>493</v>
      </c>
      <c r="I25" s="115">
        <v>70</v>
      </c>
      <c r="J25" s="116">
        <v>14.198782961460447</v>
      </c>
    </row>
    <row r="26" spans="1:15" s="110" customFormat="1" ht="24.95" customHeight="1" x14ac:dyDescent="0.2">
      <c r="A26" s="201">
        <v>782.78300000000002</v>
      </c>
      <c r="B26" s="203" t="s">
        <v>160</v>
      </c>
      <c r="C26" s="113">
        <v>5.5306259816019745</v>
      </c>
      <c r="D26" s="115">
        <v>493</v>
      </c>
      <c r="E26" s="114">
        <v>577</v>
      </c>
      <c r="F26" s="114">
        <v>631</v>
      </c>
      <c r="G26" s="114">
        <v>528</v>
      </c>
      <c r="H26" s="140">
        <v>603</v>
      </c>
      <c r="I26" s="115">
        <v>-110</v>
      </c>
      <c r="J26" s="116">
        <v>-18.24212271973466</v>
      </c>
    </row>
    <row r="27" spans="1:15" s="110" customFormat="1" ht="24.95" customHeight="1" x14ac:dyDescent="0.2">
      <c r="A27" s="193" t="s">
        <v>161</v>
      </c>
      <c r="B27" s="199" t="s">
        <v>162</v>
      </c>
      <c r="C27" s="113">
        <v>4.296612070899708</v>
      </c>
      <c r="D27" s="115">
        <v>383</v>
      </c>
      <c r="E27" s="114">
        <v>394</v>
      </c>
      <c r="F27" s="114">
        <v>403</v>
      </c>
      <c r="G27" s="114">
        <v>397</v>
      </c>
      <c r="H27" s="140">
        <v>406</v>
      </c>
      <c r="I27" s="115">
        <v>-23</v>
      </c>
      <c r="J27" s="116">
        <v>-5.6650246305418719</v>
      </c>
    </row>
    <row r="28" spans="1:15" s="110" customFormat="1" ht="24.95" customHeight="1" x14ac:dyDescent="0.2">
      <c r="A28" s="193" t="s">
        <v>163</v>
      </c>
      <c r="B28" s="199" t="s">
        <v>164</v>
      </c>
      <c r="C28" s="113">
        <v>3.5786403410365715</v>
      </c>
      <c r="D28" s="115">
        <v>319</v>
      </c>
      <c r="E28" s="114">
        <v>179</v>
      </c>
      <c r="F28" s="114">
        <v>459</v>
      </c>
      <c r="G28" s="114">
        <v>218</v>
      </c>
      <c r="H28" s="140">
        <v>294</v>
      </c>
      <c r="I28" s="115">
        <v>25</v>
      </c>
      <c r="J28" s="116">
        <v>8.5034013605442169</v>
      </c>
    </row>
    <row r="29" spans="1:15" s="110" customFormat="1" ht="24.95" customHeight="1" x14ac:dyDescent="0.2">
      <c r="A29" s="193">
        <v>86</v>
      </c>
      <c r="B29" s="199" t="s">
        <v>165</v>
      </c>
      <c r="C29" s="113">
        <v>7.2245905317478121</v>
      </c>
      <c r="D29" s="115">
        <v>644</v>
      </c>
      <c r="E29" s="114">
        <v>452</v>
      </c>
      <c r="F29" s="114">
        <v>604</v>
      </c>
      <c r="G29" s="114">
        <v>589</v>
      </c>
      <c r="H29" s="140">
        <v>603</v>
      </c>
      <c r="I29" s="115">
        <v>41</v>
      </c>
      <c r="J29" s="116">
        <v>6.7993366500829184</v>
      </c>
    </row>
    <row r="30" spans="1:15" s="110" customFormat="1" ht="24.95" customHeight="1" x14ac:dyDescent="0.2">
      <c r="A30" s="193">
        <v>87.88</v>
      </c>
      <c r="B30" s="204" t="s">
        <v>166</v>
      </c>
      <c r="C30" s="113">
        <v>10.096477451200359</v>
      </c>
      <c r="D30" s="115">
        <v>900</v>
      </c>
      <c r="E30" s="114">
        <v>838</v>
      </c>
      <c r="F30" s="114">
        <v>1172</v>
      </c>
      <c r="G30" s="114">
        <v>883</v>
      </c>
      <c r="H30" s="140">
        <v>1123</v>
      </c>
      <c r="I30" s="115">
        <v>-223</v>
      </c>
      <c r="J30" s="116">
        <v>-19.85752448797863</v>
      </c>
    </row>
    <row r="31" spans="1:15" s="110" customFormat="1" ht="24.95" customHeight="1" x14ac:dyDescent="0.2">
      <c r="A31" s="193" t="s">
        <v>167</v>
      </c>
      <c r="B31" s="199" t="s">
        <v>168</v>
      </c>
      <c r="C31" s="113">
        <v>3.6683868072694636</v>
      </c>
      <c r="D31" s="115">
        <v>327</v>
      </c>
      <c r="E31" s="114">
        <v>346</v>
      </c>
      <c r="F31" s="114">
        <v>407</v>
      </c>
      <c r="G31" s="114">
        <v>291</v>
      </c>
      <c r="H31" s="140">
        <v>397</v>
      </c>
      <c r="I31" s="115">
        <v>-70</v>
      </c>
      <c r="J31" s="116">
        <v>-17.632241813602015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1.8846757908907337</v>
      </c>
      <c r="D34" s="115">
        <v>168</v>
      </c>
      <c r="E34" s="114">
        <v>237</v>
      </c>
      <c r="F34" s="114">
        <v>217</v>
      </c>
      <c r="G34" s="114">
        <v>85</v>
      </c>
      <c r="H34" s="140">
        <v>130</v>
      </c>
      <c r="I34" s="115">
        <v>38</v>
      </c>
      <c r="J34" s="116">
        <v>29.23076923076923</v>
      </c>
    </row>
    <row r="35" spans="1:10" s="110" customFormat="1" ht="24.95" customHeight="1" x14ac:dyDescent="0.2">
      <c r="A35" s="292" t="s">
        <v>171</v>
      </c>
      <c r="B35" s="293" t="s">
        <v>172</v>
      </c>
      <c r="C35" s="113">
        <v>24.770024680278215</v>
      </c>
      <c r="D35" s="115">
        <v>2208</v>
      </c>
      <c r="E35" s="114">
        <v>1702</v>
      </c>
      <c r="F35" s="114">
        <v>1834</v>
      </c>
      <c r="G35" s="114">
        <v>1525</v>
      </c>
      <c r="H35" s="140">
        <v>2179</v>
      </c>
      <c r="I35" s="115">
        <v>29</v>
      </c>
      <c r="J35" s="116">
        <v>1.3308857273978889</v>
      </c>
    </row>
    <row r="36" spans="1:10" s="110" customFormat="1" ht="24.95" customHeight="1" x14ac:dyDescent="0.2">
      <c r="A36" s="294" t="s">
        <v>173</v>
      </c>
      <c r="B36" s="295" t="s">
        <v>174</v>
      </c>
      <c r="C36" s="125">
        <v>73.345299528831049</v>
      </c>
      <c r="D36" s="143">
        <v>6538</v>
      </c>
      <c r="E36" s="144">
        <v>5784</v>
      </c>
      <c r="F36" s="144">
        <v>7058</v>
      </c>
      <c r="G36" s="144">
        <v>6230</v>
      </c>
      <c r="H36" s="145">
        <v>6794</v>
      </c>
      <c r="I36" s="143">
        <v>-256</v>
      </c>
      <c r="J36" s="146">
        <v>-3.7680306152487488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8914</v>
      </c>
      <c r="F11" s="264">
        <v>7723</v>
      </c>
      <c r="G11" s="264">
        <v>9109</v>
      </c>
      <c r="H11" s="264">
        <v>7840</v>
      </c>
      <c r="I11" s="265">
        <v>9103</v>
      </c>
      <c r="J11" s="263">
        <v>-189</v>
      </c>
      <c r="K11" s="266">
        <v>-2.076238602658464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26.935158178146736</v>
      </c>
      <c r="E13" s="115">
        <v>2401</v>
      </c>
      <c r="F13" s="114">
        <v>2570</v>
      </c>
      <c r="G13" s="114">
        <v>2844</v>
      </c>
      <c r="H13" s="114">
        <v>2222</v>
      </c>
      <c r="I13" s="140">
        <v>2671</v>
      </c>
      <c r="J13" s="115">
        <v>-270</v>
      </c>
      <c r="K13" s="116">
        <v>-10.108573567952078</v>
      </c>
    </row>
    <row r="14" spans="1:17" ht="15.95" customHeight="1" x14ac:dyDescent="0.2">
      <c r="A14" s="306" t="s">
        <v>230</v>
      </c>
      <c r="B14" s="307"/>
      <c r="C14" s="308"/>
      <c r="D14" s="113">
        <v>58.60444245007853</v>
      </c>
      <c r="E14" s="115">
        <v>5224</v>
      </c>
      <c r="F14" s="114">
        <v>4142</v>
      </c>
      <c r="G14" s="114">
        <v>5002</v>
      </c>
      <c r="H14" s="114">
        <v>4611</v>
      </c>
      <c r="I14" s="140">
        <v>5133</v>
      </c>
      <c r="J14" s="115">
        <v>91</v>
      </c>
      <c r="K14" s="116">
        <v>1.7728423923631405</v>
      </c>
    </row>
    <row r="15" spans="1:17" ht="15.95" customHeight="1" x14ac:dyDescent="0.2">
      <c r="A15" s="306" t="s">
        <v>231</v>
      </c>
      <c r="B15" s="307"/>
      <c r="C15" s="308"/>
      <c r="D15" s="113">
        <v>6.6300201929549027</v>
      </c>
      <c r="E15" s="115">
        <v>591</v>
      </c>
      <c r="F15" s="114">
        <v>515</v>
      </c>
      <c r="G15" s="114">
        <v>567</v>
      </c>
      <c r="H15" s="114">
        <v>494</v>
      </c>
      <c r="I15" s="140">
        <v>612</v>
      </c>
      <c r="J15" s="115">
        <v>-21</v>
      </c>
      <c r="K15" s="116">
        <v>-3.4313725490196076</v>
      </c>
    </row>
    <row r="16" spans="1:17" ht="15.95" customHeight="1" x14ac:dyDescent="0.2">
      <c r="A16" s="306" t="s">
        <v>232</v>
      </c>
      <c r="B16" s="307"/>
      <c r="C16" s="308"/>
      <c r="D16" s="113">
        <v>7.5499214718420466</v>
      </c>
      <c r="E16" s="115">
        <v>673</v>
      </c>
      <c r="F16" s="114">
        <v>469</v>
      </c>
      <c r="G16" s="114">
        <v>665</v>
      </c>
      <c r="H16" s="114">
        <v>489</v>
      </c>
      <c r="I16" s="140">
        <v>650</v>
      </c>
      <c r="J16" s="115">
        <v>23</v>
      </c>
      <c r="K16" s="116">
        <v>3.5384615384615383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1.6378730087502804</v>
      </c>
      <c r="E18" s="115">
        <v>146</v>
      </c>
      <c r="F18" s="114">
        <v>195</v>
      </c>
      <c r="G18" s="114">
        <v>188</v>
      </c>
      <c r="H18" s="114">
        <v>62</v>
      </c>
      <c r="I18" s="140">
        <v>142</v>
      </c>
      <c r="J18" s="115">
        <v>4</v>
      </c>
      <c r="K18" s="116">
        <v>2.816901408450704</v>
      </c>
    </row>
    <row r="19" spans="1:11" ht="14.1" customHeight="1" x14ac:dyDescent="0.2">
      <c r="A19" s="306" t="s">
        <v>235</v>
      </c>
      <c r="B19" s="307" t="s">
        <v>236</v>
      </c>
      <c r="C19" s="308"/>
      <c r="D19" s="113">
        <v>1.3013237603769352</v>
      </c>
      <c r="E19" s="115">
        <v>116</v>
      </c>
      <c r="F19" s="114">
        <v>170</v>
      </c>
      <c r="G19" s="114">
        <v>140</v>
      </c>
      <c r="H19" s="114">
        <v>31</v>
      </c>
      <c r="I19" s="140">
        <v>121</v>
      </c>
      <c r="J19" s="115">
        <v>-5</v>
      </c>
      <c r="K19" s="116">
        <v>-4.1322314049586772</v>
      </c>
    </row>
    <row r="20" spans="1:11" ht="14.1" customHeight="1" x14ac:dyDescent="0.2">
      <c r="A20" s="306">
        <v>12</v>
      </c>
      <c r="B20" s="307" t="s">
        <v>237</v>
      </c>
      <c r="C20" s="308"/>
      <c r="D20" s="113">
        <v>1.3013237603769352</v>
      </c>
      <c r="E20" s="115">
        <v>116</v>
      </c>
      <c r="F20" s="114">
        <v>201</v>
      </c>
      <c r="G20" s="114">
        <v>120</v>
      </c>
      <c r="H20" s="114">
        <v>83</v>
      </c>
      <c r="I20" s="140">
        <v>148</v>
      </c>
      <c r="J20" s="115">
        <v>-32</v>
      </c>
      <c r="K20" s="116">
        <v>-21.621621621621621</v>
      </c>
    </row>
    <row r="21" spans="1:11" ht="14.1" customHeight="1" x14ac:dyDescent="0.2">
      <c r="A21" s="306">
        <v>21</v>
      </c>
      <c r="B21" s="307" t="s">
        <v>238</v>
      </c>
      <c r="C21" s="308"/>
      <c r="D21" s="113">
        <v>1.4471617680053848</v>
      </c>
      <c r="E21" s="115">
        <v>129</v>
      </c>
      <c r="F21" s="114">
        <v>127</v>
      </c>
      <c r="G21" s="114">
        <v>104</v>
      </c>
      <c r="H21" s="114">
        <v>93</v>
      </c>
      <c r="I21" s="140">
        <v>104</v>
      </c>
      <c r="J21" s="115">
        <v>25</v>
      </c>
      <c r="K21" s="116">
        <v>24.03846153846154</v>
      </c>
    </row>
    <row r="22" spans="1:11" ht="14.1" customHeight="1" x14ac:dyDescent="0.2">
      <c r="A22" s="306">
        <v>22</v>
      </c>
      <c r="B22" s="307" t="s">
        <v>239</v>
      </c>
      <c r="C22" s="308"/>
      <c r="D22" s="113">
        <v>1.6603096253085035</v>
      </c>
      <c r="E22" s="115">
        <v>148</v>
      </c>
      <c r="F22" s="114">
        <v>152</v>
      </c>
      <c r="G22" s="114">
        <v>192</v>
      </c>
      <c r="H22" s="114">
        <v>148</v>
      </c>
      <c r="I22" s="140">
        <v>180</v>
      </c>
      <c r="J22" s="115">
        <v>-32</v>
      </c>
      <c r="K22" s="116">
        <v>-17.777777777777779</v>
      </c>
    </row>
    <row r="23" spans="1:11" ht="14.1" customHeight="1" x14ac:dyDescent="0.2">
      <c r="A23" s="306">
        <v>23</v>
      </c>
      <c r="B23" s="307" t="s">
        <v>240</v>
      </c>
      <c r="C23" s="308"/>
      <c r="D23" s="113">
        <v>0.81893650437514021</v>
      </c>
      <c r="E23" s="115">
        <v>73</v>
      </c>
      <c r="F23" s="114">
        <v>95</v>
      </c>
      <c r="G23" s="114">
        <v>130</v>
      </c>
      <c r="H23" s="114">
        <v>104</v>
      </c>
      <c r="I23" s="140">
        <v>102</v>
      </c>
      <c r="J23" s="115">
        <v>-29</v>
      </c>
      <c r="K23" s="116">
        <v>-28.431372549019606</v>
      </c>
    </row>
    <row r="24" spans="1:11" ht="14.1" customHeight="1" x14ac:dyDescent="0.2">
      <c r="A24" s="306">
        <v>24</v>
      </c>
      <c r="B24" s="307" t="s">
        <v>241</v>
      </c>
      <c r="C24" s="308"/>
      <c r="D24" s="113">
        <v>3.6683868072694636</v>
      </c>
      <c r="E24" s="115">
        <v>327</v>
      </c>
      <c r="F24" s="114">
        <v>201</v>
      </c>
      <c r="G24" s="114">
        <v>233</v>
      </c>
      <c r="H24" s="114">
        <v>185</v>
      </c>
      <c r="I24" s="140">
        <v>286</v>
      </c>
      <c r="J24" s="115">
        <v>41</v>
      </c>
      <c r="K24" s="116">
        <v>14.335664335664335</v>
      </c>
    </row>
    <row r="25" spans="1:11" ht="14.1" customHeight="1" x14ac:dyDescent="0.2">
      <c r="A25" s="306">
        <v>25</v>
      </c>
      <c r="B25" s="307" t="s">
        <v>242</v>
      </c>
      <c r="C25" s="308"/>
      <c r="D25" s="113">
        <v>6.271034328023334</v>
      </c>
      <c r="E25" s="115">
        <v>559</v>
      </c>
      <c r="F25" s="114">
        <v>302</v>
      </c>
      <c r="G25" s="114">
        <v>338</v>
      </c>
      <c r="H25" s="114">
        <v>304</v>
      </c>
      <c r="I25" s="140">
        <v>465</v>
      </c>
      <c r="J25" s="115">
        <v>94</v>
      </c>
      <c r="K25" s="116">
        <v>20.21505376344086</v>
      </c>
    </row>
    <row r="26" spans="1:11" ht="14.1" customHeight="1" x14ac:dyDescent="0.2">
      <c r="A26" s="306">
        <v>26</v>
      </c>
      <c r="B26" s="307" t="s">
        <v>243</v>
      </c>
      <c r="C26" s="308"/>
      <c r="D26" s="113">
        <v>2.9391967691272156</v>
      </c>
      <c r="E26" s="115">
        <v>262</v>
      </c>
      <c r="F26" s="114">
        <v>177</v>
      </c>
      <c r="G26" s="114">
        <v>194</v>
      </c>
      <c r="H26" s="114">
        <v>181</v>
      </c>
      <c r="I26" s="140">
        <v>275</v>
      </c>
      <c r="J26" s="115">
        <v>-13</v>
      </c>
      <c r="K26" s="116">
        <v>-4.7272727272727275</v>
      </c>
    </row>
    <row r="27" spans="1:11" ht="14.1" customHeight="1" x14ac:dyDescent="0.2">
      <c r="A27" s="306">
        <v>27</v>
      </c>
      <c r="B27" s="307" t="s">
        <v>244</v>
      </c>
      <c r="C27" s="308"/>
      <c r="D27" s="113">
        <v>1.2788871438187122</v>
      </c>
      <c r="E27" s="115">
        <v>114</v>
      </c>
      <c r="F27" s="114">
        <v>81</v>
      </c>
      <c r="G27" s="114">
        <v>122</v>
      </c>
      <c r="H27" s="114">
        <v>105</v>
      </c>
      <c r="I27" s="140">
        <v>140</v>
      </c>
      <c r="J27" s="115">
        <v>-26</v>
      </c>
      <c r="K27" s="116">
        <v>-18.571428571428573</v>
      </c>
    </row>
    <row r="28" spans="1:11" ht="14.1" customHeight="1" x14ac:dyDescent="0.2">
      <c r="A28" s="306">
        <v>28</v>
      </c>
      <c r="B28" s="307" t="s">
        <v>245</v>
      </c>
      <c r="C28" s="308"/>
      <c r="D28" s="113">
        <v>0.51604218083912945</v>
      </c>
      <c r="E28" s="115">
        <v>46</v>
      </c>
      <c r="F28" s="114">
        <v>48</v>
      </c>
      <c r="G28" s="114">
        <v>39</v>
      </c>
      <c r="H28" s="114">
        <v>46</v>
      </c>
      <c r="I28" s="140">
        <v>57</v>
      </c>
      <c r="J28" s="115">
        <v>-11</v>
      </c>
      <c r="K28" s="116">
        <v>-19.298245614035089</v>
      </c>
    </row>
    <row r="29" spans="1:11" ht="14.1" customHeight="1" x14ac:dyDescent="0.2">
      <c r="A29" s="306">
        <v>29</v>
      </c>
      <c r="B29" s="307" t="s">
        <v>246</v>
      </c>
      <c r="C29" s="308"/>
      <c r="D29" s="113">
        <v>4.5209782364819384</v>
      </c>
      <c r="E29" s="115">
        <v>403</v>
      </c>
      <c r="F29" s="114">
        <v>325</v>
      </c>
      <c r="G29" s="114">
        <v>413</v>
      </c>
      <c r="H29" s="114">
        <v>317</v>
      </c>
      <c r="I29" s="140">
        <v>405</v>
      </c>
      <c r="J29" s="115">
        <v>-2</v>
      </c>
      <c r="K29" s="116">
        <v>-0.49382716049382713</v>
      </c>
    </row>
    <row r="30" spans="1:11" ht="14.1" customHeight="1" x14ac:dyDescent="0.2">
      <c r="A30" s="306" t="s">
        <v>247</v>
      </c>
      <c r="B30" s="307" t="s">
        <v>248</v>
      </c>
      <c r="C30" s="308"/>
      <c r="D30" s="113" t="s">
        <v>514</v>
      </c>
      <c r="E30" s="115" t="s">
        <v>514</v>
      </c>
      <c r="F30" s="114" t="s">
        <v>514</v>
      </c>
      <c r="G30" s="114" t="s">
        <v>514</v>
      </c>
      <c r="H30" s="114" t="s">
        <v>514</v>
      </c>
      <c r="I30" s="140">
        <v>160</v>
      </c>
      <c r="J30" s="115" t="s">
        <v>514</v>
      </c>
      <c r="K30" s="116" t="s">
        <v>514</v>
      </c>
    </row>
    <row r="31" spans="1:11" ht="14.1" customHeight="1" x14ac:dyDescent="0.2">
      <c r="A31" s="306" t="s">
        <v>249</v>
      </c>
      <c r="B31" s="307" t="s">
        <v>250</v>
      </c>
      <c r="C31" s="308"/>
      <c r="D31" s="113">
        <v>2.8157953780569889</v>
      </c>
      <c r="E31" s="115">
        <v>251</v>
      </c>
      <c r="F31" s="114">
        <v>209</v>
      </c>
      <c r="G31" s="114">
        <v>269</v>
      </c>
      <c r="H31" s="114">
        <v>205</v>
      </c>
      <c r="I31" s="140">
        <v>240</v>
      </c>
      <c r="J31" s="115">
        <v>11</v>
      </c>
      <c r="K31" s="116">
        <v>4.583333333333333</v>
      </c>
    </row>
    <row r="32" spans="1:11" ht="14.1" customHeight="1" x14ac:dyDescent="0.2">
      <c r="A32" s="306">
        <v>31</v>
      </c>
      <c r="B32" s="307" t="s">
        <v>251</v>
      </c>
      <c r="C32" s="308"/>
      <c r="D32" s="113">
        <v>0.28045770697778777</v>
      </c>
      <c r="E32" s="115">
        <v>25</v>
      </c>
      <c r="F32" s="114">
        <v>24</v>
      </c>
      <c r="G32" s="114">
        <v>33</v>
      </c>
      <c r="H32" s="114">
        <v>20</v>
      </c>
      <c r="I32" s="140">
        <v>24</v>
      </c>
      <c r="J32" s="115">
        <v>1</v>
      </c>
      <c r="K32" s="116">
        <v>4.166666666666667</v>
      </c>
    </row>
    <row r="33" spans="1:11" ht="14.1" customHeight="1" x14ac:dyDescent="0.2">
      <c r="A33" s="306">
        <v>32</v>
      </c>
      <c r="B33" s="307" t="s">
        <v>252</v>
      </c>
      <c r="C33" s="308"/>
      <c r="D33" s="113">
        <v>2.5016827462418667</v>
      </c>
      <c r="E33" s="115">
        <v>223</v>
      </c>
      <c r="F33" s="114">
        <v>295</v>
      </c>
      <c r="G33" s="114">
        <v>297</v>
      </c>
      <c r="H33" s="114">
        <v>207</v>
      </c>
      <c r="I33" s="140">
        <v>258</v>
      </c>
      <c r="J33" s="115">
        <v>-35</v>
      </c>
      <c r="K33" s="116">
        <v>-13.565891472868216</v>
      </c>
    </row>
    <row r="34" spans="1:11" ht="14.1" customHeight="1" x14ac:dyDescent="0.2">
      <c r="A34" s="306">
        <v>33</v>
      </c>
      <c r="B34" s="307" t="s">
        <v>253</v>
      </c>
      <c r="C34" s="308"/>
      <c r="D34" s="113">
        <v>1.5369082342382769</v>
      </c>
      <c r="E34" s="115">
        <v>137</v>
      </c>
      <c r="F34" s="114">
        <v>198</v>
      </c>
      <c r="G34" s="114">
        <v>163</v>
      </c>
      <c r="H34" s="114">
        <v>99</v>
      </c>
      <c r="I34" s="140">
        <v>137</v>
      </c>
      <c r="J34" s="115">
        <v>0</v>
      </c>
      <c r="K34" s="116">
        <v>0</v>
      </c>
    </row>
    <row r="35" spans="1:11" ht="14.1" customHeight="1" x14ac:dyDescent="0.2">
      <c r="A35" s="306">
        <v>34</v>
      </c>
      <c r="B35" s="307" t="s">
        <v>254</v>
      </c>
      <c r="C35" s="308"/>
      <c r="D35" s="113">
        <v>2.7709221449405428</v>
      </c>
      <c r="E35" s="115">
        <v>247</v>
      </c>
      <c r="F35" s="114">
        <v>158</v>
      </c>
      <c r="G35" s="114">
        <v>183</v>
      </c>
      <c r="H35" s="114">
        <v>163</v>
      </c>
      <c r="I35" s="140">
        <v>206</v>
      </c>
      <c r="J35" s="115">
        <v>41</v>
      </c>
      <c r="K35" s="116">
        <v>19.902912621359224</v>
      </c>
    </row>
    <row r="36" spans="1:11" ht="14.1" customHeight="1" x14ac:dyDescent="0.2">
      <c r="A36" s="306">
        <v>41</v>
      </c>
      <c r="B36" s="307" t="s">
        <v>255</v>
      </c>
      <c r="C36" s="308"/>
      <c r="D36" s="113">
        <v>0.75162665470047119</v>
      </c>
      <c r="E36" s="115">
        <v>67</v>
      </c>
      <c r="F36" s="114">
        <v>96</v>
      </c>
      <c r="G36" s="114">
        <v>87</v>
      </c>
      <c r="H36" s="114">
        <v>121</v>
      </c>
      <c r="I36" s="140">
        <v>187</v>
      </c>
      <c r="J36" s="115">
        <v>-120</v>
      </c>
      <c r="K36" s="116">
        <v>-64.171122994652407</v>
      </c>
    </row>
    <row r="37" spans="1:11" ht="14.1" customHeight="1" x14ac:dyDescent="0.2">
      <c r="A37" s="306">
        <v>42</v>
      </c>
      <c r="B37" s="307" t="s">
        <v>256</v>
      </c>
      <c r="C37" s="308"/>
      <c r="D37" s="113">
        <v>7.852815795378057E-2</v>
      </c>
      <c r="E37" s="115">
        <v>7</v>
      </c>
      <c r="F37" s="114">
        <v>9</v>
      </c>
      <c r="G37" s="114">
        <v>19</v>
      </c>
      <c r="H37" s="114">
        <v>10</v>
      </c>
      <c r="I37" s="140">
        <v>13</v>
      </c>
      <c r="J37" s="115">
        <v>-6</v>
      </c>
      <c r="K37" s="116">
        <v>-46.153846153846153</v>
      </c>
    </row>
    <row r="38" spans="1:11" ht="14.1" customHeight="1" x14ac:dyDescent="0.2">
      <c r="A38" s="306">
        <v>43</v>
      </c>
      <c r="B38" s="307" t="s">
        <v>257</v>
      </c>
      <c r="C38" s="308"/>
      <c r="D38" s="113">
        <v>0.6506618801884676</v>
      </c>
      <c r="E38" s="115">
        <v>58</v>
      </c>
      <c r="F38" s="114">
        <v>71</v>
      </c>
      <c r="G38" s="114">
        <v>75</v>
      </c>
      <c r="H38" s="114">
        <v>58</v>
      </c>
      <c r="I38" s="140">
        <v>56</v>
      </c>
      <c r="J38" s="115">
        <v>2</v>
      </c>
      <c r="K38" s="116">
        <v>3.5714285714285716</v>
      </c>
    </row>
    <row r="39" spans="1:11" ht="14.1" customHeight="1" x14ac:dyDescent="0.2">
      <c r="A39" s="306">
        <v>51</v>
      </c>
      <c r="B39" s="307" t="s">
        <v>258</v>
      </c>
      <c r="C39" s="308"/>
      <c r="D39" s="113">
        <v>5.4296612070899712</v>
      </c>
      <c r="E39" s="115">
        <v>484</v>
      </c>
      <c r="F39" s="114">
        <v>506</v>
      </c>
      <c r="G39" s="114">
        <v>654</v>
      </c>
      <c r="H39" s="114">
        <v>577</v>
      </c>
      <c r="I39" s="140">
        <v>603</v>
      </c>
      <c r="J39" s="115">
        <v>-119</v>
      </c>
      <c r="K39" s="116">
        <v>-19.734660033167497</v>
      </c>
    </row>
    <row r="40" spans="1:11" ht="14.1" customHeight="1" x14ac:dyDescent="0.2">
      <c r="A40" s="306" t="s">
        <v>259</v>
      </c>
      <c r="B40" s="307" t="s">
        <v>260</v>
      </c>
      <c r="C40" s="308"/>
      <c r="D40" s="113">
        <v>5.0370204173210684</v>
      </c>
      <c r="E40" s="115">
        <v>449</v>
      </c>
      <c r="F40" s="114">
        <v>466</v>
      </c>
      <c r="G40" s="114">
        <v>611</v>
      </c>
      <c r="H40" s="114">
        <v>548</v>
      </c>
      <c r="I40" s="140">
        <v>571</v>
      </c>
      <c r="J40" s="115">
        <v>-122</v>
      </c>
      <c r="K40" s="116">
        <v>-21.366024518388791</v>
      </c>
    </row>
    <row r="41" spans="1:11" ht="14.1" customHeight="1" x14ac:dyDescent="0.2">
      <c r="A41" s="306"/>
      <c r="B41" s="307" t="s">
        <v>261</v>
      </c>
      <c r="C41" s="308"/>
      <c r="D41" s="113">
        <v>3.7581332735023558</v>
      </c>
      <c r="E41" s="115">
        <v>335</v>
      </c>
      <c r="F41" s="114">
        <v>360</v>
      </c>
      <c r="G41" s="114">
        <v>449</v>
      </c>
      <c r="H41" s="114">
        <v>392</v>
      </c>
      <c r="I41" s="140">
        <v>426</v>
      </c>
      <c r="J41" s="115">
        <v>-91</v>
      </c>
      <c r="K41" s="116">
        <v>-21.36150234741784</v>
      </c>
    </row>
    <row r="42" spans="1:11" ht="14.1" customHeight="1" x14ac:dyDescent="0.2">
      <c r="A42" s="306">
        <v>52</v>
      </c>
      <c r="B42" s="307" t="s">
        <v>262</v>
      </c>
      <c r="C42" s="308"/>
      <c r="D42" s="113">
        <v>4.0498092887592554</v>
      </c>
      <c r="E42" s="115">
        <v>361</v>
      </c>
      <c r="F42" s="114">
        <v>320</v>
      </c>
      <c r="G42" s="114">
        <v>319</v>
      </c>
      <c r="H42" s="114">
        <v>441</v>
      </c>
      <c r="I42" s="140">
        <v>334</v>
      </c>
      <c r="J42" s="115">
        <v>27</v>
      </c>
      <c r="K42" s="116">
        <v>8.0838323353293422</v>
      </c>
    </row>
    <row r="43" spans="1:11" ht="14.1" customHeight="1" x14ac:dyDescent="0.2">
      <c r="A43" s="306" t="s">
        <v>263</v>
      </c>
      <c r="B43" s="307" t="s">
        <v>264</v>
      </c>
      <c r="C43" s="308"/>
      <c r="D43" s="113">
        <v>3.5786403410365715</v>
      </c>
      <c r="E43" s="115">
        <v>319</v>
      </c>
      <c r="F43" s="114">
        <v>283</v>
      </c>
      <c r="G43" s="114">
        <v>281</v>
      </c>
      <c r="H43" s="114">
        <v>406</v>
      </c>
      <c r="I43" s="140">
        <v>293</v>
      </c>
      <c r="J43" s="115">
        <v>26</v>
      </c>
      <c r="K43" s="116">
        <v>8.8737201365187719</v>
      </c>
    </row>
    <row r="44" spans="1:11" ht="14.1" customHeight="1" x14ac:dyDescent="0.2">
      <c r="A44" s="306">
        <v>53</v>
      </c>
      <c r="B44" s="307" t="s">
        <v>265</v>
      </c>
      <c r="C44" s="308"/>
      <c r="D44" s="113">
        <v>1.3125420686560467</v>
      </c>
      <c r="E44" s="115">
        <v>117</v>
      </c>
      <c r="F44" s="114">
        <v>92</v>
      </c>
      <c r="G44" s="114">
        <v>177</v>
      </c>
      <c r="H44" s="114">
        <v>114</v>
      </c>
      <c r="I44" s="140">
        <v>98</v>
      </c>
      <c r="J44" s="115">
        <v>19</v>
      </c>
      <c r="K44" s="116">
        <v>19.387755102040817</v>
      </c>
    </row>
    <row r="45" spans="1:11" ht="14.1" customHeight="1" x14ac:dyDescent="0.2">
      <c r="A45" s="306" t="s">
        <v>266</v>
      </c>
      <c r="B45" s="307" t="s">
        <v>267</v>
      </c>
      <c r="C45" s="308"/>
      <c r="D45" s="113">
        <v>1.1667040610275969</v>
      </c>
      <c r="E45" s="115">
        <v>104</v>
      </c>
      <c r="F45" s="114">
        <v>90</v>
      </c>
      <c r="G45" s="114">
        <v>167</v>
      </c>
      <c r="H45" s="114">
        <v>114</v>
      </c>
      <c r="I45" s="140">
        <v>85</v>
      </c>
      <c r="J45" s="115">
        <v>19</v>
      </c>
      <c r="K45" s="116">
        <v>22.352941176470587</v>
      </c>
    </row>
    <row r="46" spans="1:11" ht="14.1" customHeight="1" x14ac:dyDescent="0.2">
      <c r="A46" s="306">
        <v>54</v>
      </c>
      <c r="B46" s="307" t="s">
        <v>268</v>
      </c>
      <c r="C46" s="308"/>
      <c r="D46" s="113">
        <v>3.9039712811308056</v>
      </c>
      <c r="E46" s="115">
        <v>348</v>
      </c>
      <c r="F46" s="114">
        <v>292</v>
      </c>
      <c r="G46" s="114">
        <v>280</v>
      </c>
      <c r="H46" s="114">
        <v>316</v>
      </c>
      <c r="I46" s="140">
        <v>310</v>
      </c>
      <c r="J46" s="115">
        <v>38</v>
      </c>
      <c r="K46" s="116">
        <v>12.258064516129032</v>
      </c>
    </row>
    <row r="47" spans="1:11" ht="14.1" customHeight="1" x14ac:dyDescent="0.2">
      <c r="A47" s="306">
        <v>61</v>
      </c>
      <c r="B47" s="307" t="s">
        <v>269</v>
      </c>
      <c r="C47" s="308"/>
      <c r="D47" s="113">
        <v>2.2773165806596367</v>
      </c>
      <c r="E47" s="115">
        <v>203</v>
      </c>
      <c r="F47" s="114">
        <v>99</v>
      </c>
      <c r="G47" s="114">
        <v>133</v>
      </c>
      <c r="H47" s="114">
        <v>125</v>
      </c>
      <c r="I47" s="140">
        <v>141</v>
      </c>
      <c r="J47" s="115">
        <v>62</v>
      </c>
      <c r="K47" s="116">
        <v>43.971631205673759</v>
      </c>
    </row>
    <row r="48" spans="1:11" ht="14.1" customHeight="1" x14ac:dyDescent="0.2">
      <c r="A48" s="306">
        <v>62</v>
      </c>
      <c r="B48" s="307" t="s">
        <v>270</v>
      </c>
      <c r="C48" s="308"/>
      <c r="D48" s="113">
        <v>8.9522100067309847</v>
      </c>
      <c r="E48" s="115">
        <v>798</v>
      </c>
      <c r="F48" s="114">
        <v>735</v>
      </c>
      <c r="G48" s="114">
        <v>854</v>
      </c>
      <c r="H48" s="114">
        <v>765</v>
      </c>
      <c r="I48" s="140">
        <v>795</v>
      </c>
      <c r="J48" s="115">
        <v>3</v>
      </c>
      <c r="K48" s="116">
        <v>0.37735849056603776</v>
      </c>
    </row>
    <row r="49" spans="1:11" ht="14.1" customHeight="1" x14ac:dyDescent="0.2">
      <c r="A49" s="306">
        <v>63</v>
      </c>
      <c r="B49" s="307" t="s">
        <v>271</v>
      </c>
      <c r="C49" s="308"/>
      <c r="D49" s="113">
        <v>4.1283374467130356</v>
      </c>
      <c r="E49" s="115">
        <v>368</v>
      </c>
      <c r="F49" s="114">
        <v>439</v>
      </c>
      <c r="G49" s="114">
        <v>366</v>
      </c>
      <c r="H49" s="114">
        <v>302</v>
      </c>
      <c r="I49" s="140">
        <v>284</v>
      </c>
      <c r="J49" s="115">
        <v>84</v>
      </c>
      <c r="K49" s="116">
        <v>29.577464788732396</v>
      </c>
    </row>
    <row r="50" spans="1:11" ht="14.1" customHeight="1" x14ac:dyDescent="0.2">
      <c r="A50" s="306" t="s">
        <v>272</v>
      </c>
      <c r="B50" s="307" t="s">
        <v>273</v>
      </c>
      <c r="C50" s="308"/>
      <c r="D50" s="113">
        <v>0.52726048911824097</v>
      </c>
      <c r="E50" s="115">
        <v>47</v>
      </c>
      <c r="F50" s="114">
        <v>61</v>
      </c>
      <c r="G50" s="114">
        <v>47</v>
      </c>
      <c r="H50" s="114">
        <v>50</v>
      </c>
      <c r="I50" s="140">
        <v>45</v>
      </c>
      <c r="J50" s="115">
        <v>2</v>
      </c>
      <c r="K50" s="116">
        <v>4.4444444444444446</v>
      </c>
    </row>
    <row r="51" spans="1:11" ht="14.1" customHeight="1" x14ac:dyDescent="0.2">
      <c r="A51" s="306" t="s">
        <v>274</v>
      </c>
      <c r="B51" s="307" t="s">
        <v>275</v>
      </c>
      <c r="C51" s="308"/>
      <c r="D51" s="113">
        <v>3.3094009423378954</v>
      </c>
      <c r="E51" s="115">
        <v>295</v>
      </c>
      <c r="F51" s="114">
        <v>316</v>
      </c>
      <c r="G51" s="114">
        <v>294</v>
      </c>
      <c r="H51" s="114">
        <v>221</v>
      </c>
      <c r="I51" s="140">
        <v>217</v>
      </c>
      <c r="J51" s="115">
        <v>78</v>
      </c>
      <c r="K51" s="116">
        <v>35.944700460829495</v>
      </c>
    </row>
    <row r="52" spans="1:11" ht="14.1" customHeight="1" x14ac:dyDescent="0.2">
      <c r="A52" s="306">
        <v>71</v>
      </c>
      <c r="B52" s="307" t="s">
        <v>276</v>
      </c>
      <c r="C52" s="308"/>
      <c r="D52" s="113">
        <v>7.3031186897015932</v>
      </c>
      <c r="E52" s="115">
        <v>651</v>
      </c>
      <c r="F52" s="114">
        <v>449</v>
      </c>
      <c r="G52" s="114">
        <v>559</v>
      </c>
      <c r="H52" s="114">
        <v>578</v>
      </c>
      <c r="I52" s="140">
        <v>628</v>
      </c>
      <c r="J52" s="115">
        <v>23</v>
      </c>
      <c r="K52" s="116">
        <v>3.6624203821656049</v>
      </c>
    </row>
    <row r="53" spans="1:11" ht="14.1" customHeight="1" x14ac:dyDescent="0.2">
      <c r="A53" s="306" t="s">
        <v>277</v>
      </c>
      <c r="B53" s="307" t="s">
        <v>278</v>
      </c>
      <c r="C53" s="308"/>
      <c r="D53" s="113">
        <v>2.2100067309849676</v>
      </c>
      <c r="E53" s="115">
        <v>197</v>
      </c>
      <c r="F53" s="114">
        <v>119</v>
      </c>
      <c r="G53" s="114">
        <v>181</v>
      </c>
      <c r="H53" s="114">
        <v>214</v>
      </c>
      <c r="I53" s="140">
        <v>194</v>
      </c>
      <c r="J53" s="115">
        <v>3</v>
      </c>
      <c r="K53" s="116">
        <v>1.5463917525773196</v>
      </c>
    </row>
    <row r="54" spans="1:11" ht="14.1" customHeight="1" x14ac:dyDescent="0.2">
      <c r="A54" s="306" t="s">
        <v>279</v>
      </c>
      <c r="B54" s="307" t="s">
        <v>280</v>
      </c>
      <c r="C54" s="308"/>
      <c r="D54" s="113">
        <v>4.3975768454117121</v>
      </c>
      <c r="E54" s="115">
        <v>392</v>
      </c>
      <c r="F54" s="114">
        <v>276</v>
      </c>
      <c r="G54" s="114">
        <v>326</v>
      </c>
      <c r="H54" s="114">
        <v>317</v>
      </c>
      <c r="I54" s="140">
        <v>377</v>
      </c>
      <c r="J54" s="115">
        <v>15</v>
      </c>
      <c r="K54" s="116">
        <v>3.9787798408488064</v>
      </c>
    </row>
    <row r="55" spans="1:11" ht="14.1" customHeight="1" x14ac:dyDescent="0.2">
      <c r="A55" s="306">
        <v>72</v>
      </c>
      <c r="B55" s="307" t="s">
        <v>281</v>
      </c>
      <c r="C55" s="308"/>
      <c r="D55" s="113">
        <v>2.9728516939645502</v>
      </c>
      <c r="E55" s="115">
        <v>265</v>
      </c>
      <c r="F55" s="114">
        <v>140</v>
      </c>
      <c r="G55" s="114">
        <v>190</v>
      </c>
      <c r="H55" s="114">
        <v>219</v>
      </c>
      <c r="I55" s="140">
        <v>309</v>
      </c>
      <c r="J55" s="115">
        <v>-44</v>
      </c>
      <c r="K55" s="116">
        <v>-14.239482200647249</v>
      </c>
    </row>
    <row r="56" spans="1:11" ht="14.1" customHeight="1" x14ac:dyDescent="0.2">
      <c r="A56" s="306" t="s">
        <v>282</v>
      </c>
      <c r="B56" s="307" t="s">
        <v>283</v>
      </c>
      <c r="C56" s="308"/>
      <c r="D56" s="113">
        <v>1.8510208660533991</v>
      </c>
      <c r="E56" s="115">
        <v>165</v>
      </c>
      <c r="F56" s="114">
        <v>84</v>
      </c>
      <c r="G56" s="114">
        <v>116</v>
      </c>
      <c r="H56" s="114">
        <v>115</v>
      </c>
      <c r="I56" s="140">
        <v>207</v>
      </c>
      <c r="J56" s="115">
        <v>-42</v>
      </c>
      <c r="K56" s="116">
        <v>-20.289855072463769</v>
      </c>
    </row>
    <row r="57" spans="1:11" ht="14.1" customHeight="1" x14ac:dyDescent="0.2">
      <c r="A57" s="306" t="s">
        <v>284</v>
      </c>
      <c r="B57" s="307" t="s">
        <v>285</v>
      </c>
      <c r="C57" s="308"/>
      <c r="D57" s="113">
        <v>0.57213372223468706</v>
      </c>
      <c r="E57" s="115">
        <v>51</v>
      </c>
      <c r="F57" s="114">
        <v>24</v>
      </c>
      <c r="G57" s="114">
        <v>27</v>
      </c>
      <c r="H57" s="114">
        <v>52</v>
      </c>
      <c r="I57" s="140">
        <v>50</v>
      </c>
      <c r="J57" s="115">
        <v>1</v>
      </c>
      <c r="K57" s="116">
        <v>2</v>
      </c>
    </row>
    <row r="58" spans="1:11" ht="14.1" customHeight="1" x14ac:dyDescent="0.2">
      <c r="A58" s="306">
        <v>73</v>
      </c>
      <c r="B58" s="307" t="s">
        <v>286</v>
      </c>
      <c r="C58" s="308"/>
      <c r="D58" s="113">
        <v>1.7837110163787302</v>
      </c>
      <c r="E58" s="115">
        <v>159</v>
      </c>
      <c r="F58" s="114">
        <v>67</v>
      </c>
      <c r="G58" s="114">
        <v>130</v>
      </c>
      <c r="H58" s="114">
        <v>175</v>
      </c>
      <c r="I58" s="140">
        <v>140</v>
      </c>
      <c r="J58" s="115">
        <v>19</v>
      </c>
      <c r="K58" s="116">
        <v>13.571428571428571</v>
      </c>
    </row>
    <row r="59" spans="1:11" ht="14.1" customHeight="1" x14ac:dyDescent="0.2">
      <c r="A59" s="306" t="s">
        <v>287</v>
      </c>
      <c r="B59" s="307" t="s">
        <v>288</v>
      </c>
      <c r="C59" s="308"/>
      <c r="D59" s="113">
        <v>1.2788871438187122</v>
      </c>
      <c r="E59" s="115">
        <v>114</v>
      </c>
      <c r="F59" s="114">
        <v>49</v>
      </c>
      <c r="G59" s="114">
        <v>96</v>
      </c>
      <c r="H59" s="114">
        <v>119</v>
      </c>
      <c r="I59" s="140">
        <v>105</v>
      </c>
      <c r="J59" s="115">
        <v>9</v>
      </c>
      <c r="K59" s="116">
        <v>8.5714285714285712</v>
      </c>
    </row>
    <row r="60" spans="1:11" ht="14.1" customHeight="1" x14ac:dyDescent="0.2">
      <c r="A60" s="306">
        <v>81</v>
      </c>
      <c r="B60" s="307" t="s">
        <v>289</v>
      </c>
      <c r="C60" s="308"/>
      <c r="D60" s="113">
        <v>8.6717522997531979</v>
      </c>
      <c r="E60" s="115">
        <v>773</v>
      </c>
      <c r="F60" s="114">
        <v>640</v>
      </c>
      <c r="G60" s="114">
        <v>769</v>
      </c>
      <c r="H60" s="114">
        <v>715</v>
      </c>
      <c r="I60" s="140">
        <v>791</v>
      </c>
      <c r="J60" s="115">
        <v>-18</v>
      </c>
      <c r="K60" s="116">
        <v>-2.2756005056890012</v>
      </c>
    </row>
    <row r="61" spans="1:11" ht="14.1" customHeight="1" x14ac:dyDescent="0.2">
      <c r="A61" s="306" t="s">
        <v>290</v>
      </c>
      <c r="B61" s="307" t="s">
        <v>291</v>
      </c>
      <c r="C61" s="308"/>
      <c r="D61" s="113">
        <v>2.3670630468925284</v>
      </c>
      <c r="E61" s="115">
        <v>211</v>
      </c>
      <c r="F61" s="114">
        <v>129</v>
      </c>
      <c r="G61" s="114">
        <v>190</v>
      </c>
      <c r="H61" s="114">
        <v>210</v>
      </c>
      <c r="I61" s="140">
        <v>191</v>
      </c>
      <c r="J61" s="115">
        <v>20</v>
      </c>
      <c r="K61" s="116">
        <v>10.471204188481675</v>
      </c>
    </row>
    <row r="62" spans="1:11" ht="14.1" customHeight="1" x14ac:dyDescent="0.2">
      <c r="A62" s="306" t="s">
        <v>292</v>
      </c>
      <c r="B62" s="307" t="s">
        <v>293</v>
      </c>
      <c r="C62" s="308"/>
      <c r="D62" s="113">
        <v>3.0401615436392193</v>
      </c>
      <c r="E62" s="115">
        <v>271</v>
      </c>
      <c r="F62" s="114">
        <v>298</v>
      </c>
      <c r="G62" s="114">
        <v>366</v>
      </c>
      <c r="H62" s="114">
        <v>269</v>
      </c>
      <c r="I62" s="140">
        <v>311</v>
      </c>
      <c r="J62" s="115">
        <v>-40</v>
      </c>
      <c r="K62" s="116">
        <v>-12.861736334405144</v>
      </c>
    </row>
    <row r="63" spans="1:11" ht="14.1" customHeight="1" x14ac:dyDescent="0.2">
      <c r="A63" s="306"/>
      <c r="B63" s="307" t="s">
        <v>294</v>
      </c>
      <c r="C63" s="308"/>
      <c r="D63" s="113">
        <v>2.6138658290329819</v>
      </c>
      <c r="E63" s="115">
        <v>233</v>
      </c>
      <c r="F63" s="114">
        <v>253</v>
      </c>
      <c r="G63" s="114">
        <v>298</v>
      </c>
      <c r="H63" s="114">
        <v>230</v>
      </c>
      <c r="I63" s="140">
        <v>263</v>
      </c>
      <c r="J63" s="115">
        <v>-30</v>
      </c>
      <c r="K63" s="116">
        <v>-11.406844106463879</v>
      </c>
    </row>
    <row r="64" spans="1:11" ht="14.1" customHeight="1" x14ac:dyDescent="0.2">
      <c r="A64" s="306" t="s">
        <v>295</v>
      </c>
      <c r="B64" s="307" t="s">
        <v>296</v>
      </c>
      <c r="C64" s="308"/>
      <c r="D64" s="113">
        <v>1.2452322189813776</v>
      </c>
      <c r="E64" s="115">
        <v>111</v>
      </c>
      <c r="F64" s="114">
        <v>62</v>
      </c>
      <c r="G64" s="114">
        <v>70</v>
      </c>
      <c r="H64" s="114">
        <v>79</v>
      </c>
      <c r="I64" s="140">
        <v>106</v>
      </c>
      <c r="J64" s="115">
        <v>5</v>
      </c>
      <c r="K64" s="116">
        <v>4.716981132075472</v>
      </c>
    </row>
    <row r="65" spans="1:11" ht="14.1" customHeight="1" x14ac:dyDescent="0.2">
      <c r="A65" s="306" t="s">
        <v>297</v>
      </c>
      <c r="B65" s="307" t="s">
        <v>298</v>
      </c>
      <c r="C65" s="308"/>
      <c r="D65" s="113">
        <v>0.99842943684092433</v>
      </c>
      <c r="E65" s="115">
        <v>89</v>
      </c>
      <c r="F65" s="114">
        <v>80</v>
      </c>
      <c r="G65" s="114">
        <v>77</v>
      </c>
      <c r="H65" s="114">
        <v>75</v>
      </c>
      <c r="I65" s="140">
        <v>98</v>
      </c>
      <c r="J65" s="115">
        <v>-9</v>
      </c>
      <c r="K65" s="116">
        <v>-9.183673469387756</v>
      </c>
    </row>
    <row r="66" spans="1:11" ht="14.1" customHeight="1" x14ac:dyDescent="0.2">
      <c r="A66" s="306">
        <v>82</v>
      </c>
      <c r="B66" s="307" t="s">
        <v>299</v>
      </c>
      <c r="C66" s="308"/>
      <c r="D66" s="113">
        <v>5.2277316580659638</v>
      </c>
      <c r="E66" s="115">
        <v>466</v>
      </c>
      <c r="F66" s="114">
        <v>399</v>
      </c>
      <c r="G66" s="114">
        <v>547</v>
      </c>
      <c r="H66" s="114">
        <v>443</v>
      </c>
      <c r="I66" s="140">
        <v>495</v>
      </c>
      <c r="J66" s="115">
        <v>-29</v>
      </c>
      <c r="K66" s="116">
        <v>-5.858585858585859</v>
      </c>
    </row>
    <row r="67" spans="1:11" ht="14.1" customHeight="1" x14ac:dyDescent="0.2">
      <c r="A67" s="306" t="s">
        <v>300</v>
      </c>
      <c r="B67" s="307" t="s">
        <v>301</v>
      </c>
      <c r="C67" s="308"/>
      <c r="D67" s="113">
        <v>3.9264078976890286</v>
      </c>
      <c r="E67" s="115">
        <v>350</v>
      </c>
      <c r="F67" s="114">
        <v>329</v>
      </c>
      <c r="G67" s="114">
        <v>445</v>
      </c>
      <c r="H67" s="114">
        <v>358</v>
      </c>
      <c r="I67" s="140">
        <v>382</v>
      </c>
      <c r="J67" s="115">
        <v>-32</v>
      </c>
      <c r="K67" s="116">
        <v>-8.3769633507853403</v>
      </c>
    </row>
    <row r="68" spans="1:11" ht="14.1" customHeight="1" x14ac:dyDescent="0.2">
      <c r="A68" s="306" t="s">
        <v>302</v>
      </c>
      <c r="B68" s="307" t="s">
        <v>303</v>
      </c>
      <c r="C68" s="308"/>
      <c r="D68" s="113">
        <v>0.78528157953780575</v>
      </c>
      <c r="E68" s="115">
        <v>70</v>
      </c>
      <c r="F68" s="114">
        <v>58</v>
      </c>
      <c r="G68" s="114">
        <v>66</v>
      </c>
      <c r="H68" s="114">
        <v>65</v>
      </c>
      <c r="I68" s="140">
        <v>86</v>
      </c>
      <c r="J68" s="115">
        <v>-16</v>
      </c>
      <c r="K68" s="116">
        <v>-18.604651162790699</v>
      </c>
    </row>
    <row r="69" spans="1:11" ht="14.1" customHeight="1" x14ac:dyDescent="0.2">
      <c r="A69" s="306">
        <v>83</v>
      </c>
      <c r="B69" s="307" t="s">
        <v>304</v>
      </c>
      <c r="C69" s="308"/>
      <c r="D69" s="113">
        <v>6.3607807942562262</v>
      </c>
      <c r="E69" s="115">
        <v>567</v>
      </c>
      <c r="F69" s="114">
        <v>550</v>
      </c>
      <c r="G69" s="114">
        <v>789</v>
      </c>
      <c r="H69" s="114">
        <v>554</v>
      </c>
      <c r="I69" s="140">
        <v>697</v>
      </c>
      <c r="J69" s="115">
        <v>-130</v>
      </c>
      <c r="K69" s="116">
        <v>-18.651362984218078</v>
      </c>
    </row>
    <row r="70" spans="1:11" ht="14.1" customHeight="1" x14ac:dyDescent="0.2">
      <c r="A70" s="306" t="s">
        <v>305</v>
      </c>
      <c r="B70" s="307" t="s">
        <v>306</v>
      </c>
      <c r="C70" s="308"/>
      <c r="D70" s="113">
        <v>5.2165133497868519</v>
      </c>
      <c r="E70" s="115">
        <v>465</v>
      </c>
      <c r="F70" s="114">
        <v>464</v>
      </c>
      <c r="G70" s="114">
        <v>698</v>
      </c>
      <c r="H70" s="114">
        <v>448</v>
      </c>
      <c r="I70" s="140">
        <v>574</v>
      </c>
      <c r="J70" s="115">
        <v>-109</v>
      </c>
      <c r="K70" s="116">
        <v>-18.989547038327526</v>
      </c>
    </row>
    <row r="71" spans="1:11" ht="14.1" customHeight="1" x14ac:dyDescent="0.2">
      <c r="A71" s="306"/>
      <c r="B71" s="307" t="s">
        <v>307</v>
      </c>
      <c r="C71" s="308"/>
      <c r="D71" s="113">
        <v>3.1074713933138884</v>
      </c>
      <c r="E71" s="115">
        <v>277</v>
      </c>
      <c r="F71" s="114">
        <v>272</v>
      </c>
      <c r="G71" s="114">
        <v>331</v>
      </c>
      <c r="H71" s="114">
        <v>256</v>
      </c>
      <c r="I71" s="140">
        <v>358</v>
      </c>
      <c r="J71" s="115">
        <v>-81</v>
      </c>
      <c r="K71" s="116">
        <v>-22.625698324022345</v>
      </c>
    </row>
    <row r="72" spans="1:11" ht="14.1" customHeight="1" x14ac:dyDescent="0.2">
      <c r="A72" s="306">
        <v>84</v>
      </c>
      <c r="B72" s="307" t="s">
        <v>308</v>
      </c>
      <c r="C72" s="308"/>
      <c r="D72" s="113">
        <v>1.076957594794705</v>
      </c>
      <c r="E72" s="115">
        <v>96</v>
      </c>
      <c r="F72" s="114">
        <v>80</v>
      </c>
      <c r="G72" s="114">
        <v>223</v>
      </c>
      <c r="H72" s="114">
        <v>55</v>
      </c>
      <c r="I72" s="140">
        <v>98</v>
      </c>
      <c r="J72" s="115">
        <v>-2</v>
      </c>
      <c r="K72" s="116">
        <v>-2.0408163265306123</v>
      </c>
    </row>
    <row r="73" spans="1:11" ht="14.1" customHeight="1" x14ac:dyDescent="0.2">
      <c r="A73" s="306" t="s">
        <v>309</v>
      </c>
      <c r="B73" s="307" t="s">
        <v>310</v>
      </c>
      <c r="C73" s="308"/>
      <c r="D73" s="113">
        <v>0.58335203051379847</v>
      </c>
      <c r="E73" s="115">
        <v>52</v>
      </c>
      <c r="F73" s="114">
        <v>17</v>
      </c>
      <c r="G73" s="114">
        <v>106</v>
      </c>
      <c r="H73" s="114">
        <v>20</v>
      </c>
      <c r="I73" s="140">
        <v>31</v>
      </c>
      <c r="J73" s="115">
        <v>21</v>
      </c>
      <c r="K73" s="116">
        <v>67.741935483870961</v>
      </c>
    </row>
    <row r="74" spans="1:11" ht="14.1" customHeight="1" x14ac:dyDescent="0.2">
      <c r="A74" s="306" t="s">
        <v>311</v>
      </c>
      <c r="B74" s="307" t="s">
        <v>312</v>
      </c>
      <c r="C74" s="308"/>
      <c r="D74" s="113">
        <v>0.10096477451200359</v>
      </c>
      <c r="E74" s="115">
        <v>9</v>
      </c>
      <c r="F74" s="114">
        <v>12</v>
      </c>
      <c r="G74" s="114">
        <v>64</v>
      </c>
      <c r="H74" s="114">
        <v>7</v>
      </c>
      <c r="I74" s="140">
        <v>13</v>
      </c>
      <c r="J74" s="115">
        <v>-4</v>
      </c>
      <c r="K74" s="116">
        <v>-30.76923076923077</v>
      </c>
    </row>
    <row r="75" spans="1:11" ht="14.1" customHeight="1" x14ac:dyDescent="0.2">
      <c r="A75" s="306" t="s">
        <v>313</v>
      </c>
      <c r="B75" s="307" t="s">
        <v>314</v>
      </c>
      <c r="C75" s="308"/>
      <c r="D75" s="113">
        <v>8.9746466232892078E-2</v>
      </c>
      <c r="E75" s="115">
        <v>8</v>
      </c>
      <c r="F75" s="114" t="s">
        <v>514</v>
      </c>
      <c r="G75" s="114">
        <v>8</v>
      </c>
      <c r="H75" s="114">
        <v>7</v>
      </c>
      <c r="I75" s="140">
        <v>4</v>
      </c>
      <c r="J75" s="115">
        <v>4</v>
      </c>
      <c r="K75" s="116">
        <v>100</v>
      </c>
    </row>
    <row r="76" spans="1:11" ht="14.1" customHeight="1" x14ac:dyDescent="0.2">
      <c r="A76" s="306">
        <v>91</v>
      </c>
      <c r="B76" s="307" t="s">
        <v>315</v>
      </c>
      <c r="C76" s="308"/>
      <c r="D76" s="113">
        <v>0.4599506394435719</v>
      </c>
      <c r="E76" s="115">
        <v>41</v>
      </c>
      <c r="F76" s="114">
        <v>19</v>
      </c>
      <c r="G76" s="114">
        <v>49</v>
      </c>
      <c r="H76" s="114">
        <v>29</v>
      </c>
      <c r="I76" s="140">
        <v>38</v>
      </c>
      <c r="J76" s="115">
        <v>3</v>
      </c>
      <c r="K76" s="116">
        <v>7.8947368421052628</v>
      </c>
    </row>
    <row r="77" spans="1:11" ht="14.1" customHeight="1" x14ac:dyDescent="0.2">
      <c r="A77" s="306">
        <v>92</v>
      </c>
      <c r="B77" s="307" t="s">
        <v>316</v>
      </c>
      <c r="C77" s="308"/>
      <c r="D77" s="113">
        <v>0.85259142921247477</v>
      </c>
      <c r="E77" s="115">
        <v>76</v>
      </c>
      <c r="F77" s="114">
        <v>87</v>
      </c>
      <c r="G77" s="114">
        <v>86</v>
      </c>
      <c r="H77" s="114">
        <v>76</v>
      </c>
      <c r="I77" s="140">
        <v>93</v>
      </c>
      <c r="J77" s="115">
        <v>-17</v>
      </c>
      <c r="K77" s="116">
        <v>-18.27956989247312</v>
      </c>
    </row>
    <row r="78" spans="1:11" ht="14.1" customHeight="1" x14ac:dyDescent="0.2">
      <c r="A78" s="306">
        <v>93</v>
      </c>
      <c r="B78" s="307" t="s">
        <v>317</v>
      </c>
      <c r="C78" s="308"/>
      <c r="D78" s="113">
        <v>0.12340139107022662</v>
      </c>
      <c r="E78" s="115">
        <v>11</v>
      </c>
      <c r="F78" s="114" t="s">
        <v>514</v>
      </c>
      <c r="G78" s="114">
        <v>9</v>
      </c>
      <c r="H78" s="114" t="s">
        <v>514</v>
      </c>
      <c r="I78" s="140">
        <v>13</v>
      </c>
      <c r="J78" s="115">
        <v>-2</v>
      </c>
      <c r="K78" s="116">
        <v>-15.384615384615385</v>
      </c>
    </row>
    <row r="79" spans="1:11" ht="14.1" customHeight="1" x14ac:dyDescent="0.2">
      <c r="A79" s="306">
        <v>94</v>
      </c>
      <c r="B79" s="307" t="s">
        <v>318</v>
      </c>
      <c r="C79" s="308"/>
      <c r="D79" s="113">
        <v>0.20192954902400717</v>
      </c>
      <c r="E79" s="115">
        <v>18</v>
      </c>
      <c r="F79" s="114">
        <v>24</v>
      </c>
      <c r="G79" s="114">
        <v>14</v>
      </c>
      <c r="H79" s="114">
        <v>20</v>
      </c>
      <c r="I79" s="140">
        <v>14</v>
      </c>
      <c r="J79" s="115">
        <v>4</v>
      </c>
      <c r="K79" s="116">
        <v>28.571428571428573</v>
      </c>
    </row>
    <row r="80" spans="1:11" ht="14.1" customHeight="1" x14ac:dyDescent="0.2">
      <c r="A80" s="306" t="s">
        <v>319</v>
      </c>
      <c r="B80" s="307" t="s">
        <v>320</v>
      </c>
      <c r="C80" s="308"/>
      <c r="D80" s="113">
        <v>0</v>
      </c>
      <c r="E80" s="115">
        <v>0</v>
      </c>
      <c r="F80" s="114" t="s">
        <v>514</v>
      </c>
      <c r="G80" s="114">
        <v>0</v>
      </c>
      <c r="H80" s="114" t="s">
        <v>514</v>
      </c>
      <c r="I80" s="140">
        <v>0</v>
      </c>
      <c r="J80" s="115">
        <v>0</v>
      </c>
      <c r="K80" s="116">
        <v>0</v>
      </c>
    </row>
    <row r="81" spans="1:11" ht="14.1" customHeight="1" x14ac:dyDescent="0.2">
      <c r="A81" s="310" t="s">
        <v>321</v>
      </c>
      <c r="B81" s="311" t="s">
        <v>334</v>
      </c>
      <c r="C81" s="312"/>
      <c r="D81" s="125">
        <v>0.28045770697778777</v>
      </c>
      <c r="E81" s="143">
        <v>25</v>
      </c>
      <c r="F81" s="144">
        <v>27</v>
      </c>
      <c r="G81" s="144">
        <v>31</v>
      </c>
      <c r="H81" s="144">
        <v>24</v>
      </c>
      <c r="I81" s="145">
        <v>37</v>
      </c>
      <c r="J81" s="143">
        <v>-12</v>
      </c>
      <c r="K81" s="146">
        <v>-32.432432432432435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103446</v>
      </c>
      <c r="C10" s="114">
        <v>52852</v>
      </c>
      <c r="D10" s="114">
        <v>50594</v>
      </c>
      <c r="E10" s="114">
        <v>76943</v>
      </c>
      <c r="F10" s="114">
        <v>25286</v>
      </c>
      <c r="G10" s="114">
        <v>11414</v>
      </c>
      <c r="H10" s="114">
        <v>29085</v>
      </c>
      <c r="I10" s="115">
        <v>30910</v>
      </c>
      <c r="J10" s="114">
        <v>23569</v>
      </c>
      <c r="K10" s="114">
        <v>7341</v>
      </c>
      <c r="L10" s="423">
        <v>7362</v>
      </c>
      <c r="M10" s="424">
        <v>7918</v>
      </c>
    </row>
    <row r="11" spans="1:13" ht="11.1" customHeight="1" x14ac:dyDescent="0.2">
      <c r="A11" s="422" t="s">
        <v>388</v>
      </c>
      <c r="B11" s="115">
        <v>104184</v>
      </c>
      <c r="C11" s="114">
        <v>53794</v>
      </c>
      <c r="D11" s="114">
        <v>50390</v>
      </c>
      <c r="E11" s="114">
        <v>77591</v>
      </c>
      <c r="F11" s="114">
        <v>25352</v>
      </c>
      <c r="G11" s="114">
        <v>10830</v>
      </c>
      <c r="H11" s="114">
        <v>29751</v>
      </c>
      <c r="I11" s="115">
        <v>31336</v>
      </c>
      <c r="J11" s="114">
        <v>23796</v>
      </c>
      <c r="K11" s="114">
        <v>7540</v>
      </c>
      <c r="L11" s="423">
        <v>7846</v>
      </c>
      <c r="M11" s="424">
        <v>7116</v>
      </c>
    </row>
    <row r="12" spans="1:13" ht="11.1" customHeight="1" x14ac:dyDescent="0.2">
      <c r="A12" s="422" t="s">
        <v>389</v>
      </c>
      <c r="B12" s="115">
        <v>106740</v>
      </c>
      <c r="C12" s="114">
        <v>55252</v>
      </c>
      <c r="D12" s="114">
        <v>51488</v>
      </c>
      <c r="E12" s="114">
        <v>79705</v>
      </c>
      <c r="F12" s="114">
        <v>25752</v>
      </c>
      <c r="G12" s="114">
        <v>12386</v>
      </c>
      <c r="H12" s="114">
        <v>30372</v>
      </c>
      <c r="I12" s="115">
        <v>31026</v>
      </c>
      <c r="J12" s="114">
        <v>23199</v>
      </c>
      <c r="K12" s="114">
        <v>7827</v>
      </c>
      <c r="L12" s="423">
        <v>10308</v>
      </c>
      <c r="M12" s="424">
        <v>8116</v>
      </c>
    </row>
    <row r="13" spans="1:13" s="110" customFormat="1" ht="11.1" customHeight="1" x14ac:dyDescent="0.2">
      <c r="A13" s="422" t="s">
        <v>390</v>
      </c>
      <c r="B13" s="115">
        <v>105403</v>
      </c>
      <c r="C13" s="114">
        <v>54036</v>
      </c>
      <c r="D13" s="114">
        <v>51367</v>
      </c>
      <c r="E13" s="114">
        <v>78240</v>
      </c>
      <c r="F13" s="114">
        <v>25863</v>
      </c>
      <c r="G13" s="114">
        <v>11982</v>
      </c>
      <c r="H13" s="114">
        <v>30512</v>
      </c>
      <c r="I13" s="115">
        <v>31075</v>
      </c>
      <c r="J13" s="114">
        <v>23335</v>
      </c>
      <c r="K13" s="114">
        <v>7740</v>
      </c>
      <c r="L13" s="423">
        <v>7680</v>
      </c>
      <c r="M13" s="424">
        <v>9320</v>
      </c>
    </row>
    <row r="14" spans="1:13" ht="15" customHeight="1" x14ac:dyDescent="0.2">
      <c r="A14" s="422" t="s">
        <v>391</v>
      </c>
      <c r="B14" s="115">
        <v>105136</v>
      </c>
      <c r="C14" s="114">
        <v>53933</v>
      </c>
      <c r="D14" s="114">
        <v>51203</v>
      </c>
      <c r="E14" s="114">
        <v>74662</v>
      </c>
      <c r="F14" s="114">
        <v>29309</v>
      </c>
      <c r="G14" s="114">
        <v>11459</v>
      </c>
      <c r="H14" s="114">
        <v>30907</v>
      </c>
      <c r="I14" s="115">
        <v>30796</v>
      </c>
      <c r="J14" s="114">
        <v>23099</v>
      </c>
      <c r="K14" s="114">
        <v>7697</v>
      </c>
      <c r="L14" s="423">
        <v>8131</v>
      </c>
      <c r="M14" s="424">
        <v>8349</v>
      </c>
    </row>
    <row r="15" spans="1:13" ht="11.1" customHeight="1" x14ac:dyDescent="0.2">
      <c r="A15" s="422" t="s">
        <v>388</v>
      </c>
      <c r="B15" s="115">
        <v>106395</v>
      </c>
      <c r="C15" s="114">
        <v>55032</v>
      </c>
      <c r="D15" s="114">
        <v>51363</v>
      </c>
      <c r="E15" s="114">
        <v>75115</v>
      </c>
      <c r="F15" s="114">
        <v>30124</v>
      </c>
      <c r="G15" s="114">
        <v>11116</v>
      </c>
      <c r="H15" s="114">
        <v>31763</v>
      </c>
      <c r="I15" s="115">
        <v>31379</v>
      </c>
      <c r="J15" s="114">
        <v>23449</v>
      </c>
      <c r="K15" s="114">
        <v>7930</v>
      </c>
      <c r="L15" s="423">
        <v>8113</v>
      </c>
      <c r="M15" s="424">
        <v>7011</v>
      </c>
    </row>
    <row r="16" spans="1:13" ht="11.1" customHeight="1" x14ac:dyDescent="0.2">
      <c r="A16" s="422" t="s">
        <v>389</v>
      </c>
      <c r="B16" s="115">
        <v>108968</v>
      </c>
      <c r="C16" s="114">
        <v>56520</v>
      </c>
      <c r="D16" s="114">
        <v>52448</v>
      </c>
      <c r="E16" s="114">
        <v>77237</v>
      </c>
      <c r="F16" s="114">
        <v>30584</v>
      </c>
      <c r="G16" s="114">
        <v>12814</v>
      </c>
      <c r="H16" s="114">
        <v>32330</v>
      </c>
      <c r="I16" s="115">
        <v>31046</v>
      </c>
      <c r="J16" s="114">
        <v>22906</v>
      </c>
      <c r="K16" s="114">
        <v>8140</v>
      </c>
      <c r="L16" s="423">
        <v>11115</v>
      </c>
      <c r="M16" s="424">
        <v>8803</v>
      </c>
    </row>
    <row r="17" spans="1:13" s="110" customFormat="1" ht="11.1" customHeight="1" x14ac:dyDescent="0.2">
      <c r="A17" s="422" t="s">
        <v>390</v>
      </c>
      <c r="B17" s="115">
        <v>107769</v>
      </c>
      <c r="C17" s="114">
        <v>55534</v>
      </c>
      <c r="D17" s="114">
        <v>52235</v>
      </c>
      <c r="E17" s="114">
        <v>76951</v>
      </c>
      <c r="F17" s="114">
        <v>30544</v>
      </c>
      <c r="G17" s="114">
        <v>12356</v>
      </c>
      <c r="H17" s="114">
        <v>32542</v>
      </c>
      <c r="I17" s="115">
        <v>30515</v>
      </c>
      <c r="J17" s="114">
        <v>22540</v>
      </c>
      <c r="K17" s="114">
        <v>7975</v>
      </c>
      <c r="L17" s="423">
        <v>6377</v>
      </c>
      <c r="M17" s="424">
        <v>7858</v>
      </c>
    </row>
    <row r="18" spans="1:13" ht="15" customHeight="1" x14ac:dyDescent="0.2">
      <c r="A18" s="422" t="s">
        <v>392</v>
      </c>
      <c r="B18" s="115">
        <v>107790</v>
      </c>
      <c r="C18" s="114">
        <v>55519</v>
      </c>
      <c r="D18" s="114">
        <v>52271</v>
      </c>
      <c r="E18" s="114">
        <v>76461</v>
      </c>
      <c r="F18" s="114">
        <v>30991</v>
      </c>
      <c r="G18" s="114">
        <v>11949</v>
      </c>
      <c r="H18" s="114">
        <v>32909</v>
      </c>
      <c r="I18" s="115">
        <v>29845</v>
      </c>
      <c r="J18" s="114">
        <v>22067</v>
      </c>
      <c r="K18" s="114">
        <v>7778</v>
      </c>
      <c r="L18" s="423">
        <v>8337</v>
      </c>
      <c r="M18" s="424">
        <v>8454</v>
      </c>
    </row>
    <row r="19" spans="1:13" ht="11.1" customHeight="1" x14ac:dyDescent="0.2">
      <c r="A19" s="422" t="s">
        <v>388</v>
      </c>
      <c r="B19" s="115">
        <v>108663</v>
      </c>
      <c r="C19" s="114">
        <v>56222</v>
      </c>
      <c r="D19" s="114">
        <v>52441</v>
      </c>
      <c r="E19" s="114">
        <v>76883</v>
      </c>
      <c r="F19" s="114">
        <v>31603</v>
      </c>
      <c r="G19" s="114">
        <v>11503</v>
      </c>
      <c r="H19" s="114">
        <v>33688</v>
      </c>
      <c r="I19" s="115">
        <v>30488</v>
      </c>
      <c r="J19" s="114">
        <v>22430</v>
      </c>
      <c r="K19" s="114">
        <v>8058</v>
      </c>
      <c r="L19" s="423">
        <v>8570</v>
      </c>
      <c r="M19" s="424">
        <v>7815</v>
      </c>
    </row>
    <row r="20" spans="1:13" ht="11.1" customHeight="1" x14ac:dyDescent="0.2">
      <c r="A20" s="422" t="s">
        <v>389</v>
      </c>
      <c r="B20" s="115">
        <v>110422</v>
      </c>
      <c r="C20" s="114">
        <v>57221</v>
      </c>
      <c r="D20" s="114">
        <v>53201</v>
      </c>
      <c r="E20" s="114">
        <v>78552</v>
      </c>
      <c r="F20" s="114">
        <v>31816</v>
      </c>
      <c r="G20" s="114">
        <v>12850</v>
      </c>
      <c r="H20" s="114">
        <v>34098</v>
      </c>
      <c r="I20" s="115">
        <v>30440</v>
      </c>
      <c r="J20" s="114">
        <v>22023</v>
      </c>
      <c r="K20" s="114">
        <v>8417</v>
      </c>
      <c r="L20" s="423">
        <v>10576</v>
      </c>
      <c r="M20" s="424">
        <v>9125</v>
      </c>
    </row>
    <row r="21" spans="1:13" s="110" customFormat="1" ht="11.1" customHeight="1" x14ac:dyDescent="0.2">
      <c r="A21" s="422" t="s">
        <v>390</v>
      </c>
      <c r="B21" s="115">
        <v>108978</v>
      </c>
      <c r="C21" s="114">
        <v>55960</v>
      </c>
      <c r="D21" s="114">
        <v>53018</v>
      </c>
      <c r="E21" s="114">
        <v>77560</v>
      </c>
      <c r="F21" s="114">
        <v>31392</v>
      </c>
      <c r="G21" s="114">
        <v>12412</v>
      </c>
      <c r="H21" s="114">
        <v>34207</v>
      </c>
      <c r="I21" s="115">
        <v>30342</v>
      </c>
      <c r="J21" s="114">
        <v>21990</v>
      </c>
      <c r="K21" s="114">
        <v>8352</v>
      </c>
      <c r="L21" s="423">
        <v>6508</v>
      </c>
      <c r="M21" s="424">
        <v>8286</v>
      </c>
    </row>
    <row r="22" spans="1:13" ht="15" customHeight="1" x14ac:dyDescent="0.2">
      <c r="A22" s="422" t="s">
        <v>393</v>
      </c>
      <c r="B22" s="115">
        <v>108160</v>
      </c>
      <c r="C22" s="114">
        <v>55551</v>
      </c>
      <c r="D22" s="114">
        <v>52609</v>
      </c>
      <c r="E22" s="114">
        <v>76799</v>
      </c>
      <c r="F22" s="114">
        <v>31215</v>
      </c>
      <c r="G22" s="114">
        <v>11837</v>
      </c>
      <c r="H22" s="114">
        <v>34522</v>
      </c>
      <c r="I22" s="115">
        <v>30040</v>
      </c>
      <c r="J22" s="114">
        <v>21851</v>
      </c>
      <c r="K22" s="114">
        <v>8189</v>
      </c>
      <c r="L22" s="423">
        <v>7249</v>
      </c>
      <c r="M22" s="424">
        <v>8024</v>
      </c>
    </row>
    <row r="23" spans="1:13" ht="11.1" customHeight="1" x14ac:dyDescent="0.2">
      <c r="A23" s="422" t="s">
        <v>388</v>
      </c>
      <c r="B23" s="115">
        <v>108778</v>
      </c>
      <c r="C23" s="114">
        <v>56382</v>
      </c>
      <c r="D23" s="114">
        <v>52396</v>
      </c>
      <c r="E23" s="114">
        <v>77044</v>
      </c>
      <c r="F23" s="114">
        <v>31562</v>
      </c>
      <c r="G23" s="114">
        <v>11308</v>
      </c>
      <c r="H23" s="114">
        <v>35205</v>
      </c>
      <c r="I23" s="115">
        <v>30756</v>
      </c>
      <c r="J23" s="114">
        <v>22264</v>
      </c>
      <c r="K23" s="114">
        <v>8492</v>
      </c>
      <c r="L23" s="423">
        <v>7439</v>
      </c>
      <c r="M23" s="424">
        <v>7000</v>
      </c>
    </row>
    <row r="24" spans="1:13" ht="11.1" customHeight="1" x14ac:dyDescent="0.2">
      <c r="A24" s="422" t="s">
        <v>389</v>
      </c>
      <c r="B24" s="115">
        <v>111428</v>
      </c>
      <c r="C24" s="114">
        <v>57709</v>
      </c>
      <c r="D24" s="114">
        <v>53719</v>
      </c>
      <c r="E24" s="114">
        <v>77864</v>
      </c>
      <c r="F24" s="114">
        <v>32278</v>
      </c>
      <c r="G24" s="114">
        <v>12808</v>
      </c>
      <c r="H24" s="114">
        <v>35937</v>
      </c>
      <c r="I24" s="115">
        <v>30995</v>
      </c>
      <c r="J24" s="114">
        <v>22179</v>
      </c>
      <c r="K24" s="114">
        <v>8816</v>
      </c>
      <c r="L24" s="423">
        <v>10364</v>
      </c>
      <c r="M24" s="424">
        <v>8197</v>
      </c>
    </row>
    <row r="25" spans="1:13" s="110" customFormat="1" ht="11.1" customHeight="1" x14ac:dyDescent="0.2">
      <c r="A25" s="422" t="s">
        <v>390</v>
      </c>
      <c r="B25" s="115">
        <v>109793</v>
      </c>
      <c r="C25" s="114">
        <v>56463</v>
      </c>
      <c r="D25" s="114">
        <v>53330</v>
      </c>
      <c r="E25" s="114">
        <v>76396</v>
      </c>
      <c r="F25" s="114">
        <v>32100</v>
      </c>
      <c r="G25" s="114">
        <v>12308</v>
      </c>
      <c r="H25" s="114">
        <v>35914</v>
      </c>
      <c r="I25" s="115">
        <v>30839</v>
      </c>
      <c r="J25" s="114">
        <v>22170</v>
      </c>
      <c r="K25" s="114">
        <v>8669</v>
      </c>
      <c r="L25" s="423">
        <v>5806</v>
      </c>
      <c r="M25" s="424">
        <v>7513</v>
      </c>
    </row>
    <row r="26" spans="1:13" ht="15" customHeight="1" x14ac:dyDescent="0.2">
      <c r="A26" s="422" t="s">
        <v>394</v>
      </c>
      <c r="B26" s="115">
        <v>110028</v>
      </c>
      <c r="C26" s="114">
        <v>56592</v>
      </c>
      <c r="D26" s="114">
        <v>53436</v>
      </c>
      <c r="E26" s="114">
        <v>76311</v>
      </c>
      <c r="F26" s="114">
        <v>32423</v>
      </c>
      <c r="G26" s="114">
        <v>11837</v>
      </c>
      <c r="H26" s="114">
        <v>36594</v>
      </c>
      <c r="I26" s="115">
        <v>30451</v>
      </c>
      <c r="J26" s="114">
        <v>21822</v>
      </c>
      <c r="K26" s="114">
        <v>8629</v>
      </c>
      <c r="L26" s="423">
        <v>7949</v>
      </c>
      <c r="M26" s="424">
        <v>7856</v>
      </c>
    </row>
    <row r="27" spans="1:13" ht="11.1" customHeight="1" x14ac:dyDescent="0.2">
      <c r="A27" s="422" t="s">
        <v>388</v>
      </c>
      <c r="B27" s="115">
        <v>111046</v>
      </c>
      <c r="C27" s="114">
        <v>57410</v>
      </c>
      <c r="D27" s="114">
        <v>53636</v>
      </c>
      <c r="E27" s="114">
        <v>76893</v>
      </c>
      <c r="F27" s="114">
        <v>32857</v>
      </c>
      <c r="G27" s="114">
        <v>11475</v>
      </c>
      <c r="H27" s="114">
        <v>37386</v>
      </c>
      <c r="I27" s="115">
        <v>31128</v>
      </c>
      <c r="J27" s="114">
        <v>22234</v>
      </c>
      <c r="K27" s="114">
        <v>8894</v>
      </c>
      <c r="L27" s="423">
        <v>7446</v>
      </c>
      <c r="M27" s="424">
        <v>6496</v>
      </c>
    </row>
    <row r="28" spans="1:13" ht="11.1" customHeight="1" x14ac:dyDescent="0.2">
      <c r="A28" s="422" t="s">
        <v>389</v>
      </c>
      <c r="B28" s="115">
        <v>113569</v>
      </c>
      <c r="C28" s="114">
        <v>59000</v>
      </c>
      <c r="D28" s="114">
        <v>54569</v>
      </c>
      <c r="E28" s="114">
        <v>80121</v>
      </c>
      <c r="F28" s="114">
        <v>33256</v>
      </c>
      <c r="G28" s="114">
        <v>12891</v>
      </c>
      <c r="H28" s="114">
        <v>37934</v>
      </c>
      <c r="I28" s="115">
        <v>31252</v>
      </c>
      <c r="J28" s="114">
        <v>21982</v>
      </c>
      <c r="K28" s="114">
        <v>9270</v>
      </c>
      <c r="L28" s="423">
        <v>10964</v>
      </c>
      <c r="M28" s="424">
        <v>9232</v>
      </c>
    </row>
    <row r="29" spans="1:13" s="110" customFormat="1" ht="11.1" customHeight="1" x14ac:dyDescent="0.2">
      <c r="A29" s="422" t="s">
        <v>390</v>
      </c>
      <c r="B29" s="115">
        <v>112109</v>
      </c>
      <c r="C29" s="114">
        <v>57685</v>
      </c>
      <c r="D29" s="114">
        <v>54424</v>
      </c>
      <c r="E29" s="114">
        <v>78771</v>
      </c>
      <c r="F29" s="114">
        <v>33301</v>
      </c>
      <c r="G29" s="114">
        <v>12373</v>
      </c>
      <c r="H29" s="114">
        <v>37952</v>
      </c>
      <c r="I29" s="115">
        <v>30992</v>
      </c>
      <c r="J29" s="114">
        <v>21941</v>
      </c>
      <c r="K29" s="114">
        <v>9051</v>
      </c>
      <c r="L29" s="423">
        <v>6182</v>
      </c>
      <c r="M29" s="424">
        <v>7720</v>
      </c>
    </row>
    <row r="30" spans="1:13" ht="15" customHeight="1" x14ac:dyDescent="0.2">
      <c r="A30" s="422" t="s">
        <v>395</v>
      </c>
      <c r="B30" s="115">
        <v>112654</v>
      </c>
      <c r="C30" s="114">
        <v>57981</v>
      </c>
      <c r="D30" s="114">
        <v>54673</v>
      </c>
      <c r="E30" s="114">
        <v>78813</v>
      </c>
      <c r="F30" s="114">
        <v>33818</v>
      </c>
      <c r="G30" s="114">
        <v>12003</v>
      </c>
      <c r="H30" s="114">
        <v>38512</v>
      </c>
      <c r="I30" s="115">
        <v>30067</v>
      </c>
      <c r="J30" s="114">
        <v>21269</v>
      </c>
      <c r="K30" s="114">
        <v>8798</v>
      </c>
      <c r="L30" s="423">
        <v>9049</v>
      </c>
      <c r="M30" s="424">
        <v>8762</v>
      </c>
    </row>
    <row r="31" spans="1:13" ht="11.1" customHeight="1" x14ac:dyDescent="0.2">
      <c r="A31" s="422" t="s">
        <v>388</v>
      </c>
      <c r="B31" s="115">
        <v>113809</v>
      </c>
      <c r="C31" s="114">
        <v>58789</v>
      </c>
      <c r="D31" s="114">
        <v>55020</v>
      </c>
      <c r="E31" s="114">
        <v>79263</v>
      </c>
      <c r="F31" s="114">
        <v>34527</v>
      </c>
      <c r="G31" s="114">
        <v>11695</v>
      </c>
      <c r="H31" s="114">
        <v>39348</v>
      </c>
      <c r="I31" s="115">
        <v>30619</v>
      </c>
      <c r="J31" s="114">
        <v>21565</v>
      </c>
      <c r="K31" s="114">
        <v>9054</v>
      </c>
      <c r="L31" s="423">
        <v>7710</v>
      </c>
      <c r="M31" s="424">
        <v>6649</v>
      </c>
    </row>
    <row r="32" spans="1:13" ht="11.1" customHeight="1" x14ac:dyDescent="0.2">
      <c r="A32" s="422" t="s">
        <v>389</v>
      </c>
      <c r="B32" s="115">
        <v>115959</v>
      </c>
      <c r="C32" s="114">
        <v>60005</v>
      </c>
      <c r="D32" s="114">
        <v>55954</v>
      </c>
      <c r="E32" s="114">
        <v>81017</v>
      </c>
      <c r="F32" s="114">
        <v>34928</v>
      </c>
      <c r="G32" s="114">
        <v>13040</v>
      </c>
      <c r="H32" s="114">
        <v>39831</v>
      </c>
      <c r="I32" s="115">
        <v>30491</v>
      </c>
      <c r="J32" s="114">
        <v>21058</v>
      </c>
      <c r="K32" s="114">
        <v>9433</v>
      </c>
      <c r="L32" s="423">
        <v>11621</v>
      </c>
      <c r="M32" s="424">
        <v>9760</v>
      </c>
    </row>
    <row r="33" spans="1:13" s="110" customFormat="1" ht="11.1" customHeight="1" x14ac:dyDescent="0.2">
      <c r="A33" s="422" t="s">
        <v>390</v>
      </c>
      <c r="B33" s="115">
        <v>114859</v>
      </c>
      <c r="C33" s="114">
        <v>59094</v>
      </c>
      <c r="D33" s="114">
        <v>55765</v>
      </c>
      <c r="E33" s="114">
        <v>79854</v>
      </c>
      <c r="F33" s="114">
        <v>34993</v>
      </c>
      <c r="G33" s="114">
        <v>12611</v>
      </c>
      <c r="H33" s="114">
        <v>39860</v>
      </c>
      <c r="I33" s="115">
        <v>30379</v>
      </c>
      <c r="J33" s="114">
        <v>20985</v>
      </c>
      <c r="K33" s="114">
        <v>9394</v>
      </c>
      <c r="L33" s="423">
        <v>6568</v>
      </c>
      <c r="M33" s="424">
        <v>7726</v>
      </c>
    </row>
    <row r="34" spans="1:13" ht="15" customHeight="1" x14ac:dyDescent="0.2">
      <c r="A34" s="422" t="s">
        <v>396</v>
      </c>
      <c r="B34" s="115">
        <v>114767</v>
      </c>
      <c r="C34" s="114">
        <v>58917</v>
      </c>
      <c r="D34" s="114">
        <v>55850</v>
      </c>
      <c r="E34" s="114">
        <v>79563</v>
      </c>
      <c r="F34" s="114">
        <v>35195</v>
      </c>
      <c r="G34" s="114">
        <v>12102</v>
      </c>
      <c r="H34" s="114">
        <v>40464</v>
      </c>
      <c r="I34" s="115">
        <v>30066</v>
      </c>
      <c r="J34" s="114">
        <v>20760</v>
      </c>
      <c r="K34" s="114">
        <v>9306</v>
      </c>
      <c r="L34" s="423">
        <v>7878</v>
      </c>
      <c r="M34" s="424">
        <v>8045</v>
      </c>
    </row>
    <row r="35" spans="1:13" ht="11.1" customHeight="1" x14ac:dyDescent="0.2">
      <c r="A35" s="422" t="s">
        <v>388</v>
      </c>
      <c r="B35" s="115">
        <v>115480</v>
      </c>
      <c r="C35" s="114">
        <v>59546</v>
      </c>
      <c r="D35" s="114">
        <v>55934</v>
      </c>
      <c r="E35" s="114">
        <v>79717</v>
      </c>
      <c r="F35" s="114">
        <v>35757</v>
      </c>
      <c r="G35" s="114">
        <v>11656</v>
      </c>
      <c r="H35" s="114">
        <v>41300</v>
      </c>
      <c r="I35" s="115">
        <v>30674</v>
      </c>
      <c r="J35" s="114">
        <v>21225</v>
      </c>
      <c r="K35" s="114">
        <v>9449</v>
      </c>
      <c r="L35" s="423">
        <v>8182</v>
      </c>
      <c r="M35" s="424">
        <v>7526</v>
      </c>
    </row>
    <row r="36" spans="1:13" ht="11.1" customHeight="1" x14ac:dyDescent="0.2">
      <c r="A36" s="422" t="s">
        <v>389</v>
      </c>
      <c r="B36" s="115">
        <v>117907</v>
      </c>
      <c r="C36" s="114">
        <v>60907</v>
      </c>
      <c r="D36" s="114">
        <v>57000</v>
      </c>
      <c r="E36" s="114">
        <v>81704</v>
      </c>
      <c r="F36" s="114">
        <v>36199</v>
      </c>
      <c r="G36" s="114">
        <v>13131</v>
      </c>
      <c r="H36" s="114">
        <v>41899</v>
      </c>
      <c r="I36" s="115">
        <v>30496</v>
      </c>
      <c r="J36" s="114">
        <v>20722</v>
      </c>
      <c r="K36" s="114">
        <v>9774</v>
      </c>
      <c r="L36" s="423">
        <v>10698</v>
      </c>
      <c r="M36" s="424">
        <v>8676</v>
      </c>
    </row>
    <row r="37" spans="1:13" s="110" customFormat="1" ht="11.1" customHeight="1" x14ac:dyDescent="0.2">
      <c r="A37" s="422" t="s">
        <v>390</v>
      </c>
      <c r="B37" s="115">
        <v>116666</v>
      </c>
      <c r="C37" s="114">
        <v>59915</v>
      </c>
      <c r="D37" s="114">
        <v>56751</v>
      </c>
      <c r="E37" s="114">
        <v>80501</v>
      </c>
      <c r="F37" s="114">
        <v>36165</v>
      </c>
      <c r="G37" s="114">
        <v>12598</v>
      </c>
      <c r="H37" s="114">
        <v>41883</v>
      </c>
      <c r="I37" s="115">
        <v>30351</v>
      </c>
      <c r="J37" s="114">
        <v>20729</v>
      </c>
      <c r="K37" s="114">
        <v>9622</v>
      </c>
      <c r="L37" s="423">
        <v>6627</v>
      </c>
      <c r="M37" s="424">
        <v>8008</v>
      </c>
    </row>
    <row r="38" spans="1:13" ht="15" customHeight="1" x14ac:dyDescent="0.2">
      <c r="A38" s="425" t="s">
        <v>397</v>
      </c>
      <c r="B38" s="115">
        <v>116613</v>
      </c>
      <c r="C38" s="114">
        <v>59930</v>
      </c>
      <c r="D38" s="114">
        <v>56683</v>
      </c>
      <c r="E38" s="114">
        <v>80197</v>
      </c>
      <c r="F38" s="114">
        <v>36416</v>
      </c>
      <c r="G38" s="114">
        <v>12232</v>
      </c>
      <c r="H38" s="114">
        <v>42205</v>
      </c>
      <c r="I38" s="115">
        <v>29984</v>
      </c>
      <c r="J38" s="114">
        <v>20419</v>
      </c>
      <c r="K38" s="114">
        <v>9565</v>
      </c>
      <c r="L38" s="423">
        <v>8995</v>
      </c>
      <c r="M38" s="424">
        <v>9004</v>
      </c>
    </row>
    <row r="39" spans="1:13" ht="11.1" customHeight="1" x14ac:dyDescent="0.2">
      <c r="A39" s="422" t="s">
        <v>388</v>
      </c>
      <c r="B39" s="115">
        <v>117154</v>
      </c>
      <c r="C39" s="114">
        <v>60449</v>
      </c>
      <c r="D39" s="114">
        <v>56705</v>
      </c>
      <c r="E39" s="114">
        <v>80238</v>
      </c>
      <c r="F39" s="114">
        <v>36916</v>
      </c>
      <c r="G39" s="114">
        <v>11817</v>
      </c>
      <c r="H39" s="114">
        <v>42900</v>
      </c>
      <c r="I39" s="115">
        <v>30648</v>
      </c>
      <c r="J39" s="114">
        <v>20947</v>
      </c>
      <c r="K39" s="114">
        <v>9701</v>
      </c>
      <c r="L39" s="423">
        <v>8160</v>
      </c>
      <c r="M39" s="424">
        <v>7856</v>
      </c>
    </row>
    <row r="40" spans="1:13" ht="11.1" customHeight="1" x14ac:dyDescent="0.2">
      <c r="A40" s="425" t="s">
        <v>389</v>
      </c>
      <c r="B40" s="115">
        <v>119628</v>
      </c>
      <c r="C40" s="114">
        <v>61711</v>
      </c>
      <c r="D40" s="114">
        <v>57917</v>
      </c>
      <c r="E40" s="114">
        <v>82268</v>
      </c>
      <c r="F40" s="114">
        <v>37360</v>
      </c>
      <c r="G40" s="114">
        <v>13377</v>
      </c>
      <c r="H40" s="114">
        <v>43397</v>
      </c>
      <c r="I40" s="115">
        <v>30544</v>
      </c>
      <c r="J40" s="114">
        <v>20488</v>
      </c>
      <c r="K40" s="114">
        <v>10056</v>
      </c>
      <c r="L40" s="423">
        <v>11817</v>
      </c>
      <c r="M40" s="424">
        <v>9574</v>
      </c>
    </row>
    <row r="41" spans="1:13" s="110" customFormat="1" ht="11.1" customHeight="1" x14ac:dyDescent="0.2">
      <c r="A41" s="422" t="s">
        <v>390</v>
      </c>
      <c r="B41" s="115">
        <v>118730</v>
      </c>
      <c r="C41" s="114">
        <v>61016</v>
      </c>
      <c r="D41" s="114">
        <v>57714</v>
      </c>
      <c r="E41" s="114">
        <v>81372</v>
      </c>
      <c r="F41" s="114">
        <v>37358</v>
      </c>
      <c r="G41" s="114">
        <v>12978</v>
      </c>
      <c r="H41" s="114">
        <v>43424</v>
      </c>
      <c r="I41" s="115">
        <v>30366</v>
      </c>
      <c r="J41" s="114">
        <v>20408</v>
      </c>
      <c r="K41" s="114">
        <v>9958</v>
      </c>
      <c r="L41" s="423">
        <v>6973</v>
      </c>
      <c r="M41" s="424">
        <v>7998</v>
      </c>
    </row>
    <row r="42" spans="1:13" ht="15" customHeight="1" x14ac:dyDescent="0.2">
      <c r="A42" s="422" t="s">
        <v>398</v>
      </c>
      <c r="B42" s="115">
        <v>119001</v>
      </c>
      <c r="C42" s="114">
        <v>61200</v>
      </c>
      <c r="D42" s="114">
        <v>57801</v>
      </c>
      <c r="E42" s="114">
        <v>81278</v>
      </c>
      <c r="F42" s="114">
        <v>37723</v>
      </c>
      <c r="G42" s="114">
        <v>12621</v>
      </c>
      <c r="H42" s="114">
        <v>43920</v>
      </c>
      <c r="I42" s="115">
        <v>29835</v>
      </c>
      <c r="J42" s="114">
        <v>20080</v>
      </c>
      <c r="K42" s="114">
        <v>9755</v>
      </c>
      <c r="L42" s="423">
        <v>8824</v>
      </c>
      <c r="M42" s="424">
        <v>8583</v>
      </c>
    </row>
    <row r="43" spans="1:13" ht="11.1" customHeight="1" x14ac:dyDescent="0.2">
      <c r="A43" s="422" t="s">
        <v>388</v>
      </c>
      <c r="B43" s="115">
        <v>119687</v>
      </c>
      <c r="C43" s="114">
        <v>61853</v>
      </c>
      <c r="D43" s="114">
        <v>57834</v>
      </c>
      <c r="E43" s="114">
        <v>81610</v>
      </c>
      <c r="F43" s="114">
        <v>38077</v>
      </c>
      <c r="G43" s="114">
        <v>12137</v>
      </c>
      <c r="H43" s="114">
        <v>44656</v>
      </c>
      <c r="I43" s="115">
        <v>30425</v>
      </c>
      <c r="J43" s="114">
        <v>20365</v>
      </c>
      <c r="K43" s="114">
        <v>10060</v>
      </c>
      <c r="L43" s="423">
        <v>8615</v>
      </c>
      <c r="M43" s="424">
        <v>8019</v>
      </c>
    </row>
    <row r="44" spans="1:13" ht="11.1" customHeight="1" x14ac:dyDescent="0.2">
      <c r="A44" s="422" t="s">
        <v>389</v>
      </c>
      <c r="B44" s="115">
        <v>121931</v>
      </c>
      <c r="C44" s="114">
        <v>63068</v>
      </c>
      <c r="D44" s="114">
        <v>58863</v>
      </c>
      <c r="E44" s="114">
        <v>83350</v>
      </c>
      <c r="F44" s="114">
        <v>38581</v>
      </c>
      <c r="G44" s="114">
        <v>13665</v>
      </c>
      <c r="H44" s="114">
        <v>45065</v>
      </c>
      <c r="I44" s="115">
        <v>30192</v>
      </c>
      <c r="J44" s="114">
        <v>19760</v>
      </c>
      <c r="K44" s="114">
        <v>10432</v>
      </c>
      <c r="L44" s="423">
        <v>11594</v>
      </c>
      <c r="M44" s="424">
        <v>9426</v>
      </c>
    </row>
    <row r="45" spans="1:13" s="110" customFormat="1" ht="11.1" customHeight="1" x14ac:dyDescent="0.2">
      <c r="A45" s="422" t="s">
        <v>390</v>
      </c>
      <c r="B45" s="115">
        <v>120778</v>
      </c>
      <c r="C45" s="114">
        <v>62047</v>
      </c>
      <c r="D45" s="114">
        <v>58731</v>
      </c>
      <c r="E45" s="114">
        <v>82278</v>
      </c>
      <c r="F45" s="114">
        <v>38500</v>
      </c>
      <c r="G45" s="114">
        <v>13236</v>
      </c>
      <c r="H45" s="114">
        <v>45134</v>
      </c>
      <c r="I45" s="115">
        <v>29992</v>
      </c>
      <c r="J45" s="114">
        <v>19661</v>
      </c>
      <c r="K45" s="114">
        <v>10331</v>
      </c>
      <c r="L45" s="423">
        <v>6570</v>
      </c>
      <c r="M45" s="424">
        <v>7779</v>
      </c>
    </row>
    <row r="46" spans="1:13" ht="15" customHeight="1" x14ac:dyDescent="0.2">
      <c r="A46" s="422" t="s">
        <v>399</v>
      </c>
      <c r="B46" s="115">
        <v>120594</v>
      </c>
      <c r="C46" s="114">
        <v>62066</v>
      </c>
      <c r="D46" s="114">
        <v>58528</v>
      </c>
      <c r="E46" s="114">
        <v>82096</v>
      </c>
      <c r="F46" s="114">
        <v>38498</v>
      </c>
      <c r="G46" s="114">
        <v>12716</v>
      </c>
      <c r="H46" s="114">
        <v>45499</v>
      </c>
      <c r="I46" s="115">
        <v>29586</v>
      </c>
      <c r="J46" s="114">
        <v>19508</v>
      </c>
      <c r="K46" s="114">
        <v>10078</v>
      </c>
      <c r="L46" s="423">
        <v>8869</v>
      </c>
      <c r="M46" s="424">
        <v>9103</v>
      </c>
    </row>
    <row r="47" spans="1:13" ht="11.1" customHeight="1" x14ac:dyDescent="0.2">
      <c r="A47" s="422" t="s">
        <v>388</v>
      </c>
      <c r="B47" s="115">
        <v>120683</v>
      </c>
      <c r="C47" s="114">
        <v>62227</v>
      </c>
      <c r="D47" s="114">
        <v>58456</v>
      </c>
      <c r="E47" s="114">
        <v>81742</v>
      </c>
      <c r="F47" s="114">
        <v>38941</v>
      </c>
      <c r="G47" s="114">
        <v>12161</v>
      </c>
      <c r="H47" s="114">
        <v>46001</v>
      </c>
      <c r="I47" s="115">
        <v>30106</v>
      </c>
      <c r="J47" s="114">
        <v>19796</v>
      </c>
      <c r="K47" s="114">
        <v>10310</v>
      </c>
      <c r="L47" s="423">
        <v>7925</v>
      </c>
      <c r="M47" s="424">
        <v>7840</v>
      </c>
    </row>
    <row r="48" spans="1:13" ht="11.1" customHeight="1" x14ac:dyDescent="0.2">
      <c r="A48" s="422" t="s">
        <v>389</v>
      </c>
      <c r="B48" s="115">
        <v>122914</v>
      </c>
      <c r="C48" s="114">
        <v>63392</v>
      </c>
      <c r="D48" s="114">
        <v>59522</v>
      </c>
      <c r="E48" s="114">
        <v>83459</v>
      </c>
      <c r="F48" s="114">
        <v>39455</v>
      </c>
      <c r="G48" s="114">
        <v>13739</v>
      </c>
      <c r="H48" s="114">
        <v>46348</v>
      </c>
      <c r="I48" s="115">
        <v>29790</v>
      </c>
      <c r="J48" s="114">
        <v>19137</v>
      </c>
      <c r="K48" s="114">
        <v>10653</v>
      </c>
      <c r="L48" s="423">
        <v>11165</v>
      </c>
      <c r="M48" s="424">
        <v>9109</v>
      </c>
    </row>
    <row r="49" spans="1:17" s="110" customFormat="1" ht="11.1" customHeight="1" x14ac:dyDescent="0.2">
      <c r="A49" s="422" t="s">
        <v>390</v>
      </c>
      <c r="B49" s="115">
        <v>121921</v>
      </c>
      <c r="C49" s="114">
        <v>62563</v>
      </c>
      <c r="D49" s="114">
        <v>59358</v>
      </c>
      <c r="E49" s="114">
        <v>82452</v>
      </c>
      <c r="F49" s="114">
        <v>39469</v>
      </c>
      <c r="G49" s="114">
        <v>13280</v>
      </c>
      <c r="H49" s="114">
        <v>46270</v>
      </c>
      <c r="I49" s="115">
        <v>29537</v>
      </c>
      <c r="J49" s="114">
        <v>18981</v>
      </c>
      <c r="K49" s="114">
        <v>10556</v>
      </c>
      <c r="L49" s="423">
        <v>6569</v>
      </c>
      <c r="M49" s="424">
        <v>7723</v>
      </c>
    </row>
    <row r="50" spans="1:17" ht="15" customHeight="1" x14ac:dyDescent="0.2">
      <c r="A50" s="422" t="s">
        <v>400</v>
      </c>
      <c r="B50" s="143">
        <v>121663</v>
      </c>
      <c r="C50" s="144">
        <v>62413</v>
      </c>
      <c r="D50" s="144">
        <v>59250</v>
      </c>
      <c r="E50" s="144">
        <v>82018</v>
      </c>
      <c r="F50" s="144">
        <v>39645</v>
      </c>
      <c r="G50" s="144">
        <v>12740</v>
      </c>
      <c r="H50" s="144">
        <v>46591</v>
      </c>
      <c r="I50" s="143">
        <v>28499</v>
      </c>
      <c r="J50" s="144">
        <v>18345</v>
      </c>
      <c r="K50" s="144">
        <v>10154</v>
      </c>
      <c r="L50" s="426">
        <v>8538</v>
      </c>
      <c r="M50" s="427">
        <v>8914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0.88644542846244423</v>
      </c>
      <c r="C6" s="480">
        <f>'Tabelle 3.3'!J11</f>
        <v>-3.6740350165618874</v>
      </c>
      <c r="D6" s="481">
        <f t="shared" ref="D6:E9" si="0">IF(OR(AND(B6&gt;=-50,B6&lt;=50),ISNUMBER(B6)=FALSE),B6,"")</f>
        <v>0.88644542846244423</v>
      </c>
      <c r="E6" s="481">
        <f t="shared" si="0"/>
        <v>-3.6740350165618874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0.88644542846244423</v>
      </c>
      <c r="C14" s="480">
        <f>'Tabelle 3.3'!J11</f>
        <v>-3.6740350165618874</v>
      </c>
      <c r="D14" s="481">
        <f>IF(OR(AND(B14&gt;=-50,B14&lt;=50),ISNUMBER(B14)=FALSE),B14,"")</f>
        <v>0.88644542846244423</v>
      </c>
      <c r="E14" s="481">
        <f>IF(OR(AND(C14&gt;=-50,C14&lt;=50),ISNUMBER(C14)=FALSE),C14,"")</f>
        <v>-3.6740350165618874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0.51177072671443191</v>
      </c>
      <c r="C15" s="480">
        <f>'Tabelle 3.3'!J12</f>
        <v>6.2394603709949408</v>
      </c>
      <c r="D15" s="481">
        <f t="shared" ref="D15:E45" si="3">IF(OR(AND(B15&gt;=-50,B15&lt;=50),ISNUMBER(B15)=FALSE),B15,"")</f>
        <v>0.51177072671443191</v>
      </c>
      <c r="E15" s="481">
        <f t="shared" si="3"/>
        <v>6.2394603709949408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1.3513513513513513</v>
      </c>
      <c r="C16" s="480">
        <f>'Tabelle 3.3'!J13</f>
        <v>1.3698630136986301</v>
      </c>
      <c r="D16" s="481">
        <f t="shared" si="3"/>
        <v>1.3513513513513513</v>
      </c>
      <c r="E16" s="481">
        <f t="shared" si="3"/>
        <v>1.3698630136986301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-1.471774193548387</v>
      </c>
      <c r="C17" s="480">
        <f>'Tabelle 3.3'!J14</f>
        <v>-4.8932384341637007</v>
      </c>
      <c r="D17" s="481">
        <f t="shared" si="3"/>
        <v>-1.471774193548387</v>
      </c>
      <c r="E17" s="481">
        <f t="shared" si="3"/>
        <v>-4.8932384341637007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4.2633744855967075</v>
      </c>
      <c r="C18" s="480">
        <f>'Tabelle 3.3'!J15</f>
        <v>-2.1830394626364398</v>
      </c>
      <c r="D18" s="481">
        <f t="shared" si="3"/>
        <v>4.2633744855967075</v>
      </c>
      <c r="E18" s="481">
        <f t="shared" si="3"/>
        <v>-2.1830394626364398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-1.7189631650750341</v>
      </c>
      <c r="C19" s="480">
        <f>'Tabelle 3.3'!J16</f>
        <v>-11.184210526315789</v>
      </c>
      <c r="D19" s="481">
        <f t="shared" si="3"/>
        <v>-1.7189631650750341</v>
      </c>
      <c r="E19" s="481">
        <f t="shared" si="3"/>
        <v>-11.184210526315789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-4.9307479224376731</v>
      </c>
      <c r="C20" s="480">
        <f>'Tabelle 3.3'!J17</f>
        <v>0.33670033670033672</v>
      </c>
      <c r="D20" s="481">
        <f t="shared" si="3"/>
        <v>-4.9307479224376731</v>
      </c>
      <c r="E20" s="481">
        <f t="shared" si="3"/>
        <v>0.33670033670033672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0.89794754846066138</v>
      </c>
      <c r="C21" s="480">
        <f>'Tabelle 3.3'!J18</f>
        <v>-2.1634615384615383</v>
      </c>
      <c r="D21" s="481">
        <f t="shared" si="3"/>
        <v>0.89794754846066138</v>
      </c>
      <c r="E21" s="481">
        <f t="shared" si="3"/>
        <v>-2.1634615384615383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2.1470274342394373</v>
      </c>
      <c r="C22" s="480">
        <f>'Tabelle 3.3'!J19</f>
        <v>1.9462826002335541E-2</v>
      </c>
      <c r="D22" s="481">
        <f t="shared" si="3"/>
        <v>2.1470274342394373</v>
      </c>
      <c r="E22" s="481">
        <f t="shared" si="3"/>
        <v>1.9462826002335541E-2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2.1086780210867802</v>
      </c>
      <c r="C23" s="480">
        <f>'Tabelle 3.3'!J20</f>
        <v>-5.1635111876075728</v>
      </c>
      <c r="D23" s="481">
        <f t="shared" si="3"/>
        <v>2.1086780210867802</v>
      </c>
      <c r="E23" s="481">
        <f t="shared" si="3"/>
        <v>-5.1635111876075728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-0.41285756414037156</v>
      </c>
      <c r="C24" s="480">
        <f>'Tabelle 3.3'!J21</f>
        <v>-15.78416540595058</v>
      </c>
      <c r="D24" s="481">
        <f t="shared" si="3"/>
        <v>-0.41285756414037156</v>
      </c>
      <c r="E24" s="481">
        <f t="shared" si="3"/>
        <v>-15.78416540595058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1.421188630490956</v>
      </c>
      <c r="C25" s="480">
        <f>'Tabelle 3.3'!J22</f>
        <v>-9.1653027823240585</v>
      </c>
      <c r="D25" s="481">
        <f t="shared" si="3"/>
        <v>1.421188630490956</v>
      </c>
      <c r="E25" s="481">
        <f t="shared" si="3"/>
        <v>-9.1653027823240585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-2.4134078212290504</v>
      </c>
      <c r="C26" s="480">
        <f>'Tabelle 3.3'!J23</f>
        <v>-8.125</v>
      </c>
      <c r="D26" s="481">
        <f t="shared" si="3"/>
        <v>-2.4134078212290504</v>
      </c>
      <c r="E26" s="481">
        <f t="shared" si="3"/>
        <v>-8.125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2.1070945292866807</v>
      </c>
      <c r="C27" s="480">
        <f>'Tabelle 3.3'!J24</f>
        <v>0.83030617540217955</v>
      </c>
      <c r="D27" s="481">
        <f t="shared" si="3"/>
        <v>2.1070945292866807</v>
      </c>
      <c r="E27" s="481">
        <f t="shared" si="3"/>
        <v>0.83030617540217955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5.8779761904761907</v>
      </c>
      <c r="C28" s="480">
        <f>'Tabelle 3.3'!J25</f>
        <v>-1.3755731554814505</v>
      </c>
      <c r="D28" s="481">
        <f t="shared" si="3"/>
        <v>5.8779761904761907</v>
      </c>
      <c r="E28" s="481">
        <f t="shared" si="3"/>
        <v>-1.3755731554814505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-8.2259054634745237</v>
      </c>
      <c r="C29" s="480">
        <f>'Tabelle 3.3'!J26</f>
        <v>-13.48314606741573</v>
      </c>
      <c r="D29" s="481">
        <f t="shared" si="3"/>
        <v>-8.2259054634745237</v>
      </c>
      <c r="E29" s="481">
        <f t="shared" si="3"/>
        <v>-13.48314606741573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2.8257256105357369</v>
      </c>
      <c r="C30" s="480">
        <f>'Tabelle 3.3'!J27</f>
        <v>-2.7777777777777777</v>
      </c>
      <c r="D30" s="481">
        <f t="shared" si="3"/>
        <v>2.8257256105357369</v>
      </c>
      <c r="E30" s="481">
        <f t="shared" si="3"/>
        <v>-2.7777777777777777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-1.5577059240028321</v>
      </c>
      <c r="C31" s="480">
        <f>'Tabelle 3.3'!J28</f>
        <v>-5.957446808510638</v>
      </c>
      <c r="D31" s="481">
        <f t="shared" si="3"/>
        <v>-1.5577059240028321</v>
      </c>
      <c r="E31" s="481">
        <f t="shared" si="3"/>
        <v>-5.957446808510638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1.6574585635359116</v>
      </c>
      <c r="C32" s="480">
        <f>'Tabelle 3.3'!J29</f>
        <v>-2.0066889632107023</v>
      </c>
      <c r="D32" s="481">
        <f t="shared" si="3"/>
        <v>1.6574585635359116</v>
      </c>
      <c r="E32" s="481">
        <f t="shared" si="3"/>
        <v>-2.0066889632107023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3.1591083781706382</v>
      </c>
      <c r="C33" s="480">
        <f>'Tabelle 3.3'!J30</f>
        <v>3.3163265306122449</v>
      </c>
      <c r="D33" s="481">
        <f t="shared" si="3"/>
        <v>3.1591083781706382</v>
      </c>
      <c r="E33" s="481">
        <f t="shared" si="3"/>
        <v>3.3163265306122449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2.6400367309458219</v>
      </c>
      <c r="C34" s="480">
        <f>'Tabelle 3.3'!J31</f>
        <v>-2.8683181225554106</v>
      </c>
      <c r="D34" s="481">
        <f t="shared" si="3"/>
        <v>2.6400367309458219</v>
      </c>
      <c r="E34" s="481">
        <f t="shared" si="3"/>
        <v>-2.8683181225554106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0.51177072671443191</v>
      </c>
      <c r="C37" s="480">
        <f>'Tabelle 3.3'!J34</f>
        <v>6.2394603709949408</v>
      </c>
      <c r="D37" s="481">
        <f t="shared" si="3"/>
        <v>0.51177072671443191</v>
      </c>
      <c r="E37" s="481">
        <f t="shared" si="3"/>
        <v>6.2394603709949408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-0.91917508592854913</v>
      </c>
      <c r="C38" s="480">
        <f>'Tabelle 3.3'!J35</f>
        <v>-3.7067545304777596</v>
      </c>
      <c r="D38" s="481">
        <f t="shared" si="3"/>
        <v>-0.91917508592854913</v>
      </c>
      <c r="E38" s="481">
        <f t="shared" si="3"/>
        <v>-3.7067545304777596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1.7435846919174507</v>
      </c>
      <c r="C39" s="480">
        <f>'Tabelle 3.3'!J36</f>
        <v>-3.9051713936333874</v>
      </c>
      <c r="D39" s="481">
        <f t="shared" si="3"/>
        <v>1.7435846919174507</v>
      </c>
      <c r="E39" s="481">
        <f t="shared" si="3"/>
        <v>-3.9051713936333874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1.7435846919174507</v>
      </c>
      <c r="C45" s="480">
        <f>'Tabelle 3.3'!J36</f>
        <v>-3.9051713936333874</v>
      </c>
      <c r="D45" s="481">
        <f t="shared" si="3"/>
        <v>1.7435846919174507</v>
      </c>
      <c r="E45" s="481">
        <f t="shared" si="3"/>
        <v>-3.9051713936333874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110028</v>
      </c>
      <c r="C51" s="487">
        <v>21822</v>
      </c>
      <c r="D51" s="487">
        <v>8629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111046</v>
      </c>
      <c r="C52" s="487">
        <v>22234</v>
      </c>
      <c r="D52" s="487">
        <v>8894</v>
      </c>
      <c r="E52" s="488">
        <f t="shared" ref="E52:G70" si="11">IF($A$51=37802,IF(COUNTBLANK(B$51:B$70)&gt;0,#N/A,B52/B$51*100),IF(COUNTBLANK(B$51:B$75)&gt;0,#N/A,B52/B$51*100))</f>
        <v>100.92521903515468</v>
      </c>
      <c r="F52" s="488">
        <f t="shared" si="11"/>
        <v>101.8880029328201</v>
      </c>
      <c r="G52" s="488">
        <f t="shared" si="11"/>
        <v>103.07103951790475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113569</v>
      </c>
      <c r="C53" s="487">
        <v>21982</v>
      </c>
      <c r="D53" s="487">
        <v>9270</v>
      </c>
      <c r="E53" s="488">
        <f t="shared" si="11"/>
        <v>103.21827171265497</v>
      </c>
      <c r="F53" s="488">
        <f t="shared" si="11"/>
        <v>100.7332050224544</v>
      </c>
      <c r="G53" s="488">
        <f t="shared" si="11"/>
        <v>107.42843898481864</v>
      </c>
      <c r="H53" s="489">
        <f>IF(ISERROR(L53)=TRUE,IF(MONTH(A53)=MONTH(MAX(A$51:A$75)),A53,""),"")</f>
        <v>41883</v>
      </c>
      <c r="I53" s="488">
        <f t="shared" si="12"/>
        <v>103.21827171265497</v>
      </c>
      <c r="J53" s="488">
        <f t="shared" si="10"/>
        <v>100.7332050224544</v>
      </c>
      <c r="K53" s="488">
        <f t="shared" si="10"/>
        <v>107.42843898481864</v>
      </c>
      <c r="L53" s="488" t="e">
        <f t="shared" si="13"/>
        <v>#N/A</v>
      </c>
    </row>
    <row r="54" spans="1:14" ht="15" customHeight="1" x14ac:dyDescent="0.2">
      <c r="A54" s="490" t="s">
        <v>463</v>
      </c>
      <c r="B54" s="487">
        <v>112109</v>
      </c>
      <c r="C54" s="487">
        <v>21941</v>
      </c>
      <c r="D54" s="487">
        <v>9051</v>
      </c>
      <c r="E54" s="488">
        <f t="shared" si="11"/>
        <v>101.89133675064529</v>
      </c>
      <c r="F54" s="488">
        <f t="shared" si="11"/>
        <v>100.54532123545046</v>
      </c>
      <c r="G54" s="488">
        <f t="shared" si="11"/>
        <v>104.89048557190867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112654</v>
      </c>
      <c r="C55" s="487">
        <v>21269</v>
      </c>
      <c r="D55" s="487">
        <v>8798</v>
      </c>
      <c r="E55" s="488">
        <f t="shared" si="11"/>
        <v>102.38666521249135</v>
      </c>
      <c r="F55" s="488">
        <f t="shared" si="11"/>
        <v>97.465860141141974</v>
      </c>
      <c r="G55" s="488">
        <f t="shared" si="11"/>
        <v>101.95851199443737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113809</v>
      </c>
      <c r="C56" s="487">
        <v>21565</v>
      </c>
      <c r="D56" s="487">
        <v>9054</v>
      </c>
      <c r="E56" s="488">
        <f t="shared" si="11"/>
        <v>103.43639800777984</v>
      </c>
      <c r="F56" s="488">
        <f t="shared" si="11"/>
        <v>98.822289432682609</v>
      </c>
      <c r="G56" s="488">
        <f t="shared" si="11"/>
        <v>104.92525205701703</v>
      </c>
      <c r="H56" s="489" t="str">
        <f t="shared" si="14"/>
        <v/>
      </c>
      <c r="I56" s="488" t="str">
        <f t="shared" si="12"/>
        <v/>
      </c>
      <c r="J56" s="488" t="str">
        <f t="shared" si="10"/>
        <v/>
      </c>
      <c r="K56" s="488" t="str">
        <f t="shared" si="10"/>
        <v/>
      </c>
      <c r="L56" s="488" t="e">
        <f t="shared" si="13"/>
        <v>#N/A</v>
      </c>
    </row>
    <row r="57" spans="1:14" ht="15" customHeight="1" x14ac:dyDescent="0.2">
      <c r="A57" s="490">
        <v>42248</v>
      </c>
      <c r="B57" s="487">
        <v>115959</v>
      </c>
      <c r="C57" s="487">
        <v>21058</v>
      </c>
      <c r="D57" s="487">
        <v>9433</v>
      </c>
      <c r="E57" s="488">
        <f t="shared" si="11"/>
        <v>105.39044606827352</v>
      </c>
      <c r="F57" s="488">
        <f t="shared" si="11"/>
        <v>96.498946017780213</v>
      </c>
      <c r="G57" s="488">
        <f t="shared" si="11"/>
        <v>109.31741800903929</v>
      </c>
      <c r="H57" s="489">
        <f t="shared" si="14"/>
        <v>42248</v>
      </c>
      <c r="I57" s="488">
        <f t="shared" si="12"/>
        <v>105.39044606827352</v>
      </c>
      <c r="J57" s="488">
        <f t="shared" si="10"/>
        <v>96.498946017780213</v>
      </c>
      <c r="K57" s="488">
        <f t="shared" si="10"/>
        <v>109.31741800903929</v>
      </c>
      <c r="L57" s="488" t="e">
        <f t="shared" si="13"/>
        <v>#N/A</v>
      </c>
    </row>
    <row r="58" spans="1:14" ht="15" customHeight="1" x14ac:dyDescent="0.2">
      <c r="A58" s="490" t="s">
        <v>466</v>
      </c>
      <c r="B58" s="487">
        <v>114859</v>
      </c>
      <c r="C58" s="487">
        <v>20985</v>
      </c>
      <c r="D58" s="487">
        <v>9394</v>
      </c>
      <c r="E58" s="488">
        <f t="shared" si="11"/>
        <v>104.39070054895116</v>
      </c>
      <c r="F58" s="488">
        <f t="shared" si="11"/>
        <v>96.164421226285398</v>
      </c>
      <c r="G58" s="488">
        <f t="shared" si="11"/>
        <v>108.86545370263066</v>
      </c>
      <c r="H58" s="489" t="str">
        <f t="shared" si="14"/>
        <v/>
      </c>
      <c r="I58" s="488" t="str">
        <f t="shared" si="12"/>
        <v/>
      </c>
      <c r="J58" s="488" t="str">
        <f t="shared" si="10"/>
        <v/>
      </c>
      <c r="K58" s="488" t="str">
        <f t="shared" si="10"/>
        <v/>
      </c>
      <c r="L58" s="488" t="e">
        <f t="shared" si="13"/>
        <v>#N/A</v>
      </c>
    </row>
    <row r="59" spans="1:14" ht="15" customHeight="1" x14ac:dyDescent="0.2">
      <c r="A59" s="490" t="s">
        <v>467</v>
      </c>
      <c r="B59" s="487">
        <v>114767</v>
      </c>
      <c r="C59" s="487">
        <v>20760</v>
      </c>
      <c r="D59" s="487">
        <v>9306</v>
      </c>
      <c r="E59" s="488">
        <f t="shared" si="11"/>
        <v>104.30708546915331</v>
      </c>
      <c r="F59" s="488">
        <f t="shared" si="11"/>
        <v>95.133351663458896</v>
      </c>
      <c r="G59" s="488">
        <f t="shared" si="11"/>
        <v>107.84563680611889</v>
      </c>
      <c r="H59" s="489" t="str">
        <f t="shared" si="14"/>
        <v/>
      </c>
      <c r="I59" s="488" t="str">
        <f t="shared" si="12"/>
        <v/>
      </c>
      <c r="J59" s="488" t="str">
        <f t="shared" si="10"/>
        <v/>
      </c>
      <c r="K59" s="488" t="str">
        <f t="shared" si="10"/>
        <v/>
      </c>
      <c r="L59" s="488" t="e">
        <f t="shared" si="13"/>
        <v>#N/A</v>
      </c>
    </row>
    <row r="60" spans="1:14" ht="15" customHeight="1" x14ac:dyDescent="0.2">
      <c r="A60" s="490" t="s">
        <v>468</v>
      </c>
      <c r="B60" s="487">
        <v>115480</v>
      </c>
      <c r="C60" s="487">
        <v>21225</v>
      </c>
      <c r="D60" s="487">
        <v>9449</v>
      </c>
      <c r="E60" s="488">
        <f t="shared" si="11"/>
        <v>104.95510233758681</v>
      </c>
      <c r="F60" s="488">
        <f t="shared" si="11"/>
        <v>97.264228759967011</v>
      </c>
      <c r="G60" s="488">
        <f t="shared" si="11"/>
        <v>109.50283926295053</v>
      </c>
      <c r="H60" s="489" t="str">
        <f t="shared" si="14"/>
        <v/>
      </c>
      <c r="I60" s="488" t="str">
        <f t="shared" si="12"/>
        <v/>
      </c>
      <c r="J60" s="488" t="str">
        <f t="shared" si="10"/>
        <v/>
      </c>
      <c r="K60" s="488" t="str">
        <f t="shared" si="10"/>
        <v/>
      </c>
      <c r="L60" s="488" t="e">
        <f t="shared" si="13"/>
        <v>#N/A</v>
      </c>
    </row>
    <row r="61" spans="1:14" ht="15" customHeight="1" x14ac:dyDescent="0.2">
      <c r="A61" s="490">
        <v>42614</v>
      </c>
      <c r="B61" s="487">
        <v>117907</v>
      </c>
      <c r="C61" s="487">
        <v>20722</v>
      </c>
      <c r="D61" s="487">
        <v>9774</v>
      </c>
      <c r="E61" s="488">
        <f t="shared" si="11"/>
        <v>107.16090449703712</v>
      </c>
      <c r="F61" s="488">
        <f t="shared" si="11"/>
        <v>94.959215470625963</v>
      </c>
      <c r="G61" s="488">
        <f t="shared" si="11"/>
        <v>113.26920848302238</v>
      </c>
      <c r="H61" s="489">
        <f t="shared" si="14"/>
        <v>42614</v>
      </c>
      <c r="I61" s="488">
        <f t="shared" si="12"/>
        <v>107.16090449703712</v>
      </c>
      <c r="J61" s="488">
        <f t="shared" si="10"/>
        <v>94.959215470625963</v>
      </c>
      <c r="K61" s="488">
        <f t="shared" si="10"/>
        <v>113.26920848302238</v>
      </c>
      <c r="L61" s="488" t="e">
        <f t="shared" si="13"/>
        <v>#N/A</v>
      </c>
    </row>
    <row r="62" spans="1:14" ht="15" customHeight="1" x14ac:dyDescent="0.2">
      <c r="A62" s="490" t="s">
        <v>469</v>
      </c>
      <c r="B62" s="487">
        <v>116666</v>
      </c>
      <c r="C62" s="487">
        <v>20729</v>
      </c>
      <c r="D62" s="487">
        <v>9622</v>
      </c>
      <c r="E62" s="488">
        <f t="shared" si="11"/>
        <v>106.03300977932891</v>
      </c>
      <c r="F62" s="488">
        <f t="shared" si="11"/>
        <v>94.991293190358348</v>
      </c>
      <c r="G62" s="488">
        <f t="shared" si="11"/>
        <v>111.50770657086568</v>
      </c>
      <c r="H62" s="489" t="str">
        <f t="shared" si="14"/>
        <v/>
      </c>
      <c r="I62" s="488" t="str">
        <f t="shared" si="12"/>
        <v/>
      </c>
      <c r="J62" s="488" t="str">
        <f t="shared" si="10"/>
        <v/>
      </c>
      <c r="K62" s="488" t="str">
        <f t="shared" si="10"/>
        <v/>
      </c>
      <c r="L62" s="488" t="e">
        <f t="shared" si="13"/>
        <v>#N/A</v>
      </c>
    </row>
    <row r="63" spans="1:14" ht="15" customHeight="1" x14ac:dyDescent="0.2">
      <c r="A63" s="490" t="s">
        <v>470</v>
      </c>
      <c r="B63" s="487">
        <v>116613</v>
      </c>
      <c r="C63" s="487">
        <v>20419</v>
      </c>
      <c r="D63" s="487">
        <v>9565</v>
      </c>
      <c r="E63" s="488">
        <f t="shared" si="11"/>
        <v>105.98484022248881</v>
      </c>
      <c r="F63" s="488">
        <f t="shared" si="11"/>
        <v>93.570708459352943</v>
      </c>
      <c r="G63" s="488">
        <f t="shared" si="11"/>
        <v>110.84714335380693</v>
      </c>
      <c r="H63" s="489" t="str">
        <f t="shared" si="14"/>
        <v/>
      </c>
      <c r="I63" s="488" t="str">
        <f t="shared" si="12"/>
        <v/>
      </c>
      <c r="J63" s="488" t="str">
        <f t="shared" si="10"/>
        <v/>
      </c>
      <c r="K63" s="488" t="str">
        <f t="shared" si="10"/>
        <v/>
      </c>
      <c r="L63" s="488" t="e">
        <f t="shared" si="13"/>
        <v>#N/A</v>
      </c>
    </row>
    <row r="64" spans="1:14" ht="15" customHeight="1" x14ac:dyDescent="0.2">
      <c r="A64" s="490" t="s">
        <v>471</v>
      </c>
      <c r="B64" s="487">
        <v>117154</v>
      </c>
      <c r="C64" s="487">
        <v>20947</v>
      </c>
      <c r="D64" s="487">
        <v>9701</v>
      </c>
      <c r="E64" s="488">
        <f t="shared" si="11"/>
        <v>106.47653324608282</v>
      </c>
      <c r="F64" s="488">
        <f t="shared" si="11"/>
        <v>95.99028503345248</v>
      </c>
      <c r="G64" s="488">
        <f t="shared" si="11"/>
        <v>112.42322401205239</v>
      </c>
      <c r="H64" s="489" t="str">
        <f t="shared" si="14"/>
        <v/>
      </c>
      <c r="I64" s="488" t="str">
        <f t="shared" si="12"/>
        <v/>
      </c>
      <c r="J64" s="488" t="str">
        <f t="shared" si="10"/>
        <v/>
      </c>
      <c r="K64" s="488" t="str">
        <f t="shared" si="10"/>
        <v/>
      </c>
      <c r="L64" s="488" t="e">
        <f t="shared" si="13"/>
        <v>#N/A</v>
      </c>
    </row>
    <row r="65" spans="1:12" ht="15" customHeight="1" x14ac:dyDescent="0.2">
      <c r="A65" s="490">
        <v>42979</v>
      </c>
      <c r="B65" s="487">
        <v>119628</v>
      </c>
      <c r="C65" s="487">
        <v>20488</v>
      </c>
      <c r="D65" s="487">
        <v>10056</v>
      </c>
      <c r="E65" s="488">
        <f t="shared" si="11"/>
        <v>108.7250518049951</v>
      </c>
      <c r="F65" s="488">
        <f t="shared" si="11"/>
        <v>93.886903125286409</v>
      </c>
      <c r="G65" s="488">
        <f t="shared" si="11"/>
        <v>116.53725808320779</v>
      </c>
      <c r="H65" s="489">
        <f t="shared" si="14"/>
        <v>42979</v>
      </c>
      <c r="I65" s="488">
        <f t="shared" si="12"/>
        <v>108.7250518049951</v>
      </c>
      <c r="J65" s="488">
        <f t="shared" si="10"/>
        <v>93.886903125286409</v>
      </c>
      <c r="K65" s="488">
        <f t="shared" si="10"/>
        <v>116.53725808320779</v>
      </c>
      <c r="L65" s="488" t="e">
        <f t="shared" si="13"/>
        <v>#N/A</v>
      </c>
    </row>
    <row r="66" spans="1:12" ht="15" customHeight="1" x14ac:dyDescent="0.2">
      <c r="A66" s="490" t="s">
        <v>472</v>
      </c>
      <c r="B66" s="487">
        <v>118730</v>
      </c>
      <c r="C66" s="487">
        <v>20408</v>
      </c>
      <c r="D66" s="487">
        <v>9958</v>
      </c>
      <c r="E66" s="488">
        <f t="shared" si="11"/>
        <v>107.90889591740284</v>
      </c>
      <c r="F66" s="488">
        <f t="shared" si="11"/>
        <v>93.520300614059209</v>
      </c>
      <c r="G66" s="488">
        <f t="shared" si="11"/>
        <v>115.40155290300152</v>
      </c>
      <c r="H66" s="489" t="str">
        <f t="shared" si="14"/>
        <v/>
      </c>
      <c r="I66" s="488" t="str">
        <f t="shared" si="12"/>
        <v/>
      </c>
      <c r="J66" s="488" t="str">
        <f t="shared" si="10"/>
        <v/>
      </c>
      <c r="K66" s="488" t="str">
        <f t="shared" si="10"/>
        <v/>
      </c>
      <c r="L66" s="488" t="e">
        <f t="shared" si="13"/>
        <v>#N/A</v>
      </c>
    </row>
    <row r="67" spans="1:12" ht="15" customHeight="1" x14ac:dyDescent="0.2">
      <c r="A67" s="490" t="s">
        <v>473</v>
      </c>
      <c r="B67" s="487">
        <v>119001</v>
      </c>
      <c r="C67" s="487">
        <v>20080</v>
      </c>
      <c r="D67" s="487">
        <v>9755</v>
      </c>
      <c r="E67" s="488">
        <f t="shared" si="11"/>
        <v>108.15519685898134</v>
      </c>
      <c r="F67" s="488">
        <f t="shared" si="11"/>
        <v>92.017230318027671</v>
      </c>
      <c r="G67" s="488">
        <f t="shared" si="11"/>
        <v>113.04902074400277</v>
      </c>
      <c r="H67" s="489" t="str">
        <f t="shared" si="14"/>
        <v/>
      </c>
      <c r="I67" s="488" t="str">
        <f t="shared" si="12"/>
        <v/>
      </c>
      <c r="J67" s="488" t="str">
        <f t="shared" si="12"/>
        <v/>
      </c>
      <c r="K67" s="488" t="str">
        <f t="shared" si="12"/>
        <v/>
      </c>
      <c r="L67" s="488" t="e">
        <f t="shared" si="13"/>
        <v>#N/A</v>
      </c>
    </row>
    <row r="68" spans="1:12" ht="15" customHeight="1" x14ac:dyDescent="0.2">
      <c r="A68" s="490" t="s">
        <v>474</v>
      </c>
      <c r="B68" s="487">
        <v>119687</v>
      </c>
      <c r="C68" s="487">
        <v>20365</v>
      </c>
      <c r="D68" s="487">
        <v>10060</v>
      </c>
      <c r="E68" s="488">
        <f t="shared" si="11"/>
        <v>108.77867451921328</v>
      </c>
      <c r="F68" s="488">
        <f t="shared" si="11"/>
        <v>93.323251764274588</v>
      </c>
      <c r="G68" s="488">
        <f t="shared" si="11"/>
        <v>116.58361339668559</v>
      </c>
      <c r="H68" s="489" t="str">
        <f t="shared" si="14"/>
        <v/>
      </c>
      <c r="I68" s="488" t="str">
        <f t="shared" si="12"/>
        <v/>
      </c>
      <c r="J68" s="488" t="str">
        <f t="shared" si="12"/>
        <v/>
      </c>
      <c r="K68" s="488" t="str">
        <f t="shared" si="12"/>
        <v/>
      </c>
      <c r="L68" s="488" t="e">
        <f t="shared" si="13"/>
        <v>#N/A</v>
      </c>
    </row>
    <row r="69" spans="1:12" ht="15" customHeight="1" x14ac:dyDescent="0.2">
      <c r="A69" s="490">
        <v>43344</v>
      </c>
      <c r="B69" s="487">
        <v>121931</v>
      </c>
      <c r="C69" s="487">
        <v>19760</v>
      </c>
      <c r="D69" s="487">
        <v>10432</v>
      </c>
      <c r="E69" s="488">
        <f t="shared" si="11"/>
        <v>110.81815537863089</v>
      </c>
      <c r="F69" s="488">
        <f t="shared" si="11"/>
        <v>90.550820273118873</v>
      </c>
      <c r="G69" s="488">
        <f t="shared" si="11"/>
        <v>120.89465755012168</v>
      </c>
      <c r="H69" s="489">
        <f t="shared" si="14"/>
        <v>43344</v>
      </c>
      <c r="I69" s="488">
        <f t="shared" si="12"/>
        <v>110.81815537863089</v>
      </c>
      <c r="J69" s="488">
        <f t="shared" si="12"/>
        <v>90.550820273118873</v>
      </c>
      <c r="K69" s="488">
        <f t="shared" si="12"/>
        <v>120.89465755012168</v>
      </c>
      <c r="L69" s="488" t="e">
        <f t="shared" si="13"/>
        <v>#N/A</v>
      </c>
    </row>
    <row r="70" spans="1:12" ht="15" customHeight="1" x14ac:dyDescent="0.2">
      <c r="A70" s="490" t="s">
        <v>475</v>
      </c>
      <c r="B70" s="487">
        <v>120778</v>
      </c>
      <c r="C70" s="487">
        <v>19661</v>
      </c>
      <c r="D70" s="487">
        <v>10331</v>
      </c>
      <c r="E70" s="488">
        <f t="shared" si="11"/>
        <v>109.77024030246847</v>
      </c>
      <c r="F70" s="488">
        <f t="shared" si="11"/>
        <v>90.0971496654752</v>
      </c>
      <c r="G70" s="488">
        <f t="shared" si="11"/>
        <v>119.72418588480704</v>
      </c>
      <c r="H70" s="489" t="str">
        <f t="shared" si="14"/>
        <v/>
      </c>
      <c r="I70" s="488" t="str">
        <f t="shared" si="12"/>
        <v/>
      </c>
      <c r="J70" s="488" t="str">
        <f t="shared" si="12"/>
        <v/>
      </c>
      <c r="K70" s="488" t="str">
        <f t="shared" si="12"/>
        <v/>
      </c>
      <c r="L70" s="488" t="e">
        <f t="shared" si="13"/>
        <v>#N/A</v>
      </c>
    </row>
    <row r="71" spans="1:12" ht="15" customHeight="1" x14ac:dyDescent="0.2">
      <c r="A71" s="490" t="s">
        <v>476</v>
      </c>
      <c r="B71" s="487">
        <v>120594</v>
      </c>
      <c r="C71" s="487">
        <v>19508</v>
      </c>
      <c r="D71" s="487">
        <v>10078</v>
      </c>
      <c r="E71" s="491">
        <f t="shared" ref="E71:G75" si="15">IF($A$51=37802,IF(COUNTBLANK(B$51:B$70)&gt;0,#N/A,IF(ISBLANK(B71)=FALSE,B71/B$51*100,#N/A)),IF(COUNTBLANK(B$51:B$75)&gt;0,#N/A,B71/B$51*100))</f>
        <v>109.60301014287272</v>
      </c>
      <c r="F71" s="491">
        <f t="shared" si="15"/>
        <v>89.396022362753186</v>
      </c>
      <c r="G71" s="491">
        <f t="shared" si="15"/>
        <v>116.79221230733572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120683</v>
      </c>
      <c r="C72" s="487">
        <v>19796</v>
      </c>
      <c r="D72" s="487">
        <v>10310</v>
      </c>
      <c r="E72" s="491">
        <f t="shared" si="15"/>
        <v>109.68389864398154</v>
      </c>
      <c r="F72" s="491">
        <f t="shared" si="15"/>
        <v>90.71579140317111</v>
      </c>
      <c r="G72" s="491">
        <f t="shared" si="15"/>
        <v>119.48082048904855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122914</v>
      </c>
      <c r="C73" s="487">
        <v>19137</v>
      </c>
      <c r="D73" s="487">
        <v>10653</v>
      </c>
      <c r="E73" s="491">
        <f t="shared" si="15"/>
        <v>111.71156432907988</v>
      </c>
      <c r="F73" s="491">
        <f t="shared" si="15"/>
        <v>87.695903216937026</v>
      </c>
      <c r="G73" s="491">
        <f t="shared" si="15"/>
        <v>123.45578861977053</v>
      </c>
      <c r="H73" s="492">
        <f>IF(A$51=37802,IF(ISERROR(L73)=TRUE,IF(ISBLANK(A73)=FALSE,IF(MONTH(A73)=MONTH(MAX(A$51:A$75)),A73,""),""),""),IF(ISERROR(L73)=TRUE,IF(MONTH(A73)=MONTH(MAX(A$51:A$75)),A73,""),""))</f>
        <v>43709</v>
      </c>
      <c r="I73" s="488">
        <f t="shared" si="12"/>
        <v>111.71156432907988</v>
      </c>
      <c r="J73" s="488">
        <f t="shared" si="12"/>
        <v>87.695903216937026</v>
      </c>
      <c r="K73" s="488">
        <f t="shared" si="12"/>
        <v>123.45578861977053</v>
      </c>
      <c r="L73" s="488" t="e">
        <f t="shared" si="13"/>
        <v>#N/A</v>
      </c>
    </row>
    <row r="74" spans="1:12" ht="15" customHeight="1" x14ac:dyDescent="0.2">
      <c r="A74" s="490" t="s">
        <v>478</v>
      </c>
      <c r="B74" s="487">
        <v>121921</v>
      </c>
      <c r="C74" s="487">
        <v>18981</v>
      </c>
      <c r="D74" s="487">
        <v>10556</v>
      </c>
      <c r="E74" s="491">
        <f t="shared" si="15"/>
        <v>110.80906678300069</v>
      </c>
      <c r="F74" s="491">
        <f t="shared" si="15"/>
        <v>86.98102832004399</v>
      </c>
      <c r="G74" s="491">
        <f t="shared" si="15"/>
        <v>122.33167226793371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121663</v>
      </c>
      <c r="C75" s="493">
        <v>18345</v>
      </c>
      <c r="D75" s="493">
        <v>10154</v>
      </c>
      <c r="E75" s="491">
        <f t="shared" si="15"/>
        <v>110.57458101574144</v>
      </c>
      <c r="F75" s="491">
        <f t="shared" si="15"/>
        <v>84.066538355787728</v>
      </c>
      <c r="G75" s="491">
        <f t="shared" si="15"/>
        <v>117.67296326341408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111.71156432907988</v>
      </c>
      <c r="J77" s="488">
        <f>IF(J75&lt;&gt;"",J75,IF(J74&lt;&gt;"",J74,IF(J73&lt;&gt;"",J73,IF(J72&lt;&gt;"",J72,IF(J71&lt;&gt;"",J71,IF(J70&lt;&gt;"",J70,""))))))</f>
        <v>87.695903216937026</v>
      </c>
      <c r="K77" s="488">
        <f>IF(K75&lt;&gt;"",K75,IF(K74&lt;&gt;"",K74,IF(K73&lt;&gt;"",K73,IF(K72&lt;&gt;"",K72,IF(K71&lt;&gt;"",K71,IF(K70&lt;&gt;"",K70,""))))))</f>
        <v>123.45578861977053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+11,7%</v>
      </c>
      <c r="J79" s="488" t="str">
        <f>"GeB - ausschließlich: "&amp;IF(J77&gt;100,"+","")&amp;TEXT(J77-100,"0,0")&amp;"%"</f>
        <v>GeB - ausschließlich: -12,3%</v>
      </c>
      <c r="K79" s="488" t="str">
        <f>"GeB - im Nebenjob: "&amp;IF(K77&gt;100,"+","")&amp;TEXT(K77-100,"0,0")&amp;"%"</f>
        <v>GeB - im Nebenjob: +23,5%</v>
      </c>
    </row>
    <row r="81" spans="9:9" ht="15" customHeight="1" x14ac:dyDescent="0.2">
      <c r="I81" s="488" t="str">
        <f>IF(ISERROR(HLOOKUP(1,I$78:K$79,2,FALSE)),"",HLOOKUP(1,I$78:K$79,2,FALSE))</f>
        <v>GeB - im Nebenjob: +23,5%</v>
      </c>
    </row>
    <row r="82" spans="9:9" ht="15" customHeight="1" x14ac:dyDescent="0.2">
      <c r="I82" s="488" t="str">
        <f>IF(ISERROR(HLOOKUP(2,I$78:K$79,2,FALSE)),"",HLOOKUP(2,I$78:K$79,2,FALSE))</f>
        <v>SvB: +11,7%</v>
      </c>
    </row>
    <row r="83" spans="9:9" ht="15" customHeight="1" x14ac:dyDescent="0.2">
      <c r="I83" s="488" t="str">
        <f>IF(ISERROR(HLOOKUP(3,I$78:K$79,2,FALSE)),"",HLOOKUP(3,I$78:K$79,2,FALSE))</f>
        <v>GeB - ausschließlich: -12,3%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121663</v>
      </c>
      <c r="E12" s="114">
        <v>121921</v>
      </c>
      <c r="F12" s="114">
        <v>122914</v>
      </c>
      <c r="G12" s="114">
        <v>120683</v>
      </c>
      <c r="H12" s="114">
        <v>120594</v>
      </c>
      <c r="I12" s="115">
        <v>1069</v>
      </c>
      <c r="J12" s="116">
        <v>0.88644542846244423</v>
      </c>
      <c r="N12" s="117"/>
    </row>
    <row r="13" spans="1:15" s="110" customFormat="1" ht="13.5" customHeight="1" x14ac:dyDescent="0.2">
      <c r="A13" s="118" t="s">
        <v>105</v>
      </c>
      <c r="B13" s="119" t="s">
        <v>106</v>
      </c>
      <c r="C13" s="113">
        <v>51.299902188833087</v>
      </c>
      <c r="D13" s="114">
        <v>62413</v>
      </c>
      <c r="E13" s="114">
        <v>62563</v>
      </c>
      <c r="F13" s="114">
        <v>63392</v>
      </c>
      <c r="G13" s="114">
        <v>62227</v>
      </c>
      <c r="H13" s="114">
        <v>62066</v>
      </c>
      <c r="I13" s="115">
        <v>347</v>
      </c>
      <c r="J13" s="116">
        <v>0.55908226726388044</v>
      </c>
    </row>
    <row r="14" spans="1:15" s="110" customFormat="1" ht="13.5" customHeight="1" x14ac:dyDescent="0.2">
      <c r="A14" s="120"/>
      <c r="B14" s="119" t="s">
        <v>107</v>
      </c>
      <c r="C14" s="113">
        <v>48.700097811166913</v>
      </c>
      <c r="D14" s="114">
        <v>59250</v>
      </c>
      <c r="E14" s="114">
        <v>59358</v>
      </c>
      <c r="F14" s="114">
        <v>59522</v>
      </c>
      <c r="G14" s="114">
        <v>58456</v>
      </c>
      <c r="H14" s="114">
        <v>58528</v>
      </c>
      <c r="I14" s="115">
        <v>722</v>
      </c>
      <c r="J14" s="116">
        <v>1.2335975943138326</v>
      </c>
    </row>
    <row r="15" spans="1:15" s="110" customFormat="1" ht="13.5" customHeight="1" x14ac:dyDescent="0.2">
      <c r="A15" s="118" t="s">
        <v>105</v>
      </c>
      <c r="B15" s="121" t="s">
        <v>108</v>
      </c>
      <c r="C15" s="113">
        <v>10.471548457624751</v>
      </c>
      <c r="D15" s="114">
        <v>12740</v>
      </c>
      <c r="E15" s="114">
        <v>13280</v>
      </c>
      <c r="F15" s="114">
        <v>13739</v>
      </c>
      <c r="G15" s="114">
        <v>12161</v>
      </c>
      <c r="H15" s="114">
        <v>12716</v>
      </c>
      <c r="I15" s="115">
        <v>24</v>
      </c>
      <c r="J15" s="116">
        <v>0.18873859704309531</v>
      </c>
    </row>
    <row r="16" spans="1:15" s="110" customFormat="1" ht="13.5" customHeight="1" x14ac:dyDescent="0.2">
      <c r="A16" s="118"/>
      <c r="B16" s="121" t="s">
        <v>109</v>
      </c>
      <c r="C16" s="113">
        <v>65.211280339955451</v>
      </c>
      <c r="D16" s="114">
        <v>79338</v>
      </c>
      <c r="E16" s="114">
        <v>79379</v>
      </c>
      <c r="F16" s="114">
        <v>80066</v>
      </c>
      <c r="G16" s="114">
        <v>79898</v>
      </c>
      <c r="H16" s="114">
        <v>79807</v>
      </c>
      <c r="I16" s="115">
        <v>-469</v>
      </c>
      <c r="J16" s="116">
        <v>-0.58766774844311898</v>
      </c>
    </row>
    <row r="17" spans="1:10" s="110" customFormat="1" ht="13.5" customHeight="1" x14ac:dyDescent="0.2">
      <c r="A17" s="118"/>
      <c r="B17" s="121" t="s">
        <v>110</v>
      </c>
      <c r="C17" s="113">
        <v>23.03740660677445</v>
      </c>
      <c r="D17" s="114">
        <v>28028</v>
      </c>
      <c r="E17" s="114">
        <v>27682</v>
      </c>
      <c r="F17" s="114">
        <v>27564</v>
      </c>
      <c r="G17" s="114">
        <v>27100</v>
      </c>
      <c r="H17" s="114">
        <v>26640</v>
      </c>
      <c r="I17" s="115">
        <v>1388</v>
      </c>
      <c r="J17" s="116">
        <v>5.2102102102102101</v>
      </c>
    </row>
    <row r="18" spans="1:10" s="110" customFormat="1" ht="13.5" customHeight="1" x14ac:dyDescent="0.2">
      <c r="A18" s="120"/>
      <c r="B18" s="121" t="s">
        <v>111</v>
      </c>
      <c r="C18" s="113">
        <v>1.2797645956453483</v>
      </c>
      <c r="D18" s="114">
        <v>1557</v>
      </c>
      <c r="E18" s="114">
        <v>1580</v>
      </c>
      <c r="F18" s="114">
        <v>1545</v>
      </c>
      <c r="G18" s="114">
        <v>1524</v>
      </c>
      <c r="H18" s="114">
        <v>1431</v>
      </c>
      <c r="I18" s="115">
        <v>126</v>
      </c>
      <c r="J18" s="116">
        <v>8.8050314465408803</v>
      </c>
    </row>
    <row r="19" spans="1:10" s="110" customFormat="1" ht="13.5" customHeight="1" x14ac:dyDescent="0.2">
      <c r="A19" s="120"/>
      <c r="B19" s="121" t="s">
        <v>112</v>
      </c>
      <c r="C19" s="113">
        <v>0.34603782579748976</v>
      </c>
      <c r="D19" s="114">
        <v>421</v>
      </c>
      <c r="E19" s="114">
        <v>430</v>
      </c>
      <c r="F19" s="114">
        <v>433</v>
      </c>
      <c r="G19" s="114">
        <v>394</v>
      </c>
      <c r="H19" s="114">
        <v>358</v>
      </c>
      <c r="I19" s="115">
        <v>63</v>
      </c>
      <c r="J19" s="116">
        <v>17.597765363128492</v>
      </c>
    </row>
    <row r="20" spans="1:10" s="110" customFormat="1" ht="13.5" customHeight="1" x14ac:dyDescent="0.2">
      <c r="A20" s="118" t="s">
        <v>113</v>
      </c>
      <c r="B20" s="122" t="s">
        <v>114</v>
      </c>
      <c r="C20" s="113">
        <v>67.414086451920468</v>
      </c>
      <c r="D20" s="114">
        <v>82018</v>
      </c>
      <c r="E20" s="114">
        <v>82452</v>
      </c>
      <c r="F20" s="114">
        <v>83459</v>
      </c>
      <c r="G20" s="114">
        <v>81742</v>
      </c>
      <c r="H20" s="114">
        <v>82096</v>
      </c>
      <c r="I20" s="115">
        <v>-78</v>
      </c>
      <c r="J20" s="116">
        <v>-9.5010719158058851E-2</v>
      </c>
    </row>
    <row r="21" spans="1:10" s="110" customFormat="1" ht="13.5" customHeight="1" x14ac:dyDescent="0.2">
      <c r="A21" s="120"/>
      <c r="B21" s="122" t="s">
        <v>115</v>
      </c>
      <c r="C21" s="113">
        <v>32.585913548079532</v>
      </c>
      <c r="D21" s="114">
        <v>39645</v>
      </c>
      <c r="E21" s="114">
        <v>39469</v>
      </c>
      <c r="F21" s="114">
        <v>39455</v>
      </c>
      <c r="G21" s="114">
        <v>38941</v>
      </c>
      <c r="H21" s="114">
        <v>38498</v>
      </c>
      <c r="I21" s="115">
        <v>1147</v>
      </c>
      <c r="J21" s="116">
        <v>2.9793755519767262</v>
      </c>
    </row>
    <row r="22" spans="1:10" s="110" customFormat="1" ht="13.5" customHeight="1" x14ac:dyDescent="0.2">
      <c r="A22" s="118" t="s">
        <v>113</v>
      </c>
      <c r="B22" s="122" t="s">
        <v>116</v>
      </c>
      <c r="C22" s="113">
        <v>92.193189383789644</v>
      </c>
      <c r="D22" s="114">
        <v>112165</v>
      </c>
      <c r="E22" s="114">
        <v>112588</v>
      </c>
      <c r="F22" s="114">
        <v>113406</v>
      </c>
      <c r="G22" s="114">
        <v>111488</v>
      </c>
      <c r="H22" s="114">
        <v>111687</v>
      </c>
      <c r="I22" s="115">
        <v>478</v>
      </c>
      <c r="J22" s="116">
        <v>0.4279817704835836</v>
      </c>
    </row>
    <row r="23" spans="1:10" s="110" customFormat="1" ht="13.5" customHeight="1" x14ac:dyDescent="0.2">
      <c r="A23" s="123"/>
      <c r="B23" s="124" t="s">
        <v>117</v>
      </c>
      <c r="C23" s="125">
        <v>7.7681793149930547</v>
      </c>
      <c r="D23" s="114">
        <v>9451</v>
      </c>
      <c r="E23" s="114">
        <v>9294</v>
      </c>
      <c r="F23" s="114">
        <v>9470</v>
      </c>
      <c r="G23" s="114">
        <v>9162</v>
      </c>
      <c r="H23" s="114">
        <v>8872</v>
      </c>
      <c r="I23" s="115">
        <v>579</v>
      </c>
      <c r="J23" s="116">
        <v>6.5261496844003606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28499</v>
      </c>
      <c r="E26" s="114">
        <v>29537</v>
      </c>
      <c r="F26" s="114">
        <v>29790</v>
      </c>
      <c r="G26" s="114">
        <v>30106</v>
      </c>
      <c r="H26" s="140">
        <v>29586</v>
      </c>
      <c r="I26" s="115">
        <v>-1087</v>
      </c>
      <c r="J26" s="116">
        <v>-3.6740350165618874</v>
      </c>
    </row>
    <row r="27" spans="1:10" s="110" customFormat="1" ht="13.5" customHeight="1" x14ac:dyDescent="0.2">
      <c r="A27" s="118" t="s">
        <v>105</v>
      </c>
      <c r="B27" s="119" t="s">
        <v>106</v>
      </c>
      <c r="C27" s="113">
        <v>39.46454261553037</v>
      </c>
      <c r="D27" s="115">
        <v>11247</v>
      </c>
      <c r="E27" s="114">
        <v>11632</v>
      </c>
      <c r="F27" s="114">
        <v>11775</v>
      </c>
      <c r="G27" s="114">
        <v>11702</v>
      </c>
      <c r="H27" s="140">
        <v>11472</v>
      </c>
      <c r="I27" s="115">
        <v>-225</v>
      </c>
      <c r="J27" s="116">
        <v>-1.9612970711297071</v>
      </c>
    </row>
    <row r="28" spans="1:10" s="110" customFormat="1" ht="13.5" customHeight="1" x14ac:dyDescent="0.2">
      <c r="A28" s="120"/>
      <c r="B28" s="119" t="s">
        <v>107</v>
      </c>
      <c r="C28" s="113">
        <v>60.53545738446963</v>
      </c>
      <c r="D28" s="115">
        <v>17252</v>
      </c>
      <c r="E28" s="114">
        <v>17905</v>
      </c>
      <c r="F28" s="114">
        <v>18015</v>
      </c>
      <c r="G28" s="114">
        <v>18404</v>
      </c>
      <c r="H28" s="140">
        <v>18114</v>
      </c>
      <c r="I28" s="115">
        <v>-862</v>
      </c>
      <c r="J28" s="116">
        <v>-4.7587501380147952</v>
      </c>
    </row>
    <row r="29" spans="1:10" s="110" customFormat="1" ht="13.5" customHeight="1" x14ac:dyDescent="0.2">
      <c r="A29" s="118" t="s">
        <v>105</v>
      </c>
      <c r="B29" s="121" t="s">
        <v>108</v>
      </c>
      <c r="C29" s="113">
        <v>15.867223411347766</v>
      </c>
      <c r="D29" s="115">
        <v>4522</v>
      </c>
      <c r="E29" s="114">
        <v>4684</v>
      </c>
      <c r="F29" s="114">
        <v>4779</v>
      </c>
      <c r="G29" s="114">
        <v>4924</v>
      </c>
      <c r="H29" s="140">
        <v>4579</v>
      </c>
      <c r="I29" s="115">
        <v>-57</v>
      </c>
      <c r="J29" s="116">
        <v>-1.2448132780082988</v>
      </c>
    </row>
    <row r="30" spans="1:10" s="110" customFormat="1" ht="13.5" customHeight="1" x14ac:dyDescent="0.2">
      <c r="A30" s="118"/>
      <c r="B30" s="121" t="s">
        <v>109</v>
      </c>
      <c r="C30" s="113">
        <v>44.391031264254885</v>
      </c>
      <c r="D30" s="115">
        <v>12651</v>
      </c>
      <c r="E30" s="114">
        <v>13210</v>
      </c>
      <c r="F30" s="114">
        <v>13279</v>
      </c>
      <c r="G30" s="114">
        <v>13435</v>
      </c>
      <c r="H30" s="140">
        <v>13455</v>
      </c>
      <c r="I30" s="115">
        <v>-804</v>
      </c>
      <c r="J30" s="116">
        <v>-5.9754738015607582</v>
      </c>
    </row>
    <row r="31" spans="1:10" s="110" customFormat="1" ht="13.5" customHeight="1" x14ac:dyDescent="0.2">
      <c r="A31" s="118"/>
      <c r="B31" s="121" t="s">
        <v>110</v>
      </c>
      <c r="C31" s="113">
        <v>21.225306151093022</v>
      </c>
      <c r="D31" s="115">
        <v>6049</v>
      </c>
      <c r="E31" s="114">
        <v>6211</v>
      </c>
      <c r="F31" s="114">
        <v>6278</v>
      </c>
      <c r="G31" s="114">
        <v>6365</v>
      </c>
      <c r="H31" s="140">
        <v>6331</v>
      </c>
      <c r="I31" s="115">
        <v>-282</v>
      </c>
      <c r="J31" s="116">
        <v>-4.4542726267572261</v>
      </c>
    </row>
    <row r="32" spans="1:10" s="110" customFormat="1" ht="13.5" customHeight="1" x14ac:dyDescent="0.2">
      <c r="A32" s="120"/>
      <c r="B32" s="121" t="s">
        <v>111</v>
      </c>
      <c r="C32" s="113">
        <v>18.516439173304327</v>
      </c>
      <c r="D32" s="115">
        <v>5277</v>
      </c>
      <c r="E32" s="114">
        <v>5432</v>
      </c>
      <c r="F32" s="114">
        <v>5454</v>
      </c>
      <c r="G32" s="114">
        <v>5382</v>
      </c>
      <c r="H32" s="140">
        <v>5221</v>
      </c>
      <c r="I32" s="115">
        <v>56</v>
      </c>
      <c r="J32" s="116">
        <v>1.0725914575751772</v>
      </c>
    </row>
    <row r="33" spans="1:10" s="110" customFormat="1" ht="13.5" customHeight="1" x14ac:dyDescent="0.2">
      <c r="A33" s="120"/>
      <c r="B33" s="121" t="s">
        <v>112</v>
      </c>
      <c r="C33" s="113">
        <v>1.7193585739850521</v>
      </c>
      <c r="D33" s="115">
        <v>490</v>
      </c>
      <c r="E33" s="114">
        <v>520</v>
      </c>
      <c r="F33" s="114">
        <v>578</v>
      </c>
      <c r="G33" s="114">
        <v>522</v>
      </c>
      <c r="H33" s="140">
        <v>469</v>
      </c>
      <c r="I33" s="115">
        <v>21</v>
      </c>
      <c r="J33" s="116">
        <v>4.4776119402985071</v>
      </c>
    </row>
    <row r="34" spans="1:10" s="110" customFormat="1" ht="13.5" customHeight="1" x14ac:dyDescent="0.2">
      <c r="A34" s="118" t="s">
        <v>113</v>
      </c>
      <c r="B34" s="122" t="s">
        <v>116</v>
      </c>
      <c r="C34" s="113">
        <v>92.199726306186179</v>
      </c>
      <c r="D34" s="115">
        <v>26276</v>
      </c>
      <c r="E34" s="114">
        <v>27228</v>
      </c>
      <c r="F34" s="114">
        <v>27501</v>
      </c>
      <c r="G34" s="114">
        <v>27796</v>
      </c>
      <c r="H34" s="140">
        <v>27380</v>
      </c>
      <c r="I34" s="115">
        <v>-1104</v>
      </c>
      <c r="J34" s="116">
        <v>-4.0321402483564643</v>
      </c>
    </row>
    <row r="35" spans="1:10" s="110" customFormat="1" ht="13.5" customHeight="1" x14ac:dyDescent="0.2">
      <c r="A35" s="118"/>
      <c r="B35" s="119" t="s">
        <v>117</v>
      </c>
      <c r="C35" s="113">
        <v>7.6458823116600581</v>
      </c>
      <c r="D35" s="115">
        <v>2179</v>
      </c>
      <c r="E35" s="114">
        <v>2270</v>
      </c>
      <c r="F35" s="114">
        <v>2240</v>
      </c>
      <c r="G35" s="114">
        <v>2257</v>
      </c>
      <c r="H35" s="140">
        <v>2155</v>
      </c>
      <c r="I35" s="115">
        <v>24</v>
      </c>
      <c r="J35" s="116">
        <v>1.1136890951276102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18345</v>
      </c>
      <c r="E37" s="114">
        <v>18981</v>
      </c>
      <c r="F37" s="114">
        <v>19137</v>
      </c>
      <c r="G37" s="114">
        <v>19796</v>
      </c>
      <c r="H37" s="140">
        <v>19508</v>
      </c>
      <c r="I37" s="115">
        <v>-1163</v>
      </c>
      <c r="J37" s="116">
        <v>-5.9616567562025837</v>
      </c>
    </row>
    <row r="38" spans="1:10" s="110" customFormat="1" ht="13.5" customHeight="1" x14ac:dyDescent="0.2">
      <c r="A38" s="118" t="s">
        <v>105</v>
      </c>
      <c r="B38" s="119" t="s">
        <v>106</v>
      </c>
      <c r="C38" s="113">
        <v>38.893431452711908</v>
      </c>
      <c r="D38" s="115">
        <v>7135</v>
      </c>
      <c r="E38" s="114">
        <v>7369</v>
      </c>
      <c r="F38" s="114">
        <v>7415</v>
      </c>
      <c r="G38" s="114">
        <v>7574</v>
      </c>
      <c r="H38" s="140">
        <v>7466</v>
      </c>
      <c r="I38" s="115">
        <v>-331</v>
      </c>
      <c r="J38" s="116">
        <v>-4.433431556388963</v>
      </c>
    </row>
    <row r="39" spans="1:10" s="110" customFormat="1" ht="13.5" customHeight="1" x14ac:dyDescent="0.2">
      <c r="A39" s="120"/>
      <c r="B39" s="119" t="s">
        <v>107</v>
      </c>
      <c r="C39" s="113">
        <v>61.106568547288092</v>
      </c>
      <c r="D39" s="115">
        <v>11210</v>
      </c>
      <c r="E39" s="114">
        <v>11612</v>
      </c>
      <c r="F39" s="114">
        <v>11722</v>
      </c>
      <c r="G39" s="114">
        <v>12222</v>
      </c>
      <c r="H39" s="140">
        <v>12042</v>
      </c>
      <c r="I39" s="115">
        <v>-832</v>
      </c>
      <c r="J39" s="116">
        <v>-6.9091513037701375</v>
      </c>
    </row>
    <row r="40" spans="1:10" s="110" customFormat="1" ht="13.5" customHeight="1" x14ac:dyDescent="0.2">
      <c r="A40" s="118" t="s">
        <v>105</v>
      </c>
      <c r="B40" s="121" t="s">
        <v>108</v>
      </c>
      <c r="C40" s="113">
        <v>18.724448078495502</v>
      </c>
      <c r="D40" s="115">
        <v>3435</v>
      </c>
      <c r="E40" s="114">
        <v>3507</v>
      </c>
      <c r="F40" s="114">
        <v>3542</v>
      </c>
      <c r="G40" s="114">
        <v>3902</v>
      </c>
      <c r="H40" s="140">
        <v>3567</v>
      </c>
      <c r="I40" s="115">
        <v>-132</v>
      </c>
      <c r="J40" s="116">
        <v>-3.7005887300252311</v>
      </c>
    </row>
    <row r="41" spans="1:10" s="110" customFormat="1" ht="13.5" customHeight="1" x14ac:dyDescent="0.2">
      <c r="A41" s="118"/>
      <c r="B41" s="121" t="s">
        <v>109</v>
      </c>
      <c r="C41" s="113">
        <v>31.169255928045789</v>
      </c>
      <c r="D41" s="115">
        <v>5718</v>
      </c>
      <c r="E41" s="114">
        <v>6027</v>
      </c>
      <c r="F41" s="114">
        <v>6053</v>
      </c>
      <c r="G41" s="114">
        <v>6301</v>
      </c>
      <c r="H41" s="140">
        <v>6491</v>
      </c>
      <c r="I41" s="115">
        <v>-773</v>
      </c>
      <c r="J41" s="116">
        <v>-11.908796795563088</v>
      </c>
    </row>
    <row r="42" spans="1:10" s="110" customFormat="1" ht="13.5" customHeight="1" x14ac:dyDescent="0.2">
      <c r="A42" s="118"/>
      <c r="B42" s="121" t="s">
        <v>110</v>
      </c>
      <c r="C42" s="113">
        <v>21.962387571545381</v>
      </c>
      <c r="D42" s="115">
        <v>4029</v>
      </c>
      <c r="E42" s="114">
        <v>4132</v>
      </c>
      <c r="F42" s="114">
        <v>4216</v>
      </c>
      <c r="G42" s="114">
        <v>4341</v>
      </c>
      <c r="H42" s="140">
        <v>4344</v>
      </c>
      <c r="I42" s="115">
        <v>-315</v>
      </c>
      <c r="J42" s="116">
        <v>-7.2513812154696131</v>
      </c>
    </row>
    <row r="43" spans="1:10" s="110" customFormat="1" ht="13.5" customHeight="1" x14ac:dyDescent="0.2">
      <c r="A43" s="120"/>
      <c r="B43" s="121" t="s">
        <v>111</v>
      </c>
      <c r="C43" s="113">
        <v>28.143908421913327</v>
      </c>
      <c r="D43" s="115">
        <v>5163</v>
      </c>
      <c r="E43" s="114">
        <v>5315</v>
      </c>
      <c r="F43" s="114">
        <v>5326</v>
      </c>
      <c r="G43" s="114">
        <v>5252</v>
      </c>
      <c r="H43" s="140">
        <v>5106</v>
      </c>
      <c r="I43" s="115">
        <v>57</v>
      </c>
      <c r="J43" s="116">
        <v>1.1163337250293772</v>
      </c>
    </row>
    <row r="44" spans="1:10" s="110" customFormat="1" ht="13.5" customHeight="1" x14ac:dyDescent="0.2">
      <c r="A44" s="120"/>
      <c r="B44" s="121" t="s">
        <v>112</v>
      </c>
      <c r="C44" s="113">
        <v>2.5292995366584901</v>
      </c>
      <c r="D44" s="115">
        <v>464</v>
      </c>
      <c r="E44" s="114">
        <v>492</v>
      </c>
      <c r="F44" s="114">
        <v>545</v>
      </c>
      <c r="G44" s="114">
        <v>485</v>
      </c>
      <c r="H44" s="140">
        <v>438</v>
      </c>
      <c r="I44" s="115">
        <v>26</v>
      </c>
      <c r="J44" s="116">
        <v>5.9360730593607309</v>
      </c>
    </row>
    <row r="45" spans="1:10" s="110" customFormat="1" ht="13.5" customHeight="1" x14ac:dyDescent="0.2">
      <c r="A45" s="118" t="s">
        <v>113</v>
      </c>
      <c r="B45" s="122" t="s">
        <v>116</v>
      </c>
      <c r="C45" s="113">
        <v>91.757972199509396</v>
      </c>
      <c r="D45" s="115">
        <v>16833</v>
      </c>
      <c r="E45" s="114">
        <v>17383</v>
      </c>
      <c r="F45" s="114">
        <v>17575</v>
      </c>
      <c r="G45" s="114">
        <v>18170</v>
      </c>
      <c r="H45" s="140">
        <v>17930</v>
      </c>
      <c r="I45" s="115">
        <v>-1097</v>
      </c>
      <c r="J45" s="116">
        <v>-6.1182375906302289</v>
      </c>
    </row>
    <row r="46" spans="1:10" s="110" customFormat="1" ht="13.5" customHeight="1" x14ac:dyDescent="0.2">
      <c r="A46" s="118"/>
      <c r="B46" s="119" t="s">
        <v>117</v>
      </c>
      <c r="C46" s="113">
        <v>8.0076315072226762</v>
      </c>
      <c r="D46" s="115">
        <v>1469</v>
      </c>
      <c r="E46" s="114">
        <v>1559</v>
      </c>
      <c r="F46" s="114">
        <v>1513</v>
      </c>
      <c r="G46" s="114">
        <v>1573</v>
      </c>
      <c r="H46" s="140">
        <v>1527</v>
      </c>
      <c r="I46" s="115">
        <v>-58</v>
      </c>
      <c r="J46" s="116">
        <v>-3.7982973149967254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10154</v>
      </c>
      <c r="E48" s="114">
        <v>10556</v>
      </c>
      <c r="F48" s="114">
        <v>10653</v>
      </c>
      <c r="G48" s="114">
        <v>10310</v>
      </c>
      <c r="H48" s="140">
        <v>10078</v>
      </c>
      <c r="I48" s="115">
        <v>76</v>
      </c>
      <c r="J48" s="116">
        <v>0.75411788053185158</v>
      </c>
    </row>
    <row r="49" spans="1:12" s="110" customFormat="1" ht="13.5" customHeight="1" x14ac:dyDescent="0.2">
      <c r="A49" s="118" t="s">
        <v>105</v>
      </c>
      <c r="B49" s="119" t="s">
        <v>106</v>
      </c>
      <c r="C49" s="113">
        <v>40.496356115816425</v>
      </c>
      <c r="D49" s="115">
        <v>4112</v>
      </c>
      <c r="E49" s="114">
        <v>4263</v>
      </c>
      <c r="F49" s="114">
        <v>4360</v>
      </c>
      <c r="G49" s="114">
        <v>4128</v>
      </c>
      <c r="H49" s="140">
        <v>4006</v>
      </c>
      <c r="I49" s="115">
        <v>106</v>
      </c>
      <c r="J49" s="116">
        <v>2.6460309535696456</v>
      </c>
    </row>
    <row r="50" spans="1:12" s="110" customFormat="1" ht="13.5" customHeight="1" x14ac:dyDescent="0.2">
      <c r="A50" s="120"/>
      <c r="B50" s="119" t="s">
        <v>107</v>
      </c>
      <c r="C50" s="113">
        <v>59.503643884183575</v>
      </c>
      <c r="D50" s="115">
        <v>6042</v>
      </c>
      <c r="E50" s="114">
        <v>6293</v>
      </c>
      <c r="F50" s="114">
        <v>6293</v>
      </c>
      <c r="G50" s="114">
        <v>6182</v>
      </c>
      <c r="H50" s="140">
        <v>6072</v>
      </c>
      <c r="I50" s="115">
        <v>-30</v>
      </c>
      <c r="J50" s="116">
        <v>-0.49407114624505927</v>
      </c>
    </row>
    <row r="51" spans="1:12" s="110" customFormat="1" ht="13.5" customHeight="1" x14ac:dyDescent="0.2">
      <c r="A51" s="118" t="s">
        <v>105</v>
      </c>
      <c r="B51" s="121" t="s">
        <v>108</v>
      </c>
      <c r="C51" s="113">
        <v>10.705140831199527</v>
      </c>
      <c r="D51" s="115">
        <v>1087</v>
      </c>
      <c r="E51" s="114">
        <v>1177</v>
      </c>
      <c r="F51" s="114">
        <v>1237</v>
      </c>
      <c r="G51" s="114">
        <v>1022</v>
      </c>
      <c r="H51" s="140">
        <v>1012</v>
      </c>
      <c r="I51" s="115">
        <v>75</v>
      </c>
      <c r="J51" s="116">
        <v>7.4110671936758896</v>
      </c>
    </row>
    <row r="52" spans="1:12" s="110" customFormat="1" ht="13.5" customHeight="1" x14ac:dyDescent="0.2">
      <c r="A52" s="118"/>
      <c r="B52" s="121" t="s">
        <v>109</v>
      </c>
      <c r="C52" s="113">
        <v>68.278510931652548</v>
      </c>
      <c r="D52" s="115">
        <v>6933</v>
      </c>
      <c r="E52" s="114">
        <v>7183</v>
      </c>
      <c r="F52" s="114">
        <v>7226</v>
      </c>
      <c r="G52" s="114">
        <v>7134</v>
      </c>
      <c r="H52" s="140">
        <v>6964</v>
      </c>
      <c r="I52" s="115">
        <v>-31</v>
      </c>
      <c r="J52" s="116">
        <v>-0.44514646754738657</v>
      </c>
    </row>
    <row r="53" spans="1:12" s="110" customFormat="1" ht="13.5" customHeight="1" x14ac:dyDescent="0.2">
      <c r="A53" s="118"/>
      <c r="B53" s="121" t="s">
        <v>110</v>
      </c>
      <c r="C53" s="113">
        <v>19.893637975182195</v>
      </c>
      <c r="D53" s="115">
        <v>2020</v>
      </c>
      <c r="E53" s="114">
        <v>2079</v>
      </c>
      <c r="F53" s="114">
        <v>2062</v>
      </c>
      <c r="G53" s="114">
        <v>2024</v>
      </c>
      <c r="H53" s="140">
        <v>1987</v>
      </c>
      <c r="I53" s="115">
        <v>33</v>
      </c>
      <c r="J53" s="116">
        <v>1.6607951685958733</v>
      </c>
    </row>
    <row r="54" spans="1:12" s="110" customFormat="1" ht="13.5" customHeight="1" x14ac:dyDescent="0.2">
      <c r="A54" s="120"/>
      <c r="B54" s="121" t="s">
        <v>111</v>
      </c>
      <c r="C54" s="113">
        <v>1.1227102619657279</v>
      </c>
      <c r="D54" s="115">
        <v>114</v>
      </c>
      <c r="E54" s="114">
        <v>117</v>
      </c>
      <c r="F54" s="114">
        <v>128</v>
      </c>
      <c r="G54" s="114">
        <v>130</v>
      </c>
      <c r="H54" s="140">
        <v>115</v>
      </c>
      <c r="I54" s="115">
        <v>-1</v>
      </c>
      <c r="J54" s="116">
        <v>-0.86956521739130432</v>
      </c>
    </row>
    <row r="55" spans="1:12" s="110" customFormat="1" ht="13.5" customHeight="1" x14ac:dyDescent="0.2">
      <c r="A55" s="120"/>
      <c r="B55" s="121" t="s">
        <v>112</v>
      </c>
      <c r="C55" s="113">
        <v>0.25605672641323618</v>
      </c>
      <c r="D55" s="115">
        <v>26</v>
      </c>
      <c r="E55" s="114">
        <v>28</v>
      </c>
      <c r="F55" s="114">
        <v>33</v>
      </c>
      <c r="G55" s="114">
        <v>37</v>
      </c>
      <c r="H55" s="140">
        <v>31</v>
      </c>
      <c r="I55" s="115">
        <v>-5</v>
      </c>
      <c r="J55" s="116">
        <v>-16.129032258064516</v>
      </c>
    </row>
    <row r="56" spans="1:12" s="110" customFormat="1" ht="13.5" customHeight="1" x14ac:dyDescent="0.2">
      <c r="A56" s="118" t="s">
        <v>113</v>
      </c>
      <c r="B56" s="122" t="s">
        <v>116</v>
      </c>
      <c r="C56" s="113">
        <v>92.997833366161117</v>
      </c>
      <c r="D56" s="115">
        <v>9443</v>
      </c>
      <c r="E56" s="114">
        <v>9845</v>
      </c>
      <c r="F56" s="114">
        <v>9926</v>
      </c>
      <c r="G56" s="114">
        <v>9626</v>
      </c>
      <c r="H56" s="140">
        <v>9450</v>
      </c>
      <c r="I56" s="115">
        <v>-7</v>
      </c>
      <c r="J56" s="116">
        <v>-7.407407407407407E-2</v>
      </c>
    </row>
    <row r="57" spans="1:12" s="110" customFormat="1" ht="13.5" customHeight="1" x14ac:dyDescent="0.2">
      <c r="A57" s="142"/>
      <c r="B57" s="124" t="s">
        <v>117</v>
      </c>
      <c r="C57" s="125">
        <v>6.9923182982076026</v>
      </c>
      <c r="D57" s="143">
        <v>710</v>
      </c>
      <c r="E57" s="144">
        <v>711</v>
      </c>
      <c r="F57" s="144">
        <v>727</v>
      </c>
      <c r="G57" s="144">
        <v>684</v>
      </c>
      <c r="H57" s="145">
        <v>628</v>
      </c>
      <c r="I57" s="143">
        <v>82</v>
      </c>
      <c r="J57" s="146">
        <v>13.057324840764331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121663</v>
      </c>
      <c r="E12" s="236">
        <v>121921</v>
      </c>
      <c r="F12" s="114">
        <v>122914</v>
      </c>
      <c r="G12" s="114">
        <v>120683</v>
      </c>
      <c r="H12" s="140">
        <v>120594</v>
      </c>
      <c r="I12" s="115">
        <v>1069</v>
      </c>
      <c r="J12" s="116">
        <v>0.88644542846244423</v>
      </c>
    </row>
    <row r="13" spans="1:15" s="110" customFormat="1" ht="12" customHeight="1" x14ac:dyDescent="0.2">
      <c r="A13" s="118" t="s">
        <v>105</v>
      </c>
      <c r="B13" s="119" t="s">
        <v>106</v>
      </c>
      <c r="C13" s="113">
        <v>51.299902188833087</v>
      </c>
      <c r="D13" s="115">
        <v>62413</v>
      </c>
      <c r="E13" s="114">
        <v>62563</v>
      </c>
      <c r="F13" s="114">
        <v>63392</v>
      </c>
      <c r="G13" s="114">
        <v>62227</v>
      </c>
      <c r="H13" s="140">
        <v>62066</v>
      </c>
      <c r="I13" s="115">
        <v>347</v>
      </c>
      <c r="J13" s="116">
        <v>0.55908226726388044</v>
      </c>
    </row>
    <row r="14" spans="1:15" s="110" customFormat="1" ht="12" customHeight="1" x14ac:dyDescent="0.2">
      <c r="A14" s="118"/>
      <c r="B14" s="119" t="s">
        <v>107</v>
      </c>
      <c r="C14" s="113">
        <v>48.700097811166913</v>
      </c>
      <c r="D14" s="115">
        <v>59250</v>
      </c>
      <c r="E14" s="114">
        <v>59358</v>
      </c>
      <c r="F14" s="114">
        <v>59522</v>
      </c>
      <c r="G14" s="114">
        <v>58456</v>
      </c>
      <c r="H14" s="140">
        <v>58528</v>
      </c>
      <c r="I14" s="115">
        <v>722</v>
      </c>
      <c r="J14" s="116">
        <v>1.2335975943138326</v>
      </c>
    </row>
    <row r="15" spans="1:15" s="110" customFormat="1" ht="12" customHeight="1" x14ac:dyDescent="0.2">
      <c r="A15" s="118" t="s">
        <v>105</v>
      </c>
      <c r="B15" s="121" t="s">
        <v>108</v>
      </c>
      <c r="C15" s="113">
        <v>10.471548457624751</v>
      </c>
      <c r="D15" s="115">
        <v>12740</v>
      </c>
      <c r="E15" s="114">
        <v>13280</v>
      </c>
      <c r="F15" s="114">
        <v>13739</v>
      </c>
      <c r="G15" s="114">
        <v>12161</v>
      </c>
      <c r="H15" s="140">
        <v>12716</v>
      </c>
      <c r="I15" s="115">
        <v>24</v>
      </c>
      <c r="J15" s="116">
        <v>0.18873859704309531</v>
      </c>
    </row>
    <row r="16" spans="1:15" s="110" customFormat="1" ht="12" customHeight="1" x14ac:dyDescent="0.2">
      <c r="A16" s="118"/>
      <c r="B16" s="121" t="s">
        <v>109</v>
      </c>
      <c r="C16" s="113">
        <v>65.211280339955451</v>
      </c>
      <c r="D16" s="115">
        <v>79338</v>
      </c>
      <c r="E16" s="114">
        <v>79379</v>
      </c>
      <c r="F16" s="114">
        <v>80066</v>
      </c>
      <c r="G16" s="114">
        <v>79898</v>
      </c>
      <c r="H16" s="140">
        <v>79807</v>
      </c>
      <c r="I16" s="115">
        <v>-469</v>
      </c>
      <c r="J16" s="116">
        <v>-0.58766774844311898</v>
      </c>
    </row>
    <row r="17" spans="1:10" s="110" customFormat="1" ht="12" customHeight="1" x14ac:dyDescent="0.2">
      <c r="A17" s="118"/>
      <c r="B17" s="121" t="s">
        <v>110</v>
      </c>
      <c r="C17" s="113">
        <v>23.03740660677445</v>
      </c>
      <c r="D17" s="115">
        <v>28028</v>
      </c>
      <c r="E17" s="114">
        <v>27682</v>
      </c>
      <c r="F17" s="114">
        <v>27564</v>
      </c>
      <c r="G17" s="114">
        <v>27100</v>
      </c>
      <c r="H17" s="140">
        <v>26640</v>
      </c>
      <c r="I17" s="115">
        <v>1388</v>
      </c>
      <c r="J17" s="116">
        <v>5.2102102102102101</v>
      </c>
    </row>
    <row r="18" spans="1:10" s="110" customFormat="1" ht="12" customHeight="1" x14ac:dyDescent="0.2">
      <c r="A18" s="120"/>
      <c r="B18" s="121" t="s">
        <v>111</v>
      </c>
      <c r="C18" s="113">
        <v>1.2797645956453483</v>
      </c>
      <c r="D18" s="115">
        <v>1557</v>
      </c>
      <c r="E18" s="114">
        <v>1580</v>
      </c>
      <c r="F18" s="114">
        <v>1545</v>
      </c>
      <c r="G18" s="114">
        <v>1524</v>
      </c>
      <c r="H18" s="140">
        <v>1431</v>
      </c>
      <c r="I18" s="115">
        <v>126</v>
      </c>
      <c r="J18" s="116">
        <v>8.8050314465408803</v>
      </c>
    </row>
    <row r="19" spans="1:10" s="110" customFormat="1" ht="12" customHeight="1" x14ac:dyDescent="0.2">
      <c r="A19" s="120"/>
      <c r="B19" s="121" t="s">
        <v>112</v>
      </c>
      <c r="C19" s="113">
        <v>0.34603782579748976</v>
      </c>
      <c r="D19" s="115">
        <v>421</v>
      </c>
      <c r="E19" s="114">
        <v>430</v>
      </c>
      <c r="F19" s="114">
        <v>433</v>
      </c>
      <c r="G19" s="114">
        <v>394</v>
      </c>
      <c r="H19" s="140">
        <v>358</v>
      </c>
      <c r="I19" s="115">
        <v>63</v>
      </c>
      <c r="J19" s="116">
        <v>17.597765363128492</v>
      </c>
    </row>
    <row r="20" spans="1:10" s="110" customFormat="1" ht="12" customHeight="1" x14ac:dyDescent="0.2">
      <c r="A20" s="118" t="s">
        <v>113</v>
      </c>
      <c r="B20" s="119" t="s">
        <v>181</v>
      </c>
      <c r="C20" s="113">
        <v>67.414086451920468</v>
      </c>
      <c r="D20" s="115">
        <v>82018</v>
      </c>
      <c r="E20" s="114">
        <v>82452</v>
      </c>
      <c r="F20" s="114">
        <v>83459</v>
      </c>
      <c r="G20" s="114">
        <v>81742</v>
      </c>
      <c r="H20" s="140">
        <v>82096</v>
      </c>
      <c r="I20" s="115">
        <v>-78</v>
      </c>
      <c r="J20" s="116">
        <v>-9.5010719158058851E-2</v>
      </c>
    </row>
    <row r="21" spans="1:10" s="110" customFormat="1" ht="12" customHeight="1" x14ac:dyDescent="0.2">
      <c r="A21" s="118"/>
      <c r="B21" s="119" t="s">
        <v>182</v>
      </c>
      <c r="C21" s="113">
        <v>32.585913548079532</v>
      </c>
      <c r="D21" s="115">
        <v>39645</v>
      </c>
      <c r="E21" s="114">
        <v>39469</v>
      </c>
      <c r="F21" s="114">
        <v>39455</v>
      </c>
      <c r="G21" s="114">
        <v>38941</v>
      </c>
      <c r="H21" s="140">
        <v>38498</v>
      </c>
      <c r="I21" s="115">
        <v>1147</v>
      </c>
      <c r="J21" s="116">
        <v>2.9793755519767262</v>
      </c>
    </row>
    <row r="22" spans="1:10" s="110" customFormat="1" ht="12" customHeight="1" x14ac:dyDescent="0.2">
      <c r="A22" s="118" t="s">
        <v>113</v>
      </c>
      <c r="B22" s="119" t="s">
        <v>116</v>
      </c>
      <c r="C22" s="113">
        <v>92.193189383789644</v>
      </c>
      <c r="D22" s="115">
        <v>112165</v>
      </c>
      <c r="E22" s="114">
        <v>112588</v>
      </c>
      <c r="F22" s="114">
        <v>113406</v>
      </c>
      <c r="G22" s="114">
        <v>111488</v>
      </c>
      <c r="H22" s="140">
        <v>111687</v>
      </c>
      <c r="I22" s="115">
        <v>478</v>
      </c>
      <c r="J22" s="116">
        <v>0.4279817704835836</v>
      </c>
    </row>
    <row r="23" spans="1:10" s="110" customFormat="1" ht="12" customHeight="1" x14ac:dyDescent="0.2">
      <c r="A23" s="118"/>
      <c r="B23" s="119" t="s">
        <v>117</v>
      </c>
      <c r="C23" s="113">
        <v>7.7681793149930547</v>
      </c>
      <c r="D23" s="115">
        <v>9451</v>
      </c>
      <c r="E23" s="114">
        <v>9294</v>
      </c>
      <c r="F23" s="114">
        <v>9470</v>
      </c>
      <c r="G23" s="114">
        <v>9162</v>
      </c>
      <c r="H23" s="140">
        <v>8872</v>
      </c>
      <c r="I23" s="115">
        <v>579</v>
      </c>
      <c r="J23" s="116">
        <v>6.5261496844003606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143954</v>
      </c>
      <c r="E64" s="236">
        <v>144100</v>
      </c>
      <c r="F64" s="236">
        <v>145033</v>
      </c>
      <c r="G64" s="236">
        <v>142154</v>
      </c>
      <c r="H64" s="140">
        <v>141756</v>
      </c>
      <c r="I64" s="115">
        <v>2198</v>
      </c>
      <c r="J64" s="116">
        <v>1.5505516521346538</v>
      </c>
    </row>
    <row r="65" spans="1:12" s="110" customFormat="1" ht="12" customHeight="1" x14ac:dyDescent="0.2">
      <c r="A65" s="118" t="s">
        <v>105</v>
      </c>
      <c r="B65" s="119" t="s">
        <v>106</v>
      </c>
      <c r="C65" s="113">
        <v>53.233671867402087</v>
      </c>
      <c r="D65" s="235">
        <v>76632</v>
      </c>
      <c r="E65" s="236">
        <v>76718</v>
      </c>
      <c r="F65" s="236">
        <v>77532</v>
      </c>
      <c r="G65" s="236">
        <v>75976</v>
      </c>
      <c r="H65" s="140">
        <v>75533</v>
      </c>
      <c r="I65" s="115">
        <v>1099</v>
      </c>
      <c r="J65" s="116">
        <v>1.4549931817880926</v>
      </c>
    </row>
    <row r="66" spans="1:12" s="110" customFormat="1" ht="12" customHeight="1" x14ac:dyDescent="0.2">
      <c r="A66" s="118"/>
      <c r="B66" s="119" t="s">
        <v>107</v>
      </c>
      <c r="C66" s="113">
        <v>46.766328132597913</v>
      </c>
      <c r="D66" s="235">
        <v>67322</v>
      </c>
      <c r="E66" s="236">
        <v>67382</v>
      </c>
      <c r="F66" s="236">
        <v>67501</v>
      </c>
      <c r="G66" s="236">
        <v>66178</v>
      </c>
      <c r="H66" s="140">
        <v>66223</v>
      </c>
      <c r="I66" s="115">
        <v>1099</v>
      </c>
      <c r="J66" s="116">
        <v>1.659544267097534</v>
      </c>
    </row>
    <row r="67" spans="1:12" s="110" customFormat="1" ht="12" customHeight="1" x14ac:dyDescent="0.2">
      <c r="A67" s="118" t="s">
        <v>105</v>
      </c>
      <c r="B67" s="121" t="s">
        <v>108</v>
      </c>
      <c r="C67" s="113">
        <v>10.379009961515484</v>
      </c>
      <c r="D67" s="235">
        <v>14941</v>
      </c>
      <c r="E67" s="236">
        <v>15513</v>
      </c>
      <c r="F67" s="236">
        <v>15981</v>
      </c>
      <c r="G67" s="236">
        <v>14043</v>
      </c>
      <c r="H67" s="140">
        <v>14601</v>
      </c>
      <c r="I67" s="115">
        <v>340</v>
      </c>
      <c r="J67" s="116">
        <v>2.3286076296144098</v>
      </c>
    </row>
    <row r="68" spans="1:12" s="110" customFormat="1" ht="12" customHeight="1" x14ac:dyDescent="0.2">
      <c r="A68" s="118"/>
      <c r="B68" s="121" t="s">
        <v>109</v>
      </c>
      <c r="C68" s="113">
        <v>65.565388943690351</v>
      </c>
      <c r="D68" s="235">
        <v>94384</v>
      </c>
      <c r="E68" s="236">
        <v>94295</v>
      </c>
      <c r="F68" s="236">
        <v>94977</v>
      </c>
      <c r="G68" s="236">
        <v>94683</v>
      </c>
      <c r="H68" s="140">
        <v>94350</v>
      </c>
      <c r="I68" s="115">
        <v>34</v>
      </c>
      <c r="J68" s="116">
        <v>3.6036036036036036E-2</v>
      </c>
    </row>
    <row r="69" spans="1:12" s="110" customFormat="1" ht="12" customHeight="1" x14ac:dyDescent="0.2">
      <c r="A69" s="118"/>
      <c r="B69" s="121" t="s">
        <v>110</v>
      </c>
      <c r="C69" s="113">
        <v>22.851744307209248</v>
      </c>
      <c r="D69" s="235">
        <v>32896</v>
      </c>
      <c r="E69" s="236">
        <v>32545</v>
      </c>
      <c r="F69" s="236">
        <v>32366</v>
      </c>
      <c r="G69" s="236">
        <v>31742</v>
      </c>
      <c r="H69" s="140">
        <v>31200</v>
      </c>
      <c r="I69" s="115">
        <v>1696</v>
      </c>
      <c r="J69" s="116">
        <v>5.4358974358974361</v>
      </c>
    </row>
    <row r="70" spans="1:12" s="110" customFormat="1" ht="12" customHeight="1" x14ac:dyDescent="0.2">
      <c r="A70" s="120"/>
      <c r="B70" s="121" t="s">
        <v>111</v>
      </c>
      <c r="C70" s="113">
        <v>1.2038567875849229</v>
      </c>
      <c r="D70" s="235">
        <v>1733</v>
      </c>
      <c r="E70" s="236">
        <v>1747</v>
      </c>
      <c r="F70" s="236">
        <v>1709</v>
      </c>
      <c r="G70" s="236">
        <v>1686</v>
      </c>
      <c r="H70" s="140">
        <v>1605</v>
      </c>
      <c r="I70" s="115">
        <v>128</v>
      </c>
      <c r="J70" s="116">
        <v>7.9750778816199377</v>
      </c>
    </row>
    <row r="71" spans="1:12" s="110" customFormat="1" ht="12" customHeight="1" x14ac:dyDescent="0.2">
      <c r="A71" s="120"/>
      <c r="B71" s="121" t="s">
        <v>112</v>
      </c>
      <c r="C71" s="113">
        <v>0.34108117870986565</v>
      </c>
      <c r="D71" s="235">
        <v>491</v>
      </c>
      <c r="E71" s="236">
        <v>473</v>
      </c>
      <c r="F71" s="236">
        <v>473</v>
      </c>
      <c r="G71" s="236">
        <v>424</v>
      </c>
      <c r="H71" s="140">
        <v>412</v>
      </c>
      <c r="I71" s="115">
        <v>79</v>
      </c>
      <c r="J71" s="116">
        <v>19.174757281553397</v>
      </c>
    </row>
    <row r="72" spans="1:12" s="110" customFormat="1" ht="12" customHeight="1" x14ac:dyDescent="0.2">
      <c r="A72" s="118" t="s">
        <v>113</v>
      </c>
      <c r="B72" s="119" t="s">
        <v>181</v>
      </c>
      <c r="C72" s="113">
        <v>69.446489850924607</v>
      </c>
      <c r="D72" s="235">
        <v>99971</v>
      </c>
      <c r="E72" s="236">
        <v>100235</v>
      </c>
      <c r="F72" s="236">
        <v>101369</v>
      </c>
      <c r="G72" s="236">
        <v>99128</v>
      </c>
      <c r="H72" s="140">
        <v>99245</v>
      </c>
      <c r="I72" s="115">
        <v>726</v>
      </c>
      <c r="J72" s="116">
        <v>0.73152299863972992</v>
      </c>
    </row>
    <row r="73" spans="1:12" s="110" customFormat="1" ht="12" customHeight="1" x14ac:dyDescent="0.2">
      <c r="A73" s="118"/>
      <c r="B73" s="119" t="s">
        <v>182</v>
      </c>
      <c r="C73" s="113">
        <v>30.5535101490754</v>
      </c>
      <c r="D73" s="115">
        <v>43983</v>
      </c>
      <c r="E73" s="114">
        <v>43865</v>
      </c>
      <c r="F73" s="114">
        <v>43664</v>
      </c>
      <c r="G73" s="114">
        <v>43026</v>
      </c>
      <c r="H73" s="140">
        <v>42511</v>
      </c>
      <c r="I73" s="115">
        <v>1472</v>
      </c>
      <c r="J73" s="116">
        <v>3.4626332008186118</v>
      </c>
    </row>
    <row r="74" spans="1:12" s="110" customFormat="1" ht="12" customHeight="1" x14ac:dyDescent="0.2">
      <c r="A74" s="118" t="s">
        <v>113</v>
      </c>
      <c r="B74" s="119" t="s">
        <v>116</v>
      </c>
      <c r="C74" s="113">
        <v>92.279478166636565</v>
      </c>
      <c r="D74" s="115">
        <v>132840</v>
      </c>
      <c r="E74" s="114">
        <v>133242</v>
      </c>
      <c r="F74" s="114">
        <v>134071</v>
      </c>
      <c r="G74" s="114">
        <v>131505</v>
      </c>
      <c r="H74" s="140">
        <v>131478</v>
      </c>
      <c r="I74" s="115">
        <v>1362</v>
      </c>
      <c r="J74" s="116">
        <v>1.0359147537991147</v>
      </c>
    </row>
    <row r="75" spans="1:12" s="110" customFormat="1" ht="12" customHeight="1" x14ac:dyDescent="0.2">
      <c r="A75" s="142"/>
      <c r="B75" s="124" t="s">
        <v>117</v>
      </c>
      <c r="C75" s="125">
        <v>7.683009850368868</v>
      </c>
      <c r="D75" s="143">
        <v>11060</v>
      </c>
      <c r="E75" s="144">
        <v>10807</v>
      </c>
      <c r="F75" s="144">
        <v>10901</v>
      </c>
      <c r="G75" s="144">
        <v>10598</v>
      </c>
      <c r="H75" s="145">
        <v>10223</v>
      </c>
      <c r="I75" s="143">
        <v>837</v>
      </c>
      <c r="J75" s="146">
        <v>8.1874205223515606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121663</v>
      </c>
      <c r="G11" s="114">
        <v>121921</v>
      </c>
      <c r="H11" s="114">
        <v>122914</v>
      </c>
      <c r="I11" s="114">
        <v>120683</v>
      </c>
      <c r="J11" s="140">
        <v>120594</v>
      </c>
      <c r="K11" s="114">
        <v>1069</v>
      </c>
      <c r="L11" s="116">
        <v>0.88644542846244423</v>
      </c>
    </row>
    <row r="12" spans="1:17" s="110" customFormat="1" ht="24.95" customHeight="1" x14ac:dyDescent="0.2">
      <c r="A12" s="604" t="s">
        <v>185</v>
      </c>
      <c r="B12" s="605"/>
      <c r="C12" s="605"/>
      <c r="D12" s="606"/>
      <c r="E12" s="113">
        <v>51.299902188833087</v>
      </c>
      <c r="F12" s="115">
        <v>62413</v>
      </c>
      <c r="G12" s="114">
        <v>62563</v>
      </c>
      <c r="H12" s="114">
        <v>63392</v>
      </c>
      <c r="I12" s="114">
        <v>62227</v>
      </c>
      <c r="J12" s="140">
        <v>62066</v>
      </c>
      <c r="K12" s="114">
        <v>347</v>
      </c>
      <c r="L12" s="116">
        <v>0.55908226726388044</v>
      </c>
    </row>
    <row r="13" spans="1:17" s="110" customFormat="1" ht="15" customHeight="1" x14ac:dyDescent="0.2">
      <c r="A13" s="120"/>
      <c r="B13" s="612" t="s">
        <v>107</v>
      </c>
      <c r="C13" s="612"/>
      <c r="E13" s="113">
        <v>48.700097811166913</v>
      </c>
      <c r="F13" s="115">
        <v>59250</v>
      </c>
      <c r="G13" s="114">
        <v>59358</v>
      </c>
      <c r="H13" s="114">
        <v>59522</v>
      </c>
      <c r="I13" s="114">
        <v>58456</v>
      </c>
      <c r="J13" s="140">
        <v>58528</v>
      </c>
      <c r="K13" s="114">
        <v>722</v>
      </c>
      <c r="L13" s="116">
        <v>1.2335975943138326</v>
      </c>
    </row>
    <row r="14" spans="1:17" s="110" customFormat="1" ht="24.95" customHeight="1" x14ac:dyDescent="0.2">
      <c r="A14" s="604" t="s">
        <v>186</v>
      </c>
      <c r="B14" s="605"/>
      <c r="C14" s="605"/>
      <c r="D14" s="606"/>
      <c r="E14" s="113">
        <v>10.471548457624751</v>
      </c>
      <c r="F14" s="115">
        <v>12740</v>
      </c>
      <c r="G14" s="114">
        <v>13280</v>
      </c>
      <c r="H14" s="114">
        <v>13739</v>
      </c>
      <c r="I14" s="114">
        <v>12161</v>
      </c>
      <c r="J14" s="140">
        <v>12716</v>
      </c>
      <c r="K14" s="114">
        <v>24</v>
      </c>
      <c r="L14" s="116">
        <v>0.18873859704309531</v>
      </c>
    </row>
    <row r="15" spans="1:17" s="110" customFormat="1" ht="15" customHeight="1" x14ac:dyDescent="0.2">
      <c r="A15" s="120"/>
      <c r="B15" s="119"/>
      <c r="C15" s="258" t="s">
        <v>106</v>
      </c>
      <c r="E15" s="113">
        <v>58.155416012558867</v>
      </c>
      <c r="F15" s="115">
        <v>7409</v>
      </c>
      <c r="G15" s="114">
        <v>7735</v>
      </c>
      <c r="H15" s="114">
        <v>8071</v>
      </c>
      <c r="I15" s="114">
        <v>7164</v>
      </c>
      <c r="J15" s="140">
        <v>7432</v>
      </c>
      <c r="K15" s="114">
        <v>-23</v>
      </c>
      <c r="L15" s="116">
        <v>-0.30947255113024758</v>
      </c>
    </row>
    <row r="16" spans="1:17" s="110" customFormat="1" ht="15" customHeight="1" x14ac:dyDescent="0.2">
      <c r="A16" s="120"/>
      <c r="B16" s="119"/>
      <c r="C16" s="258" t="s">
        <v>107</v>
      </c>
      <c r="E16" s="113">
        <v>41.844583987441133</v>
      </c>
      <c r="F16" s="115">
        <v>5331</v>
      </c>
      <c r="G16" s="114">
        <v>5545</v>
      </c>
      <c r="H16" s="114">
        <v>5668</v>
      </c>
      <c r="I16" s="114">
        <v>4997</v>
      </c>
      <c r="J16" s="140">
        <v>5284</v>
      </c>
      <c r="K16" s="114">
        <v>47</v>
      </c>
      <c r="L16" s="116">
        <v>0.88947766843300535</v>
      </c>
    </row>
    <row r="17" spans="1:12" s="110" customFormat="1" ht="15" customHeight="1" x14ac:dyDescent="0.2">
      <c r="A17" s="120"/>
      <c r="B17" s="121" t="s">
        <v>109</v>
      </c>
      <c r="C17" s="258"/>
      <c r="E17" s="113">
        <v>65.211280339955451</v>
      </c>
      <c r="F17" s="115">
        <v>79338</v>
      </c>
      <c r="G17" s="114">
        <v>79379</v>
      </c>
      <c r="H17" s="114">
        <v>80066</v>
      </c>
      <c r="I17" s="114">
        <v>79898</v>
      </c>
      <c r="J17" s="140">
        <v>79807</v>
      </c>
      <c r="K17" s="114">
        <v>-469</v>
      </c>
      <c r="L17" s="116">
        <v>-0.58766774844311898</v>
      </c>
    </row>
    <row r="18" spans="1:12" s="110" customFormat="1" ht="15" customHeight="1" x14ac:dyDescent="0.2">
      <c r="A18" s="120"/>
      <c r="B18" s="119"/>
      <c r="C18" s="258" t="s">
        <v>106</v>
      </c>
      <c r="E18" s="113">
        <v>50.990698026166527</v>
      </c>
      <c r="F18" s="115">
        <v>40455</v>
      </c>
      <c r="G18" s="114">
        <v>40425</v>
      </c>
      <c r="H18" s="114">
        <v>40889</v>
      </c>
      <c r="I18" s="114">
        <v>40850</v>
      </c>
      <c r="J18" s="140">
        <v>40721</v>
      </c>
      <c r="K18" s="114">
        <v>-266</v>
      </c>
      <c r="L18" s="116">
        <v>-0.65322560840843791</v>
      </c>
    </row>
    <row r="19" spans="1:12" s="110" customFormat="1" ht="15" customHeight="1" x14ac:dyDescent="0.2">
      <c r="A19" s="120"/>
      <c r="B19" s="119"/>
      <c r="C19" s="258" t="s">
        <v>107</v>
      </c>
      <c r="E19" s="113">
        <v>49.009301973833473</v>
      </c>
      <c r="F19" s="115">
        <v>38883</v>
      </c>
      <c r="G19" s="114">
        <v>38954</v>
      </c>
      <c r="H19" s="114">
        <v>39177</v>
      </c>
      <c r="I19" s="114">
        <v>39048</v>
      </c>
      <c r="J19" s="140">
        <v>39086</v>
      </c>
      <c r="K19" s="114">
        <v>-203</v>
      </c>
      <c r="L19" s="116">
        <v>-0.51936754848283273</v>
      </c>
    </row>
    <row r="20" spans="1:12" s="110" customFormat="1" ht="15" customHeight="1" x14ac:dyDescent="0.2">
      <c r="A20" s="120"/>
      <c r="B20" s="121" t="s">
        <v>110</v>
      </c>
      <c r="C20" s="258"/>
      <c r="E20" s="113">
        <v>23.03740660677445</v>
      </c>
      <c r="F20" s="115">
        <v>28028</v>
      </c>
      <c r="G20" s="114">
        <v>27682</v>
      </c>
      <c r="H20" s="114">
        <v>27564</v>
      </c>
      <c r="I20" s="114">
        <v>27100</v>
      </c>
      <c r="J20" s="140">
        <v>26640</v>
      </c>
      <c r="K20" s="114">
        <v>1388</v>
      </c>
      <c r="L20" s="116">
        <v>5.2102102102102101</v>
      </c>
    </row>
    <row r="21" spans="1:12" s="110" customFormat="1" ht="15" customHeight="1" x14ac:dyDescent="0.2">
      <c r="A21" s="120"/>
      <c r="B21" s="119"/>
      <c r="C21" s="258" t="s">
        <v>106</v>
      </c>
      <c r="E21" s="113">
        <v>48.590695019266448</v>
      </c>
      <c r="F21" s="115">
        <v>13619</v>
      </c>
      <c r="G21" s="114">
        <v>13451</v>
      </c>
      <c r="H21" s="114">
        <v>13474</v>
      </c>
      <c r="I21" s="114">
        <v>13254</v>
      </c>
      <c r="J21" s="140">
        <v>13012</v>
      </c>
      <c r="K21" s="114">
        <v>607</v>
      </c>
      <c r="L21" s="116">
        <v>4.6649246849062402</v>
      </c>
    </row>
    <row r="22" spans="1:12" s="110" customFormat="1" ht="15" customHeight="1" x14ac:dyDescent="0.2">
      <c r="A22" s="120"/>
      <c r="B22" s="119"/>
      <c r="C22" s="258" t="s">
        <v>107</v>
      </c>
      <c r="E22" s="113">
        <v>51.409304980733552</v>
      </c>
      <c r="F22" s="115">
        <v>14409</v>
      </c>
      <c r="G22" s="114">
        <v>14231</v>
      </c>
      <c r="H22" s="114">
        <v>14090</v>
      </c>
      <c r="I22" s="114">
        <v>13846</v>
      </c>
      <c r="J22" s="140">
        <v>13628</v>
      </c>
      <c r="K22" s="114">
        <v>781</v>
      </c>
      <c r="L22" s="116">
        <v>5.7308482535955383</v>
      </c>
    </row>
    <row r="23" spans="1:12" s="110" customFormat="1" ht="15" customHeight="1" x14ac:dyDescent="0.2">
      <c r="A23" s="120"/>
      <c r="B23" s="121" t="s">
        <v>111</v>
      </c>
      <c r="C23" s="258"/>
      <c r="E23" s="113">
        <v>1.2797645956453483</v>
      </c>
      <c r="F23" s="115">
        <v>1557</v>
      </c>
      <c r="G23" s="114">
        <v>1580</v>
      </c>
      <c r="H23" s="114">
        <v>1545</v>
      </c>
      <c r="I23" s="114">
        <v>1524</v>
      </c>
      <c r="J23" s="140">
        <v>1431</v>
      </c>
      <c r="K23" s="114">
        <v>126</v>
      </c>
      <c r="L23" s="116">
        <v>8.8050314465408803</v>
      </c>
    </row>
    <row r="24" spans="1:12" s="110" customFormat="1" ht="15" customHeight="1" x14ac:dyDescent="0.2">
      <c r="A24" s="120"/>
      <c r="B24" s="119"/>
      <c r="C24" s="258" t="s">
        <v>106</v>
      </c>
      <c r="E24" s="113">
        <v>59.73025048169557</v>
      </c>
      <c r="F24" s="115">
        <v>930</v>
      </c>
      <c r="G24" s="114">
        <v>952</v>
      </c>
      <c r="H24" s="114">
        <v>958</v>
      </c>
      <c r="I24" s="114">
        <v>959</v>
      </c>
      <c r="J24" s="140">
        <v>901</v>
      </c>
      <c r="K24" s="114">
        <v>29</v>
      </c>
      <c r="L24" s="116">
        <v>3.2186459489456158</v>
      </c>
    </row>
    <row r="25" spans="1:12" s="110" customFormat="1" ht="15" customHeight="1" x14ac:dyDescent="0.2">
      <c r="A25" s="120"/>
      <c r="B25" s="119"/>
      <c r="C25" s="258" t="s">
        <v>107</v>
      </c>
      <c r="E25" s="113">
        <v>40.26974951830443</v>
      </c>
      <c r="F25" s="115">
        <v>627</v>
      </c>
      <c r="G25" s="114">
        <v>628</v>
      </c>
      <c r="H25" s="114">
        <v>587</v>
      </c>
      <c r="I25" s="114">
        <v>565</v>
      </c>
      <c r="J25" s="140">
        <v>530</v>
      </c>
      <c r="K25" s="114">
        <v>97</v>
      </c>
      <c r="L25" s="116">
        <v>18.30188679245283</v>
      </c>
    </row>
    <row r="26" spans="1:12" s="110" customFormat="1" ht="15" customHeight="1" x14ac:dyDescent="0.2">
      <c r="A26" s="120"/>
      <c r="C26" s="121" t="s">
        <v>187</v>
      </c>
      <c r="D26" s="110" t="s">
        <v>188</v>
      </c>
      <c r="E26" s="113">
        <v>0.34603782579748976</v>
      </c>
      <c r="F26" s="115">
        <v>421</v>
      </c>
      <c r="G26" s="114">
        <v>430</v>
      </c>
      <c r="H26" s="114">
        <v>433</v>
      </c>
      <c r="I26" s="114">
        <v>394</v>
      </c>
      <c r="J26" s="140">
        <v>358</v>
      </c>
      <c r="K26" s="114">
        <v>63</v>
      </c>
      <c r="L26" s="116">
        <v>17.597765363128492</v>
      </c>
    </row>
    <row r="27" spans="1:12" s="110" customFormat="1" ht="15" customHeight="1" x14ac:dyDescent="0.2">
      <c r="A27" s="120"/>
      <c r="B27" s="119"/>
      <c r="D27" s="259" t="s">
        <v>106</v>
      </c>
      <c r="E27" s="113">
        <v>49.168646080760098</v>
      </c>
      <c r="F27" s="115">
        <v>207</v>
      </c>
      <c r="G27" s="114">
        <v>208</v>
      </c>
      <c r="H27" s="114">
        <v>221</v>
      </c>
      <c r="I27" s="114">
        <v>207</v>
      </c>
      <c r="J27" s="140">
        <v>188</v>
      </c>
      <c r="K27" s="114">
        <v>19</v>
      </c>
      <c r="L27" s="116">
        <v>10.106382978723405</v>
      </c>
    </row>
    <row r="28" spans="1:12" s="110" customFormat="1" ht="15" customHeight="1" x14ac:dyDescent="0.2">
      <c r="A28" s="120"/>
      <c r="B28" s="119"/>
      <c r="D28" s="259" t="s">
        <v>107</v>
      </c>
      <c r="E28" s="113">
        <v>50.831353919239902</v>
      </c>
      <c r="F28" s="115">
        <v>214</v>
      </c>
      <c r="G28" s="114">
        <v>222</v>
      </c>
      <c r="H28" s="114">
        <v>212</v>
      </c>
      <c r="I28" s="114">
        <v>187</v>
      </c>
      <c r="J28" s="140">
        <v>170</v>
      </c>
      <c r="K28" s="114">
        <v>44</v>
      </c>
      <c r="L28" s="116">
        <v>25.882352941176471</v>
      </c>
    </row>
    <row r="29" spans="1:12" s="110" customFormat="1" ht="24.95" customHeight="1" x14ac:dyDescent="0.2">
      <c r="A29" s="604" t="s">
        <v>189</v>
      </c>
      <c r="B29" s="605"/>
      <c r="C29" s="605"/>
      <c r="D29" s="606"/>
      <c r="E29" s="113">
        <v>92.193189383789644</v>
      </c>
      <c r="F29" s="115">
        <v>112165</v>
      </c>
      <c r="G29" s="114">
        <v>112588</v>
      </c>
      <c r="H29" s="114">
        <v>113406</v>
      </c>
      <c r="I29" s="114">
        <v>111488</v>
      </c>
      <c r="J29" s="140">
        <v>111687</v>
      </c>
      <c r="K29" s="114">
        <v>478</v>
      </c>
      <c r="L29" s="116">
        <v>0.4279817704835836</v>
      </c>
    </row>
    <row r="30" spans="1:12" s="110" customFormat="1" ht="15" customHeight="1" x14ac:dyDescent="0.2">
      <c r="A30" s="120"/>
      <c r="B30" s="119"/>
      <c r="C30" s="258" t="s">
        <v>106</v>
      </c>
      <c r="E30" s="113">
        <v>50.214416261757229</v>
      </c>
      <c r="F30" s="115">
        <v>56323</v>
      </c>
      <c r="G30" s="114">
        <v>56604</v>
      </c>
      <c r="H30" s="114">
        <v>57263</v>
      </c>
      <c r="I30" s="114">
        <v>56299</v>
      </c>
      <c r="J30" s="140">
        <v>56354</v>
      </c>
      <c r="K30" s="114">
        <v>-31</v>
      </c>
      <c r="L30" s="116">
        <v>-5.5009404833729639E-2</v>
      </c>
    </row>
    <row r="31" spans="1:12" s="110" customFormat="1" ht="15" customHeight="1" x14ac:dyDescent="0.2">
      <c r="A31" s="120"/>
      <c r="B31" s="119"/>
      <c r="C31" s="258" t="s">
        <v>107</v>
      </c>
      <c r="E31" s="113">
        <v>49.785583738242771</v>
      </c>
      <c r="F31" s="115">
        <v>55842</v>
      </c>
      <c r="G31" s="114">
        <v>55984</v>
      </c>
      <c r="H31" s="114">
        <v>56143</v>
      </c>
      <c r="I31" s="114">
        <v>55189</v>
      </c>
      <c r="J31" s="140">
        <v>55333</v>
      </c>
      <c r="K31" s="114">
        <v>509</v>
      </c>
      <c r="L31" s="116">
        <v>0.91988505954855149</v>
      </c>
    </row>
    <row r="32" spans="1:12" s="110" customFormat="1" ht="15" customHeight="1" x14ac:dyDescent="0.2">
      <c r="A32" s="120"/>
      <c r="B32" s="119" t="s">
        <v>117</v>
      </c>
      <c r="C32" s="258"/>
      <c r="E32" s="113">
        <v>7.7681793149930547</v>
      </c>
      <c r="F32" s="115">
        <v>9451</v>
      </c>
      <c r="G32" s="114">
        <v>9294</v>
      </c>
      <c r="H32" s="114">
        <v>9470</v>
      </c>
      <c r="I32" s="114">
        <v>9162</v>
      </c>
      <c r="J32" s="140">
        <v>8872</v>
      </c>
      <c r="K32" s="114">
        <v>579</v>
      </c>
      <c r="L32" s="116">
        <v>6.5261496844003606</v>
      </c>
    </row>
    <row r="33" spans="1:12" s="110" customFormat="1" ht="15" customHeight="1" x14ac:dyDescent="0.2">
      <c r="A33" s="120"/>
      <c r="B33" s="119"/>
      <c r="C33" s="258" t="s">
        <v>106</v>
      </c>
      <c r="E33" s="113">
        <v>64.067294466194056</v>
      </c>
      <c r="F33" s="115">
        <v>6055</v>
      </c>
      <c r="G33" s="114">
        <v>5934</v>
      </c>
      <c r="H33" s="114">
        <v>6105</v>
      </c>
      <c r="I33" s="114">
        <v>5907</v>
      </c>
      <c r="J33" s="140">
        <v>5689</v>
      </c>
      <c r="K33" s="114">
        <v>366</v>
      </c>
      <c r="L33" s="116">
        <v>6.4334680963262434</v>
      </c>
    </row>
    <row r="34" spans="1:12" s="110" customFormat="1" ht="15" customHeight="1" x14ac:dyDescent="0.2">
      <c r="A34" s="120"/>
      <c r="B34" s="119"/>
      <c r="C34" s="258" t="s">
        <v>107</v>
      </c>
      <c r="E34" s="113">
        <v>35.932705533805944</v>
      </c>
      <c r="F34" s="115">
        <v>3396</v>
      </c>
      <c r="G34" s="114">
        <v>3360</v>
      </c>
      <c r="H34" s="114">
        <v>3365</v>
      </c>
      <c r="I34" s="114">
        <v>3255</v>
      </c>
      <c r="J34" s="140">
        <v>3183</v>
      </c>
      <c r="K34" s="114">
        <v>213</v>
      </c>
      <c r="L34" s="116">
        <v>6.6918001885014133</v>
      </c>
    </row>
    <row r="35" spans="1:12" s="110" customFormat="1" ht="24.95" customHeight="1" x14ac:dyDescent="0.2">
      <c r="A35" s="604" t="s">
        <v>190</v>
      </c>
      <c r="B35" s="605"/>
      <c r="C35" s="605"/>
      <c r="D35" s="606"/>
      <c r="E35" s="113">
        <v>67.414086451920468</v>
      </c>
      <c r="F35" s="115">
        <v>82018</v>
      </c>
      <c r="G35" s="114">
        <v>82452</v>
      </c>
      <c r="H35" s="114">
        <v>83459</v>
      </c>
      <c r="I35" s="114">
        <v>81742</v>
      </c>
      <c r="J35" s="140">
        <v>82096</v>
      </c>
      <c r="K35" s="114">
        <v>-78</v>
      </c>
      <c r="L35" s="116">
        <v>-9.5010719158058851E-2</v>
      </c>
    </row>
    <row r="36" spans="1:12" s="110" customFormat="1" ht="15" customHeight="1" x14ac:dyDescent="0.2">
      <c r="A36" s="120"/>
      <c r="B36" s="119"/>
      <c r="C36" s="258" t="s">
        <v>106</v>
      </c>
      <c r="E36" s="113">
        <v>68.103343168572749</v>
      </c>
      <c r="F36" s="115">
        <v>55857</v>
      </c>
      <c r="G36" s="114">
        <v>56094</v>
      </c>
      <c r="H36" s="114">
        <v>56927</v>
      </c>
      <c r="I36" s="114">
        <v>55843</v>
      </c>
      <c r="J36" s="140">
        <v>55929</v>
      </c>
      <c r="K36" s="114">
        <v>-72</v>
      </c>
      <c r="L36" s="116">
        <v>-0.12873464571152712</v>
      </c>
    </row>
    <row r="37" spans="1:12" s="110" customFormat="1" ht="15" customHeight="1" x14ac:dyDescent="0.2">
      <c r="A37" s="120"/>
      <c r="B37" s="119"/>
      <c r="C37" s="258" t="s">
        <v>107</v>
      </c>
      <c r="E37" s="113">
        <v>31.896656831427247</v>
      </c>
      <c r="F37" s="115">
        <v>26161</v>
      </c>
      <c r="G37" s="114">
        <v>26358</v>
      </c>
      <c r="H37" s="114">
        <v>26532</v>
      </c>
      <c r="I37" s="114">
        <v>25899</v>
      </c>
      <c r="J37" s="140">
        <v>26167</v>
      </c>
      <c r="K37" s="114">
        <v>-6</v>
      </c>
      <c r="L37" s="116">
        <v>-2.2929644208354034E-2</v>
      </c>
    </row>
    <row r="38" spans="1:12" s="110" customFormat="1" ht="15" customHeight="1" x14ac:dyDescent="0.2">
      <c r="A38" s="120"/>
      <c r="B38" s="119" t="s">
        <v>182</v>
      </c>
      <c r="C38" s="258"/>
      <c r="E38" s="113">
        <v>32.585913548079532</v>
      </c>
      <c r="F38" s="115">
        <v>39645</v>
      </c>
      <c r="G38" s="114">
        <v>39469</v>
      </c>
      <c r="H38" s="114">
        <v>39455</v>
      </c>
      <c r="I38" s="114">
        <v>38941</v>
      </c>
      <c r="J38" s="140">
        <v>38498</v>
      </c>
      <c r="K38" s="114">
        <v>1147</v>
      </c>
      <c r="L38" s="116">
        <v>2.9793755519767262</v>
      </c>
    </row>
    <row r="39" spans="1:12" s="110" customFormat="1" ht="15" customHeight="1" x14ac:dyDescent="0.2">
      <c r="A39" s="120"/>
      <c r="B39" s="119"/>
      <c r="C39" s="258" t="s">
        <v>106</v>
      </c>
      <c r="E39" s="113">
        <v>16.536763778534493</v>
      </c>
      <c r="F39" s="115">
        <v>6556</v>
      </c>
      <c r="G39" s="114">
        <v>6469</v>
      </c>
      <c r="H39" s="114">
        <v>6465</v>
      </c>
      <c r="I39" s="114">
        <v>6384</v>
      </c>
      <c r="J39" s="140">
        <v>6137</v>
      </c>
      <c r="K39" s="114">
        <v>419</v>
      </c>
      <c r="L39" s="116">
        <v>6.8274401173211663</v>
      </c>
    </row>
    <row r="40" spans="1:12" s="110" customFormat="1" ht="15" customHeight="1" x14ac:dyDescent="0.2">
      <c r="A40" s="120"/>
      <c r="B40" s="119"/>
      <c r="C40" s="258" t="s">
        <v>107</v>
      </c>
      <c r="E40" s="113">
        <v>83.463236221465507</v>
      </c>
      <c r="F40" s="115">
        <v>33089</v>
      </c>
      <c r="G40" s="114">
        <v>33000</v>
      </c>
      <c r="H40" s="114">
        <v>32990</v>
      </c>
      <c r="I40" s="114">
        <v>32557</v>
      </c>
      <c r="J40" s="140">
        <v>32361</v>
      </c>
      <c r="K40" s="114">
        <v>728</v>
      </c>
      <c r="L40" s="116">
        <v>2.2496214579277525</v>
      </c>
    </row>
    <row r="41" spans="1:12" s="110" customFormat="1" ht="24.75" customHeight="1" x14ac:dyDescent="0.2">
      <c r="A41" s="604" t="s">
        <v>518</v>
      </c>
      <c r="B41" s="605"/>
      <c r="C41" s="605"/>
      <c r="D41" s="606"/>
      <c r="E41" s="113">
        <v>5.1872796166459807</v>
      </c>
      <c r="F41" s="115">
        <v>6311</v>
      </c>
      <c r="G41" s="114">
        <v>6917</v>
      </c>
      <c r="H41" s="114">
        <v>7053</v>
      </c>
      <c r="I41" s="114">
        <v>5390</v>
      </c>
      <c r="J41" s="140">
        <v>6269</v>
      </c>
      <c r="K41" s="114">
        <v>42</v>
      </c>
      <c r="L41" s="116">
        <v>0.66996331153293986</v>
      </c>
    </row>
    <row r="42" spans="1:12" s="110" customFormat="1" ht="15" customHeight="1" x14ac:dyDescent="0.2">
      <c r="A42" s="120"/>
      <c r="B42" s="119"/>
      <c r="C42" s="258" t="s">
        <v>106</v>
      </c>
      <c r="E42" s="113">
        <v>61.923625415940421</v>
      </c>
      <c r="F42" s="115">
        <v>3908</v>
      </c>
      <c r="G42" s="114">
        <v>4359</v>
      </c>
      <c r="H42" s="114">
        <v>4456</v>
      </c>
      <c r="I42" s="114">
        <v>3354</v>
      </c>
      <c r="J42" s="140">
        <v>3812</v>
      </c>
      <c r="K42" s="114">
        <v>96</v>
      </c>
      <c r="L42" s="116">
        <v>2.5183630640083945</v>
      </c>
    </row>
    <row r="43" spans="1:12" s="110" customFormat="1" ht="15" customHeight="1" x14ac:dyDescent="0.2">
      <c r="A43" s="123"/>
      <c r="B43" s="124"/>
      <c r="C43" s="260" t="s">
        <v>107</v>
      </c>
      <c r="D43" s="261"/>
      <c r="E43" s="125">
        <v>38.076374584059579</v>
      </c>
      <c r="F43" s="143">
        <v>2403</v>
      </c>
      <c r="G43" s="144">
        <v>2558</v>
      </c>
      <c r="H43" s="144">
        <v>2597</v>
      </c>
      <c r="I43" s="144">
        <v>2036</v>
      </c>
      <c r="J43" s="145">
        <v>2457</v>
      </c>
      <c r="K43" s="144">
        <v>-54</v>
      </c>
      <c r="L43" s="146">
        <v>-2.197802197802198</v>
      </c>
    </row>
    <row r="44" spans="1:12" s="110" customFormat="1" ht="45.75" customHeight="1" x14ac:dyDescent="0.2">
      <c r="A44" s="604" t="s">
        <v>191</v>
      </c>
      <c r="B44" s="605"/>
      <c r="C44" s="605"/>
      <c r="D44" s="606"/>
      <c r="E44" s="113">
        <v>1.1729120603634631</v>
      </c>
      <c r="F44" s="115">
        <v>1427</v>
      </c>
      <c r="G44" s="114">
        <v>1436</v>
      </c>
      <c r="H44" s="114">
        <v>1443</v>
      </c>
      <c r="I44" s="114">
        <v>1407</v>
      </c>
      <c r="J44" s="140">
        <v>1415</v>
      </c>
      <c r="K44" s="114">
        <v>12</v>
      </c>
      <c r="L44" s="116">
        <v>0.84805653710247353</v>
      </c>
    </row>
    <row r="45" spans="1:12" s="110" customFormat="1" ht="15" customHeight="1" x14ac:dyDescent="0.2">
      <c r="A45" s="120"/>
      <c r="B45" s="119"/>
      <c r="C45" s="258" t="s">
        <v>106</v>
      </c>
      <c r="E45" s="113">
        <v>59.145059565522075</v>
      </c>
      <c r="F45" s="115">
        <v>844</v>
      </c>
      <c r="G45" s="114">
        <v>853</v>
      </c>
      <c r="H45" s="114">
        <v>853</v>
      </c>
      <c r="I45" s="114">
        <v>832</v>
      </c>
      <c r="J45" s="140">
        <v>836</v>
      </c>
      <c r="K45" s="114">
        <v>8</v>
      </c>
      <c r="L45" s="116">
        <v>0.9569377990430622</v>
      </c>
    </row>
    <row r="46" spans="1:12" s="110" customFormat="1" ht="15" customHeight="1" x14ac:dyDescent="0.2">
      <c r="A46" s="123"/>
      <c r="B46" s="124"/>
      <c r="C46" s="260" t="s">
        <v>107</v>
      </c>
      <c r="D46" s="261"/>
      <c r="E46" s="125">
        <v>40.854940434477925</v>
      </c>
      <c r="F46" s="143">
        <v>583</v>
      </c>
      <c r="G46" s="144">
        <v>583</v>
      </c>
      <c r="H46" s="144">
        <v>590</v>
      </c>
      <c r="I46" s="144">
        <v>575</v>
      </c>
      <c r="J46" s="145">
        <v>579</v>
      </c>
      <c r="K46" s="144">
        <v>4</v>
      </c>
      <c r="L46" s="146">
        <v>0.69084628670120896</v>
      </c>
    </row>
    <row r="47" spans="1:12" s="110" customFormat="1" ht="39" customHeight="1" x14ac:dyDescent="0.2">
      <c r="A47" s="604" t="s">
        <v>519</v>
      </c>
      <c r="B47" s="607"/>
      <c r="C47" s="607"/>
      <c r="D47" s="608"/>
      <c r="E47" s="113">
        <v>0.31891372068747276</v>
      </c>
      <c r="F47" s="115">
        <v>388</v>
      </c>
      <c r="G47" s="114">
        <v>402</v>
      </c>
      <c r="H47" s="114">
        <v>370</v>
      </c>
      <c r="I47" s="114">
        <v>410</v>
      </c>
      <c r="J47" s="140">
        <v>443</v>
      </c>
      <c r="K47" s="114">
        <v>-55</v>
      </c>
      <c r="L47" s="116">
        <v>-12.415349887133182</v>
      </c>
    </row>
    <row r="48" spans="1:12" s="110" customFormat="1" ht="15" customHeight="1" x14ac:dyDescent="0.2">
      <c r="A48" s="120"/>
      <c r="B48" s="119"/>
      <c r="C48" s="258" t="s">
        <v>106</v>
      </c>
      <c r="E48" s="113">
        <v>41.494845360824741</v>
      </c>
      <c r="F48" s="115">
        <v>161</v>
      </c>
      <c r="G48" s="114">
        <v>165</v>
      </c>
      <c r="H48" s="114">
        <v>159</v>
      </c>
      <c r="I48" s="114">
        <v>181</v>
      </c>
      <c r="J48" s="140">
        <v>191</v>
      </c>
      <c r="K48" s="114">
        <v>-30</v>
      </c>
      <c r="L48" s="116">
        <v>-15.706806282722512</v>
      </c>
    </row>
    <row r="49" spans="1:12" s="110" customFormat="1" ht="15" customHeight="1" x14ac:dyDescent="0.2">
      <c r="A49" s="123"/>
      <c r="B49" s="124"/>
      <c r="C49" s="260" t="s">
        <v>107</v>
      </c>
      <c r="D49" s="261"/>
      <c r="E49" s="125">
        <v>58.505154639175259</v>
      </c>
      <c r="F49" s="143">
        <v>227</v>
      </c>
      <c r="G49" s="144">
        <v>237</v>
      </c>
      <c r="H49" s="144">
        <v>211</v>
      </c>
      <c r="I49" s="144">
        <v>229</v>
      </c>
      <c r="J49" s="145">
        <v>252</v>
      </c>
      <c r="K49" s="144">
        <v>-25</v>
      </c>
      <c r="L49" s="146">
        <v>-9.9206349206349209</v>
      </c>
    </row>
    <row r="50" spans="1:12" s="110" customFormat="1" ht="24.95" customHeight="1" x14ac:dyDescent="0.2">
      <c r="A50" s="609" t="s">
        <v>192</v>
      </c>
      <c r="B50" s="610"/>
      <c r="C50" s="610"/>
      <c r="D50" s="611"/>
      <c r="E50" s="262">
        <v>12.619284416790643</v>
      </c>
      <c r="F50" s="263">
        <v>15353</v>
      </c>
      <c r="G50" s="264">
        <v>16053</v>
      </c>
      <c r="H50" s="264">
        <v>16224</v>
      </c>
      <c r="I50" s="264">
        <v>14836</v>
      </c>
      <c r="J50" s="265">
        <v>14943</v>
      </c>
      <c r="K50" s="263">
        <v>410</v>
      </c>
      <c r="L50" s="266">
        <v>2.7437596198889111</v>
      </c>
    </row>
    <row r="51" spans="1:12" s="110" customFormat="1" ht="15" customHeight="1" x14ac:dyDescent="0.2">
      <c r="A51" s="120"/>
      <c r="B51" s="119"/>
      <c r="C51" s="258" t="s">
        <v>106</v>
      </c>
      <c r="E51" s="113">
        <v>57.565296684687034</v>
      </c>
      <c r="F51" s="115">
        <v>8838</v>
      </c>
      <c r="G51" s="114">
        <v>9237</v>
      </c>
      <c r="H51" s="114">
        <v>9421</v>
      </c>
      <c r="I51" s="114">
        <v>8573</v>
      </c>
      <c r="J51" s="140">
        <v>8606</v>
      </c>
      <c r="K51" s="114">
        <v>232</v>
      </c>
      <c r="L51" s="116">
        <v>2.6957936323495235</v>
      </c>
    </row>
    <row r="52" spans="1:12" s="110" customFormat="1" ht="15" customHeight="1" x14ac:dyDescent="0.2">
      <c r="A52" s="120"/>
      <c r="B52" s="119"/>
      <c r="C52" s="258" t="s">
        <v>107</v>
      </c>
      <c r="E52" s="113">
        <v>42.434703315312966</v>
      </c>
      <c r="F52" s="115">
        <v>6515</v>
      </c>
      <c r="G52" s="114">
        <v>6816</v>
      </c>
      <c r="H52" s="114">
        <v>6803</v>
      </c>
      <c r="I52" s="114">
        <v>6263</v>
      </c>
      <c r="J52" s="140">
        <v>6337</v>
      </c>
      <c r="K52" s="114">
        <v>178</v>
      </c>
      <c r="L52" s="116">
        <v>2.8089001104623641</v>
      </c>
    </row>
    <row r="53" spans="1:12" s="110" customFormat="1" ht="15" customHeight="1" x14ac:dyDescent="0.2">
      <c r="A53" s="120"/>
      <c r="B53" s="119"/>
      <c r="C53" s="258" t="s">
        <v>187</v>
      </c>
      <c r="D53" s="110" t="s">
        <v>193</v>
      </c>
      <c r="E53" s="113">
        <v>29.160424672702405</v>
      </c>
      <c r="F53" s="115">
        <v>4477</v>
      </c>
      <c r="G53" s="114">
        <v>5278</v>
      </c>
      <c r="H53" s="114">
        <v>5397</v>
      </c>
      <c r="I53" s="114">
        <v>4058</v>
      </c>
      <c r="J53" s="140">
        <v>4452</v>
      </c>
      <c r="K53" s="114">
        <v>25</v>
      </c>
      <c r="L53" s="116">
        <v>0.5615453728661276</v>
      </c>
    </row>
    <row r="54" spans="1:12" s="110" customFormat="1" ht="15" customHeight="1" x14ac:dyDescent="0.2">
      <c r="A54" s="120"/>
      <c r="B54" s="119"/>
      <c r="D54" s="267" t="s">
        <v>194</v>
      </c>
      <c r="E54" s="113">
        <v>63.748045566227383</v>
      </c>
      <c r="F54" s="115">
        <v>2854</v>
      </c>
      <c r="G54" s="114">
        <v>3336</v>
      </c>
      <c r="H54" s="114">
        <v>3445</v>
      </c>
      <c r="I54" s="114">
        <v>2623</v>
      </c>
      <c r="J54" s="140">
        <v>2837</v>
      </c>
      <c r="K54" s="114">
        <v>17</v>
      </c>
      <c r="L54" s="116">
        <v>0.59922453295734934</v>
      </c>
    </row>
    <row r="55" spans="1:12" s="110" customFormat="1" ht="15" customHeight="1" x14ac:dyDescent="0.2">
      <c r="A55" s="120"/>
      <c r="B55" s="119"/>
      <c r="D55" s="267" t="s">
        <v>195</v>
      </c>
      <c r="E55" s="113">
        <v>36.251954433772617</v>
      </c>
      <c r="F55" s="115">
        <v>1623</v>
      </c>
      <c r="G55" s="114">
        <v>1942</v>
      </c>
      <c r="H55" s="114">
        <v>1952</v>
      </c>
      <c r="I55" s="114">
        <v>1435</v>
      </c>
      <c r="J55" s="140">
        <v>1615</v>
      </c>
      <c r="K55" s="114">
        <v>8</v>
      </c>
      <c r="L55" s="116">
        <v>0.49535603715170279</v>
      </c>
    </row>
    <row r="56" spans="1:12" s="110" customFormat="1" ht="15" customHeight="1" x14ac:dyDescent="0.2">
      <c r="A56" s="120"/>
      <c r="B56" s="119" t="s">
        <v>196</v>
      </c>
      <c r="C56" s="258"/>
      <c r="E56" s="113">
        <v>69.13523421253791</v>
      </c>
      <c r="F56" s="115">
        <v>84112</v>
      </c>
      <c r="G56" s="114">
        <v>83667</v>
      </c>
      <c r="H56" s="114">
        <v>84347</v>
      </c>
      <c r="I56" s="114">
        <v>83632</v>
      </c>
      <c r="J56" s="140">
        <v>83528</v>
      </c>
      <c r="K56" s="114">
        <v>584</v>
      </c>
      <c r="L56" s="116">
        <v>0.69916674648022215</v>
      </c>
    </row>
    <row r="57" spans="1:12" s="110" customFormat="1" ht="15" customHeight="1" x14ac:dyDescent="0.2">
      <c r="A57" s="120"/>
      <c r="B57" s="119"/>
      <c r="C57" s="258" t="s">
        <v>106</v>
      </c>
      <c r="E57" s="113">
        <v>49.554165874072666</v>
      </c>
      <c r="F57" s="115">
        <v>41681</v>
      </c>
      <c r="G57" s="114">
        <v>41439</v>
      </c>
      <c r="H57" s="114">
        <v>41942</v>
      </c>
      <c r="I57" s="114">
        <v>41698</v>
      </c>
      <c r="J57" s="140">
        <v>41539</v>
      </c>
      <c r="K57" s="114">
        <v>142</v>
      </c>
      <c r="L57" s="116">
        <v>0.34184742049640099</v>
      </c>
    </row>
    <row r="58" spans="1:12" s="110" customFormat="1" ht="15" customHeight="1" x14ac:dyDescent="0.2">
      <c r="A58" s="120"/>
      <c r="B58" s="119"/>
      <c r="C58" s="258" t="s">
        <v>107</v>
      </c>
      <c r="E58" s="113">
        <v>50.445834125927334</v>
      </c>
      <c r="F58" s="115">
        <v>42431</v>
      </c>
      <c r="G58" s="114">
        <v>42228</v>
      </c>
      <c r="H58" s="114">
        <v>42405</v>
      </c>
      <c r="I58" s="114">
        <v>41934</v>
      </c>
      <c r="J58" s="140">
        <v>41989</v>
      </c>
      <c r="K58" s="114">
        <v>442</v>
      </c>
      <c r="L58" s="116">
        <v>1.0526566481697588</v>
      </c>
    </row>
    <row r="59" spans="1:12" s="110" customFormat="1" ht="15" customHeight="1" x14ac:dyDescent="0.2">
      <c r="A59" s="120"/>
      <c r="B59" s="119"/>
      <c r="C59" s="258" t="s">
        <v>105</v>
      </c>
      <c r="D59" s="110" t="s">
        <v>197</v>
      </c>
      <c r="E59" s="113">
        <v>92.850009511128022</v>
      </c>
      <c r="F59" s="115">
        <v>78098</v>
      </c>
      <c r="G59" s="114">
        <v>77642</v>
      </c>
      <c r="H59" s="114">
        <v>78317</v>
      </c>
      <c r="I59" s="114">
        <v>77670</v>
      </c>
      <c r="J59" s="140">
        <v>77647</v>
      </c>
      <c r="K59" s="114">
        <v>451</v>
      </c>
      <c r="L59" s="116">
        <v>0.58083377335891917</v>
      </c>
    </row>
    <row r="60" spans="1:12" s="110" customFormat="1" ht="15" customHeight="1" x14ac:dyDescent="0.2">
      <c r="A60" s="120"/>
      <c r="B60" s="119"/>
      <c r="C60" s="258"/>
      <c r="D60" s="267" t="s">
        <v>198</v>
      </c>
      <c r="E60" s="113">
        <v>47.948731081461752</v>
      </c>
      <c r="F60" s="115">
        <v>37447</v>
      </c>
      <c r="G60" s="114">
        <v>37200</v>
      </c>
      <c r="H60" s="114">
        <v>37689</v>
      </c>
      <c r="I60" s="114">
        <v>37469</v>
      </c>
      <c r="J60" s="140">
        <v>37361</v>
      </c>
      <c r="K60" s="114">
        <v>86</v>
      </c>
      <c r="L60" s="116">
        <v>0.23018655817563768</v>
      </c>
    </row>
    <row r="61" spans="1:12" s="110" customFormat="1" ht="15" customHeight="1" x14ac:dyDescent="0.2">
      <c r="A61" s="120"/>
      <c r="B61" s="119"/>
      <c r="C61" s="258"/>
      <c r="D61" s="267" t="s">
        <v>199</v>
      </c>
      <c r="E61" s="113">
        <v>52.051268918538248</v>
      </c>
      <c r="F61" s="115">
        <v>40651</v>
      </c>
      <c r="G61" s="114">
        <v>40442</v>
      </c>
      <c r="H61" s="114">
        <v>40628</v>
      </c>
      <c r="I61" s="114">
        <v>40201</v>
      </c>
      <c r="J61" s="140">
        <v>40286</v>
      </c>
      <c r="K61" s="114">
        <v>365</v>
      </c>
      <c r="L61" s="116">
        <v>0.90602194310678652</v>
      </c>
    </row>
    <row r="62" spans="1:12" s="110" customFormat="1" ht="15" customHeight="1" x14ac:dyDescent="0.2">
      <c r="A62" s="120"/>
      <c r="B62" s="119"/>
      <c r="C62" s="258"/>
      <c r="D62" s="258" t="s">
        <v>200</v>
      </c>
      <c r="E62" s="113">
        <v>7.1499904888719801</v>
      </c>
      <c r="F62" s="115">
        <v>6014</v>
      </c>
      <c r="G62" s="114">
        <v>6025</v>
      </c>
      <c r="H62" s="114">
        <v>6030</v>
      </c>
      <c r="I62" s="114">
        <v>5962</v>
      </c>
      <c r="J62" s="140">
        <v>5881</v>
      </c>
      <c r="K62" s="114">
        <v>133</v>
      </c>
      <c r="L62" s="116">
        <v>2.2615201496344159</v>
      </c>
    </row>
    <row r="63" spans="1:12" s="110" customFormat="1" ht="15" customHeight="1" x14ac:dyDescent="0.2">
      <c r="A63" s="120"/>
      <c r="B63" s="119"/>
      <c r="C63" s="258"/>
      <c r="D63" s="267" t="s">
        <v>198</v>
      </c>
      <c r="E63" s="113">
        <v>70.402394413036248</v>
      </c>
      <c r="F63" s="115">
        <v>4234</v>
      </c>
      <c r="G63" s="114">
        <v>4239</v>
      </c>
      <c r="H63" s="114">
        <v>4253</v>
      </c>
      <c r="I63" s="114">
        <v>4229</v>
      </c>
      <c r="J63" s="140">
        <v>4178</v>
      </c>
      <c r="K63" s="114">
        <v>56</v>
      </c>
      <c r="L63" s="116">
        <v>1.3403542364767831</v>
      </c>
    </row>
    <row r="64" spans="1:12" s="110" customFormat="1" ht="15" customHeight="1" x14ac:dyDescent="0.2">
      <c r="A64" s="120"/>
      <c r="B64" s="119"/>
      <c r="C64" s="258"/>
      <c r="D64" s="267" t="s">
        <v>199</v>
      </c>
      <c r="E64" s="113">
        <v>29.597605586963752</v>
      </c>
      <c r="F64" s="115">
        <v>1780</v>
      </c>
      <c r="G64" s="114">
        <v>1786</v>
      </c>
      <c r="H64" s="114">
        <v>1777</v>
      </c>
      <c r="I64" s="114">
        <v>1733</v>
      </c>
      <c r="J64" s="140">
        <v>1703</v>
      </c>
      <c r="K64" s="114">
        <v>77</v>
      </c>
      <c r="L64" s="116">
        <v>4.5214327657075746</v>
      </c>
    </row>
    <row r="65" spans="1:12" s="110" customFormat="1" ht="15" customHeight="1" x14ac:dyDescent="0.2">
      <c r="A65" s="120"/>
      <c r="B65" s="119" t="s">
        <v>201</v>
      </c>
      <c r="C65" s="258"/>
      <c r="E65" s="113">
        <v>10.349079013340129</v>
      </c>
      <c r="F65" s="115">
        <v>12591</v>
      </c>
      <c r="G65" s="114">
        <v>12452</v>
      </c>
      <c r="H65" s="114">
        <v>12328</v>
      </c>
      <c r="I65" s="114">
        <v>12318</v>
      </c>
      <c r="J65" s="140">
        <v>12162</v>
      </c>
      <c r="K65" s="114">
        <v>429</v>
      </c>
      <c r="L65" s="116">
        <v>3.5273803650715343</v>
      </c>
    </row>
    <row r="66" spans="1:12" s="110" customFormat="1" ht="15" customHeight="1" x14ac:dyDescent="0.2">
      <c r="A66" s="120"/>
      <c r="B66" s="119"/>
      <c r="C66" s="258" t="s">
        <v>106</v>
      </c>
      <c r="E66" s="113">
        <v>52.72813914700977</v>
      </c>
      <c r="F66" s="115">
        <v>6639</v>
      </c>
      <c r="G66" s="114">
        <v>6577</v>
      </c>
      <c r="H66" s="114">
        <v>6527</v>
      </c>
      <c r="I66" s="114">
        <v>6554</v>
      </c>
      <c r="J66" s="140">
        <v>6489</v>
      </c>
      <c r="K66" s="114">
        <v>150</v>
      </c>
      <c r="L66" s="116">
        <v>2.3116042533518262</v>
      </c>
    </row>
    <row r="67" spans="1:12" s="110" customFormat="1" ht="15" customHeight="1" x14ac:dyDescent="0.2">
      <c r="A67" s="120"/>
      <c r="B67" s="119"/>
      <c r="C67" s="258" t="s">
        <v>107</v>
      </c>
      <c r="E67" s="113">
        <v>47.27186085299023</v>
      </c>
      <c r="F67" s="115">
        <v>5952</v>
      </c>
      <c r="G67" s="114">
        <v>5875</v>
      </c>
      <c r="H67" s="114">
        <v>5801</v>
      </c>
      <c r="I67" s="114">
        <v>5764</v>
      </c>
      <c r="J67" s="140">
        <v>5673</v>
      </c>
      <c r="K67" s="114">
        <v>279</v>
      </c>
      <c r="L67" s="116">
        <v>4.918032786885246</v>
      </c>
    </row>
    <row r="68" spans="1:12" s="110" customFormat="1" ht="15" customHeight="1" x14ac:dyDescent="0.2">
      <c r="A68" s="120"/>
      <c r="B68" s="119"/>
      <c r="C68" s="258" t="s">
        <v>105</v>
      </c>
      <c r="D68" s="110" t="s">
        <v>202</v>
      </c>
      <c r="E68" s="113">
        <v>19.116829481375586</v>
      </c>
      <c r="F68" s="115">
        <v>2407</v>
      </c>
      <c r="G68" s="114">
        <v>2335</v>
      </c>
      <c r="H68" s="114">
        <v>2267</v>
      </c>
      <c r="I68" s="114">
        <v>2167</v>
      </c>
      <c r="J68" s="140">
        <v>2091</v>
      </c>
      <c r="K68" s="114">
        <v>316</v>
      </c>
      <c r="L68" s="116">
        <v>15.112386417981828</v>
      </c>
    </row>
    <row r="69" spans="1:12" s="110" customFormat="1" ht="15" customHeight="1" x14ac:dyDescent="0.2">
      <c r="A69" s="120"/>
      <c r="B69" s="119"/>
      <c r="C69" s="258"/>
      <c r="D69" s="267" t="s">
        <v>198</v>
      </c>
      <c r="E69" s="113">
        <v>49.480681346073951</v>
      </c>
      <c r="F69" s="115">
        <v>1191</v>
      </c>
      <c r="G69" s="114">
        <v>1155</v>
      </c>
      <c r="H69" s="114">
        <v>1122</v>
      </c>
      <c r="I69" s="114">
        <v>1074</v>
      </c>
      <c r="J69" s="140">
        <v>1033</v>
      </c>
      <c r="K69" s="114">
        <v>158</v>
      </c>
      <c r="L69" s="116">
        <v>15.295256534365924</v>
      </c>
    </row>
    <row r="70" spans="1:12" s="110" customFormat="1" ht="15" customHeight="1" x14ac:dyDescent="0.2">
      <c r="A70" s="120"/>
      <c r="B70" s="119"/>
      <c r="C70" s="258"/>
      <c r="D70" s="267" t="s">
        <v>199</v>
      </c>
      <c r="E70" s="113">
        <v>50.519318653926049</v>
      </c>
      <c r="F70" s="115">
        <v>1216</v>
      </c>
      <c r="G70" s="114">
        <v>1180</v>
      </c>
      <c r="H70" s="114">
        <v>1145</v>
      </c>
      <c r="I70" s="114">
        <v>1093</v>
      </c>
      <c r="J70" s="140">
        <v>1058</v>
      </c>
      <c r="K70" s="114">
        <v>158</v>
      </c>
      <c r="L70" s="116">
        <v>14.933837429111531</v>
      </c>
    </row>
    <row r="71" spans="1:12" s="110" customFormat="1" ht="15" customHeight="1" x14ac:dyDescent="0.2">
      <c r="A71" s="120"/>
      <c r="B71" s="119"/>
      <c r="C71" s="258"/>
      <c r="D71" s="110" t="s">
        <v>203</v>
      </c>
      <c r="E71" s="113">
        <v>73.377809546501467</v>
      </c>
      <c r="F71" s="115">
        <v>9239</v>
      </c>
      <c r="G71" s="114">
        <v>9193</v>
      </c>
      <c r="H71" s="114">
        <v>9130</v>
      </c>
      <c r="I71" s="114">
        <v>9199</v>
      </c>
      <c r="J71" s="140">
        <v>9138</v>
      </c>
      <c r="K71" s="114">
        <v>101</v>
      </c>
      <c r="L71" s="116">
        <v>1.1052746771722477</v>
      </c>
    </row>
    <row r="72" spans="1:12" s="110" customFormat="1" ht="15" customHeight="1" x14ac:dyDescent="0.2">
      <c r="A72" s="120"/>
      <c r="B72" s="119"/>
      <c r="C72" s="258"/>
      <c r="D72" s="267" t="s">
        <v>198</v>
      </c>
      <c r="E72" s="113">
        <v>52.852040264097845</v>
      </c>
      <c r="F72" s="115">
        <v>4883</v>
      </c>
      <c r="G72" s="114">
        <v>4874</v>
      </c>
      <c r="H72" s="114">
        <v>4853</v>
      </c>
      <c r="I72" s="114">
        <v>4919</v>
      </c>
      <c r="J72" s="140">
        <v>4897</v>
      </c>
      <c r="K72" s="114">
        <v>-14</v>
      </c>
      <c r="L72" s="116">
        <v>-0.28588931999183176</v>
      </c>
    </row>
    <row r="73" spans="1:12" s="110" customFormat="1" ht="15" customHeight="1" x14ac:dyDescent="0.2">
      <c r="A73" s="120"/>
      <c r="B73" s="119"/>
      <c r="C73" s="258"/>
      <c r="D73" s="267" t="s">
        <v>199</v>
      </c>
      <c r="E73" s="113">
        <v>47.147959735902155</v>
      </c>
      <c r="F73" s="115">
        <v>4356</v>
      </c>
      <c r="G73" s="114">
        <v>4319</v>
      </c>
      <c r="H73" s="114">
        <v>4277</v>
      </c>
      <c r="I73" s="114">
        <v>4280</v>
      </c>
      <c r="J73" s="140">
        <v>4241</v>
      </c>
      <c r="K73" s="114">
        <v>115</v>
      </c>
      <c r="L73" s="116">
        <v>2.7116246168356519</v>
      </c>
    </row>
    <row r="74" spans="1:12" s="110" customFormat="1" ht="15" customHeight="1" x14ac:dyDescent="0.2">
      <c r="A74" s="120"/>
      <c r="B74" s="119"/>
      <c r="C74" s="258"/>
      <c r="D74" s="110" t="s">
        <v>204</v>
      </c>
      <c r="E74" s="113">
        <v>7.5053609721229453</v>
      </c>
      <c r="F74" s="115">
        <v>945</v>
      </c>
      <c r="G74" s="114">
        <v>924</v>
      </c>
      <c r="H74" s="114">
        <v>931</v>
      </c>
      <c r="I74" s="114">
        <v>952</v>
      </c>
      <c r="J74" s="140">
        <v>933</v>
      </c>
      <c r="K74" s="114">
        <v>12</v>
      </c>
      <c r="L74" s="116">
        <v>1.2861736334405145</v>
      </c>
    </row>
    <row r="75" spans="1:12" s="110" customFormat="1" ht="15" customHeight="1" x14ac:dyDescent="0.2">
      <c r="A75" s="120"/>
      <c r="B75" s="119"/>
      <c r="C75" s="258"/>
      <c r="D75" s="267" t="s">
        <v>198</v>
      </c>
      <c r="E75" s="113">
        <v>59.788359788359791</v>
      </c>
      <c r="F75" s="115">
        <v>565</v>
      </c>
      <c r="G75" s="114">
        <v>548</v>
      </c>
      <c r="H75" s="114">
        <v>552</v>
      </c>
      <c r="I75" s="114">
        <v>561</v>
      </c>
      <c r="J75" s="140">
        <v>559</v>
      </c>
      <c r="K75" s="114">
        <v>6</v>
      </c>
      <c r="L75" s="116">
        <v>1.0733452593917709</v>
      </c>
    </row>
    <row r="76" spans="1:12" s="110" customFormat="1" ht="15" customHeight="1" x14ac:dyDescent="0.2">
      <c r="A76" s="120"/>
      <c r="B76" s="119"/>
      <c r="C76" s="258"/>
      <c r="D76" s="267" t="s">
        <v>199</v>
      </c>
      <c r="E76" s="113">
        <v>40.211640211640209</v>
      </c>
      <c r="F76" s="115">
        <v>380</v>
      </c>
      <c r="G76" s="114">
        <v>376</v>
      </c>
      <c r="H76" s="114">
        <v>379</v>
      </c>
      <c r="I76" s="114">
        <v>391</v>
      </c>
      <c r="J76" s="140">
        <v>374</v>
      </c>
      <c r="K76" s="114">
        <v>6</v>
      </c>
      <c r="L76" s="116">
        <v>1.6042780748663101</v>
      </c>
    </row>
    <row r="77" spans="1:12" s="110" customFormat="1" ht="15" customHeight="1" x14ac:dyDescent="0.2">
      <c r="A77" s="534"/>
      <c r="B77" s="119" t="s">
        <v>205</v>
      </c>
      <c r="C77" s="268"/>
      <c r="D77" s="182"/>
      <c r="E77" s="113">
        <v>7.8964023573313167</v>
      </c>
      <c r="F77" s="115">
        <v>9607</v>
      </c>
      <c r="G77" s="114">
        <v>9749</v>
      </c>
      <c r="H77" s="114">
        <v>10015</v>
      </c>
      <c r="I77" s="114">
        <v>9897</v>
      </c>
      <c r="J77" s="140">
        <v>9961</v>
      </c>
      <c r="K77" s="114">
        <v>-354</v>
      </c>
      <c r="L77" s="116">
        <v>-3.5538600542114245</v>
      </c>
    </row>
    <row r="78" spans="1:12" s="110" customFormat="1" ht="15" customHeight="1" x14ac:dyDescent="0.2">
      <c r="A78" s="120"/>
      <c r="B78" s="119"/>
      <c r="C78" s="268" t="s">
        <v>106</v>
      </c>
      <c r="D78" s="182"/>
      <c r="E78" s="113">
        <v>54.699698136775268</v>
      </c>
      <c r="F78" s="115">
        <v>5255</v>
      </c>
      <c r="G78" s="114">
        <v>5310</v>
      </c>
      <c r="H78" s="114">
        <v>5502</v>
      </c>
      <c r="I78" s="114">
        <v>5402</v>
      </c>
      <c r="J78" s="140">
        <v>5432</v>
      </c>
      <c r="K78" s="114">
        <v>-177</v>
      </c>
      <c r="L78" s="116">
        <v>-3.2584683357879234</v>
      </c>
    </row>
    <row r="79" spans="1:12" s="110" customFormat="1" ht="15" customHeight="1" x14ac:dyDescent="0.2">
      <c r="A79" s="123"/>
      <c r="B79" s="124"/>
      <c r="C79" s="260" t="s">
        <v>107</v>
      </c>
      <c r="D79" s="261"/>
      <c r="E79" s="125">
        <v>45.300301863224732</v>
      </c>
      <c r="F79" s="143">
        <v>4352</v>
      </c>
      <c r="G79" s="144">
        <v>4439</v>
      </c>
      <c r="H79" s="144">
        <v>4513</v>
      </c>
      <c r="I79" s="144">
        <v>4495</v>
      </c>
      <c r="J79" s="145">
        <v>4529</v>
      </c>
      <c r="K79" s="144">
        <v>-177</v>
      </c>
      <c r="L79" s="146">
        <v>-3.9081474939280194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121663</v>
      </c>
      <c r="E11" s="114">
        <v>121921</v>
      </c>
      <c r="F11" s="114">
        <v>122914</v>
      </c>
      <c r="G11" s="114">
        <v>120683</v>
      </c>
      <c r="H11" s="140">
        <v>120594</v>
      </c>
      <c r="I11" s="115">
        <v>1069</v>
      </c>
      <c r="J11" s="116">
        <v>0.88644542846244423</v>
      </c>
    </row>
    <row r="12" spans="1:15" s="110" customFormat="1" ht="24.95" customHeight="1" x14ac:dyDescent="0.2">
      <c r="A12" s="193" t="s">
        <v>132</v>
      </c>
      <c r="B12" s="194" t="s">
        <v>133</v>
      </c>
      <c r="C12" s="113">
        <v>0.80714761266777901</v>
      </c>
      <c r="D12" s="115">
        <v>982</v>
      </c>
      <c r="E12" s="114">
        <v>1007</v>
      </c>
      <c r="F12" s="114">
        <v>1044</v>
      </c>
      <c r="G12" s="114">
        <v>1028</v>
      </c>
      <c r="H12" s="140">
        <v>977</v>
      </c>
      <c r="I12" s="115">
        <v>5</v>
      </c>
      <c r="J12" s="116">
        <v>0.51177072671443191</v>
      </c>
    </row>
    <row r="13" spans="1:15" s="110" customFormat="1" ht="24.95" customHeight="1" x14ac:dyDescent="0.2">
      <c r="A13" s="193" t="s">
        <v>134</v>
      </c>
      <c r="B13" s="199" t="s">
        <v>214</v>
      </c>
      <c r="C13" s="113">
        <v>1.3562052555008508</v>
      </c>
      <c r="D13" s="115">
        <v>1650</v>
      </c>
      <c r="E13" s="114">
        <v>1681</v>
      </c>
      <c r="F13" s="114">
        <v>1704</v>
      </c>
      <c r="G13" s="114">
        <v>1678</v>
      </c>
      <c r="H13" s="140">
        <v>1628</v>
      </c>
      <c r="I13" s="115">
        <v>22</v>
      </c>
      <c r="J13" s="116">
        <v>1.3513513513513513</v>
      </c>
    </row>
    <row r="14" spans="1:15" s="287" customFormat="1" ht="24" customHeight="1" x14ac:dyDescent="0.2">
      <c r="A14" s="193" t="s">
        <v>215</v>
      </c>
      <c r="B14" s="199" t="s">
        <v>137</v>
      </c>
      <c r="C14" s="113">
        <v>24.101000304118756</v>
      </c>
      <c r="D14" s="115">
        <v>29322</v>
      </c>
      <c r="E14" s="114">
        <v>29728</v>
      </c>
      <c r="F14" s="114">
        <v>29894</v>
      </c>
      <c r="G14" s="114">
        <v>29571</v>
      </c>
      <c r="H14" s="140">
        <v>29760</v>
      </c>
      <c r="I14" s="115">
        <v>-438</v>
      </c>
      <c r="J14" s="116">
        <v>-1.471774193548387</v>
      </c>
      <c r="K14" s="110"/>
      <c r="L14" s="110"/>
      <c r="M14" s="110"/>
      <c r="N14" s="110"/>
      <c r="O14" s="110"/>
    </row>
    <row r="15" spans="1:15" s="110" customFormat="1" ht="24.75" customHeight="1" x14ac:dyDescent="0.2">
      <c r="A15" s="193" t="s">
        <v>216</v>
      </c>
      <c r="B15" s="199" t="s">
        <v>217</v>
      </c>
      <c r="C15" s="113">
        <v>5.2061842959650839</v>
      </c>
      <c r="D15" s="115">
        <v>6334</v>
      </c>
      <c r="E15" s="114">
        <v>6465</v>
      </c>
      <c r="F15" s="114">
        <v>6040</v>
      </c>
      <c r="G15" s="114">
        <v>5992</v>
      </c>
      <c r="H15" s="140">
        <v>6075</v>
      </c>
      <c r="I15" s="115">
        <v>259</v>
      </c>
      <c r="J15" s="116">
        <v>4.2633744855967075</v>
      </c>
    </row>
    <row r="16" spans="1:15" s="287" customFormat="1" ht="24.95" customHeight="1" x14ac:dyDescent="0.2">
      <c r="A16" s="193" t="s">
        <v>218</v>
      </c>
      <c r="B16" s="199" t="s">
        <v>141</v>
      </c>
      <c r="C16" s="113">
        <v>11.842548679549246</v>
      </c>
      <c r="D16" s="115">
        <v>14408</v>
      </c>
      <c r="E16" s="114">
        <v>14650</v>
      </c>
      <c r="F16" s="114">
        <v>14753</v>
      </c>
      <c r="G16" s="114">
        <v>14596</v>
      </c>
      <c r="H16" s="140">
        <v>14660</v>
      </c>
      <c r="I16" s="115">
        <v>-252</v>
      </c>
      <c r="J16" s="116">
        <v>-1.7189631650750341</v>
      </c>
      <c r="K16" s="110"/>
      <c r="L16" s="110"/>
      <c r="M16" s="110"/>
      <c r="N16" s="110"/>
      <c r="O16" s="110"/>
    </row>
    <row r="17" spans="1:15" s="110" customFormat="1" ht="24.95" customHeight="1" x14ac:dyDescent="0.2">
      <c r="A17" s="193" t="s">
        <v>219</v>
      </c>
      <c r="B17" s="199" t="s">
        <v>220</v>
      </c>
      <c r="C17" s="113">
        <v>7.0522673286044233</v>
      </c>
      <c r="D17" s="115">
        <v>8580</v>
      </c>
      <c r="E17" s="114">
        <v>8613</v>
      </c>
      <c r="F17" s="114">
        <v>9101</v>
      </c>
      <c r="G17" s="114">
        <v>8983</v>
      </c>
      <c r="H17" s="140">
        <v>9025</v>
      </c>
      <c r="I17" s="115">
        <v>-445</v>
      </c>
      <c r="J17" s="116">
        <v>-4.9307479224376731</v>
      </c>
    </row>
    <row r="18" spans="1:15" s="287" customFormat="1" ht="24.95" customHeight="1" x14ac:dyDescent="0.2">
      <c r="A18" s="201" t="s">
        <v>144</v>
      </c>
      <c r="B18" s="202" t="s">
        <v>145</v>
      </c>
      <c r="C18" s="113">
        <v>5.8185315173881955</v>
      </c>
      <c r="D18" s="115">
        <v>7079</v>
      </c>
      <c r="E18" s="114">
        <v>7010</v>
      </c>
      <c r="F18" s="114">
        <v>7354</v>
      </c>
      <c r="G18" s="114">
        <v>7137</v>
      </c>
      <c r="H18" s="140">
        <v>7016</v>
      </c>
      <c r="I18" s="115">
        <v>63</v>
      </c>
      <c r="J18" s="116">
        <v>0.89794754846066138</v>
      </c>
      <c r="K18" s="110"/>
      <c r="L18" s="110"/>
      <c r="M18" s="110"/>
      <c r="N18" s="110"/>
      <c r="O18" s="110"/>
    </row>
    <row r="19" spans="1:15" s="110" customFormat="1" ht="24.95" customHeight="1" x14ac:dyDescent="0.2">
      <c r="A19" s="193" t="s">
        <v>146</v>
      </c>
      <c r="B19" s="199" t="s">
        <v>147</v>
      </c>
      <c r="C19" s="113">
        <v>13.373827704396572</v>
      </c>
      <c r="D19" s="115">
        <v>16271</v>
      </c>
      <c r="E19" s="114">
        <v>16244</v>
      </c>
      <c r="F19" s="114">
        <v>16253</v>
      </c>
      <c r="G19" s="114">
        <v>15871</v>
      </c>
      <c r="H19" s="140">
        <v>15929</v>
      </c>
      <c r="I19" s="115">
        <v>342</v>
      </c>
      <c r="J19" s="116">
        <v>2.1470274342394373</v>
      </c>
    </row>
    <row r="20" spans="1:15" s="287" customFormat="1" ht="24.95" customHeight="1" x14ac:dyDescent="0.2">
      <c r="A20" s="193" t="s">
        <v>148</v>
      </c>
      <c r="B20" s="199" t="s">
        <v>149</v>
      </c>
      <c r="C20" s="113">
        <v>4.1393028283044151</v>
      </c>
      <c r="D20" s="115">
        <v>5036</v>
      </c>
      <c r="E20" s="114">
        <v>5036</v>
      </c>
      <c r="F20" s="114">
        <v>5051</v>
      </c>
      <c r="G20" s="114">
        <v>4920</v>
      </c>
      <c r="H20" s="140">
        <v>4932</v>
      </c>
      <c r="I20" s="115">
        <v>104</v>
      </c>
      <c r="J20" s="116">
        <v>2.1086780210867802</v>
      </c>
      <c r="K20" s="110"/>
      <c r="L20" s="110"/>
      <c r="M20" s="110"/>
      <c r="N20" s="110"/>
      <c r="O20" s="110"/>
    </row>
    <row r="21" spans="1:15" s="110" customFormat="1" ht="24.95" customHeight="1" x14ac:dyDescent="0.2">
      <c r="A21" s="201" t="s">
        <v>150</v>
      </c>
      <c r="B21" s="202" t="s">
        <v>151</v>
      </c>
      <c r="C21" s="113">
        <v>2.7757000895917412</v>
      </c>
      <c r="D21" s="115">
        <v>3377</v>
      </c>
      <c r="E21" s="114">
        <v>3473</v>
      </c>
      <c r="F21" s="114">
        <v>3606</v>
      </c>
      <c r="G21" s="114">
        <v>3473</v>
      </c>
      <c r="H21" s="140">
        <v>3391</v>
      </c>
      <c r="I21" s="115">
        <v>-14</v>
      </c>
      <c r="J21" s="116">
        <v>-0.41285756414037156</v>
      </c>
    </row>
    <row r="22" spans="1:15" s="110" customFormat="1" ht="24.95" customHeight="1" x14ac:dyDescent="0.2">
      <c r="A22" s="201" t="s">
        <v>152</v>
      </c>
      <c r="B22" s="199" t="s">
        <v>153</v>
      </c>
      <c r="C22" s="113">
        <v>1.2904498491735368</v>
      </c>
      <c r="D22" s="115">
        <v>1570</v>
      </c>
      <c r="E22" s="114">
        <v>1567</v>
      </c>
      <c r="F22" s="114">
        <v>1589</v>
      </c>
      <c r="G22" s="114">
        <v>1543</v>
      </c>
      <c r="H22" s="140">
        <v>1548</v>
      </c>
      <c r="I22" s="115">
        <v>22</v>
      </c>
      <c r="J22" s="116">
        <v>1.421188630490956</v>
      </c>
    </row>
    <row r="23" spans="1:15" s="110" customFormat="1" ht="24.95" customHeight="1" x14ac:dyDescent="0.2">
      <c r="A23" s="193" t="s">
        <v>154</v>
      </c>
      <c r="B23" s="199" t="s">
        <v>155</v>
      </c>
      <c r="C23" s="113">
        <v>3.5894232428922517</v>
      </c>
      <c r="D23" s="115">
        <v>4367</v>
      </c>
      <c r="E23" s="114">
        <v>4419</v>
      </c>
      <c r="F23" s="114">
        <v>4472</v>
      </c>
      <c r="G23" s="114">
        <v>4401</v>
      </c>
      <c r="H23" s="140">
        <v>4475</v>
      </c>
      <c r="I23" s="115">
        <v>-108</v>
      </c>
      <c r="J23" s="116">
        <v>-2.4134078212290504</v>
      </c>
    </row>
    <row r="24" spans="1:15" s="110" customFormat="1" ht="24.95" customHeight="1" x14ac:dyDescent="0.2">
      <c r="A24" s="193" t="s">
        <v>156</v>
      </c>
      <c r="B24" s="199" t="s">
        <v>221</v>
      </c>
      <c r="C24" s="113">
        <v>4.3415007027609054</v>
      </c>
      <c r="D24" s="115">
        <v>5282</v>
      </c>
      <c r="E24" s="114">
        <v>5259</v>
      </c>
      <c r="F24" s="114">
        <v>5236</v>
      </c>
      <c r="G24" s="114">
        <v>5119</v>
      </c>
      <c r="H24" s="140">
        <v>5173</v>
      </c>
      <c r="I24" s="115">
        <v>109</v>
      </c>
      <c r="J24" s="116">
        <v>2.1070945292866807</v>
      </c>
    </row>
    <row r="25" spans="1:15" s="110" customFormat="1" ht="24.95" customHeight="1" x14ac:dyDescent="0.2">
      <c r="A25" s="193" t="s">
        <v>222</v>
      </c>
      <c r="B25" s="204" t="s">
        <v>159</v>
      </c>
      <c r="C25" s="113">
        <v>3.5088728701412921</v>
      </c>
      <c r="D25" s="115">
        <v>4269</v>
      </c>
      <c r="E25" s="114">
        <v>4112</v>
      </c>
      <c r="F25" s="114">
        <v>4254</v>
      </c>
      <c r="G25" s="114">
        <v>4146</v>
      </c>
      <c r="H25" s="140">
        <v>4032</v>
      </c>
      <c r="I25" s="115">
        <v>237</v>
      </c>
      <c r="J25" s="116">
        <v>5.8779761904761907</v>
      </c>
    </row>
    <row r="26" spans="1:15" s="110" customFormat="1" ht="24.95" customHeight="1" x14ac:dyDescent="0.2">
      <c r="A26" s="201">
        <v>782.78300000000002</v>
      </c>
      <c r="B26" s="203" t="s">
        <v>160</v>
      </c>
      <c r="C26" s="113">
        <v>1.2288041557416798</v>
      </c>
      <c r="D26" s="115">
        <v>1495</v>
      </c>
      <c r="E26" s="114">
        <v>1462</v>
      </c>
      <c r="F26" s="114">
        <v>1557</v>
      </c>
      <c r="G26" s="114">
        <v>1660</v>
      </c>
      <c r="H26" s="140">
        <v>1629</v>
      </c>
      <c r="I26" s="115">
        <v>-134</v>
      </c>
      <c r="J26" s="116">
        <v>-8.2259054634745237</v>
      </c>
    </row>
    <row r="27" spans="1:15" s="110" customFormat="1" ht="24.95" customHeight="1" x14ac:dyDescent="0.2">
      <c r="A27" s="193" t="s">
        <v>161</v>
      </c>
      <c r="B27" s="199" t="s">
        <v>223</v>
      </c>
      <c r="C27" s="113">
        <v>6.6100622210532372</v>
      </c>
      <c r="D27" s="115">
        <v>8042</v>
      </c>
      <c r="E27" s="114">
        <v>8030</v>
      </c>
      <c r="F27" s="114">
        <v>8083</v>
      </c>
      <c r="G27" s="114">
        <v>7880</v>
      </c>
      <c r="H27" s="140">
        <v>7821</v>
      </c>
      <c r="I27" s="115">
        <v>221</v>
      </c>
      <c r="J27" s="116">
        <v>2.8257256105357369</v>
      </c>
    </row>
    <row r="28" spans="1:15" s="110" customFormat="1" ht="24.95" customHeight="1" x14ac:dyDescent="0.2">
      <c r="A28" s="193" t="s">
        <v>163</v>
      </c>
      <c r="B28" s="199" t="s">
        <v>164</v>
      </c>
      <c r="C28" s="113">
        <v>3.4283224973903321</v>
      </c>
      <c r="D28" s="115">
        <v>4171</v>
      </c>
      <c r="E28" s="114">
        <v>4295</v>
      </c>
      <c r="F28" s="114">
        <v>4264</v>
      </c>
      <c r="G28" s="114">
        <v>4235</v>
      </c>
      <c r="H28" s="140">
        <v>4237</v>
      </c>
      <c r="I28" s="115">
        <v>-66</v>
      </c>
      <c r="J28" s="116">
        <v>-1.5577059240028321</v>
      </c>
    </row>
    <row r="29" spans="1:15" s="110" customFormat="1" ht="24.95" customHeight="1" x14ac:dyDescent="0.2">
      <c r="A29" s="193">
        <v>86</v>
      </c>
      <c r="B29" s="199" t="s">
        <v>165</v>
      </c>
      <c r="C29" s="113">
        <v>8.9230086386165066</v>
      </c>
      <c r="D29" s="115">
        <v>10856</v>
      </c>
      <c r="E29" s="114">
        <v>10818</v>
      </c>
      <c r="F29" s="114">
        <v>10730</v>
      </c>
      <c r="G29" s="114">
        <v>10601</v>
      </c>
      <c r="H29" s="140">
        <v>10679</v>
      </c>
      <c r="I29" s="115">
        <v>177</v>
      </c>
      <c r="J29" s="116">
        <v>1.6574585635359116</v>
      </c>
    </row>
    <row r="30" spans="1:15" s="110" customFormat="1" ht="24.95" customHeight="1" x14ac:dyDescent="0.2">
      <c r="A30" s="193">
        <v>87.88</v>
      </c>
      <c r="B30" s="204" t="s">
        <v>166</v>
      </c>
      <c r="C30" s="113">
        <v>11.03129135398601</v>
      </c>
      <c r="D30" s="115">
        <v>13421</v>
      </c>
      <c r="E30" s="114">
        <v>13347</v>
      </c>
      <c r="F30" s="114">
        <v>13310</v>
      </c>
      <c r="G30" s="114">
        <v>13047</v>
      </c>
      <c r="H30" s="140">
        <v>13010</v>
      </c>
      <c r="I30" s="115">
        <v>411</v>
      </c>
      <c r="J30" s="116">
        <v>3.1591083781706382</v>
      </c>
    </row>
    <row r="31" spans="1:15" s="110" customFormat="1" ht="24.95" customHeight="1" x14ac:dyDescent="0.2">
      <c r="A31" s="193" t="s">
        <v>167</v>
      </c>
      <c r="B31" s="199" t="s">
        <v>168</v>
      </c>
      <c r="C31" s="113">
        <v>3.6749052711177597</v>
      </c>
      <c r="D31" s="115">
        <v>4471</v>
      </c>
      <c r="E31" s="114">
        <v>4431</v>
      </c>
      <c r="F31" s="114">
        <v>4512</v>
      </c>
      <c r="G31" s="114">
        <v>4372</v>
      </c>
      <c r="H31" s="140">
        <v>4356</v>
      </c>
      <c r="I31" s="115">
        <v>115</v>
      </c>
      <c r="J31" s="116">
        <v>2.6400367309458219</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0.80714761266777901</v>
      </c>
      <c r="D34" s="115">
        <v>982</v>
      </c>
      <c r="E34" s="114">
        <v>1007</v>
      </c>
      <c r="F34" s="114">
        <v>1044</v>
      </c>
      <c r="G34" s="114">
        <v>1028</v>
      </c>
      <c r="H34" s="140">
        <v>977</v>
      </c>
      <c r="I34" s="115">
        <v>5</v>
      </c>
      <c r="J34" s="116">
        <v>0.51177072671443191</v>
      </c>
    </row>
    <row r="35" spans="1:10" s="110" customFormat="1" ht="24.95" customHeight="1" x14ac:dyDescent="0.2">
      <c r="A35" s="292" t="s">
        <v>171</v>
      </c>
      <c r="B35" s="293" t="s">
        <v>172</v>
      </c>
      <c r="C35" s="113">
        <v>31.2757370770078</v>
      </c>
      <c r="D35" s="115">
        <v>38051</v>
      </c>
      <c r="E35" s="114">
        <v>38419</v>
      </c>
      <c r="F35" s="114">
        <v>38952</v>
      </c>
      <c r="G35" s="114">
        <v>38386</v>
      </c>
      <c r="H35" s="140">
        <v>38404</v>
      </c>
      <c r="I35" s="115">
        <v>-353</v>
      </c>
      <c r="J35" s="116">
        <v>-0.91917508592854913</v>
      </c>
    </row>
    <row r="36" spans="1:10" s="110" customFormat="1" ht="24.95" customHeight="1" x14ac:dyDescent="0.2">
      <c r="A36" s="294" t="s">
        <v>173</v>
      </c>
      <c r="B36" s="295" t="s">
        <v>174</v>
      </c>
      <c r="C36" s="125">
        <v>67.915471425166231</v>
      </c>
      <c r="D36" s="143">
        <v>82628</v>
      </c>
      <c r="E36" s="144">
        <v>82493</v>
      </c>
      <c r="F36" s="144">
        <v>82917</v>
      </c>
      <c r="G36" s="144">
        <v>81268</v>
      </c>
      <c r="H36" s="145">
        <v>81212</v>
      </c>
      <c r="I36" s="143">
        <v>1416</v>
      </c>
      <c r="J36" s="146">
        <v>1.7435846919174507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2020-09-28T07:14:17Z</dcterms:created>
  <dcterms:modified xsi:type="dcterms:W3CDTF">2020-09-28T10:32:37Z</dcterms:modified>
</cp:coreProperties>
</file>