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J77" i="24" s="1"/>
  <c r="G75" i="24"/>
  <c r="F75" i="24"/>
  <c r="E75" i="24"/>
  <c r="L74" i="24"/>
  <c r="H74" i="24" s="1"/>
  <c r="J74" i="24" s="1"/>
  <c r="G74" i="24"/>
  <c r="F74" i="24"/>
  <c r="E74" i="24"/>
  <c r="L73" i="24"/>
  <c r="H73" i="24" s="1"/>
  <c r="J73" i="24"/>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J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J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L44" i="24"/>
  <c r="I44" i="24"/>
  <c r="G44" i="24"/>
  <c r="D44" i="24"/>
  <c r="C44" i="24"/>
  <c r="M44" i="24" s="1"/>
  <c r="B44" i="24"/>
  <c r="K44" i="24" s="1"/>
  <c r="K43" i="24"/>
  <c r="H43" i="24"/>
  <c r="F43" i="24"/>
  <c r="D43" i="24"/>
  <c r="C43" i="24"/>
  <c r="B43" i="24"/>
  <c r="J43" i="24" s="1"/>
  <c r="L42" i="24"/>
  <c r="I42" i="24"/>
  <c r="G42" i="24"/>
  <c r="D42" i="24"/>
  <c r="C42" i="24"/>
  <c r="M42" i="24" s="1"/>
  <c r="B42" i="24"/>
  <c r="K42" i="24" s="1"/>
  <c r="M41" i="24"/>
  <c r="K41" i="24"/>
  <c r="H41" i="24"/>
  <c r="F41" i="24"/>
  <c r="D41" i="24"/>
  <c r="C41" i="24"/>
  <c r="B41" i="24"/>
  <c r="J41" i="24" s="1"/>
  <c r="L40" i="24"/>
  <c r="I40" i="24"/>
  <c r="G40" i="24"/>
  <c r="D40" i="24"/>
  <c r="C40" i="24"/>
  <c r="M40" i="24" s="1"/>
  <c r="B40" i="24"/>
  <c r="K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M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19" i="24" l="1"/>
  <c r="J19" i="24"/>
  <c r="H19" i="24"/>
  <c r="F19" i="24"/>
  <c r="K19" i="24"/>
  <c r="D23" i="24"/>
  <c r="J23" i="24"/>
  <c r="H23" i="24"/>
  <c r="K23" i="24"/>
  <c r="F23" i="24"/>
  <c r="D27" i="24"/>
  <c r="J27" i="24"/>
  <c r="H27" i="24"/>
  <c r="K27" i="24"/>
  <c r="F27" i="24"/>
  <c r="K8" i="24"/>
  <c r="H8" i="24"/>
  <c r="F8" i="24"/>
  <c r="D8" i="24"/>
  <c r="J8" i="24"/>
  <c r="F31" i="24"/>
  <c r="D31" i="24"/>
  <c r="J31" i="24"/>
  <c r="H31" i="24"/>
  <c r="K31" i="24"/>
  <c r="F35" i="24"/>
  <c r="D35" i="24"/>
  <c r="J35" i="24"/>
  <c r="H35" i="24"/>
  <c r="K35" i="24"/>
  <c r="D15" i="24"/>
  <c r="J15" i="24"/>
  <c r="H15" i="24"/>
  <c r="K15" i="24"/>
  <c r="F15" i="24"/>
  <c r="K18" i="24"/>
  <c r="H18" i="24"/>
  <c r="F18" i="24"/>
  <c r="D18" i="24"/>
  <c r="J18" i="24"/>
  <c r="D21" i="24"/>
  <c r="J21" i="24"/>
  <c r="H21" i="24"/>
  <c r="F21" i="24"/>
  <c r="K21" i="24"/>
  <c r="K24" i="24"/>
  <c r="H24" i="24"/>
  <c r="F24" i="24"/>
  <c r="D24" i="24"/>
  <c r="J24" i="24"/>
  <c r="K34" i="24"/>
  <c r="J34" i="24"/>
  <c r="H34" i="24"/>
  <c r="F34" i="24"/>
  <c r="D34" i="24"/>
  <c r="D38" i="24"/>
  <c r="K38" i="24"/>
  <c r="J38" i="24"/>
  <c r="H38" i="24"/>
  <c r="F38" i="24"/>
  <c r="I22" i="24"/>
  <c r="L22" i="24"/>
  <c r="M22" i="24"/>
  <c r="G22" i="24"/>
  <c r="E22" i="24"/>
  <c r="G25" i="24"/>
  <c r="M25" i="24"/>
  <c r="E25" i="24"/>
  <c r="L25" i="24"/>
  <c r="I25" i="24"/>
  <c r="C45" i="24"/>
  <c r="C39" i="24"/>
  <c r="G19" i="24"/>
  <c r="M19" i="24"/>
  <c r="E19" i="24"/>
  <c r="L19" i="24"/>
  <c r="I19" i="24"/>
  <c r="G35" i="24"/>
  <c r="M35" i="24"/>
  <c r="E35" i="24"/>
  <c r="L35" i="24"/>
  <c r="I35" i="24"/>
  <c r="D9" i="24"/>
  <c r="J9" i="24"/>
  <c r="H9" i="24"/>
  <c r="K9" i="24"/>
  <c r="F9" i="24"/>
  <c r="K22" i="24"/>
  <c r="H22" i="24"/>
  <c r="F22" i="24"/>
  <c r="D22" i="24"/>
  <c r="J22" i="24"/>
  <c r="D25" i="24"/>
  <c r="J25" i="24"/>
  <c r="H25" i="24"/>
  <c r="K25" i="24"/>
  <c r="F25" i="24"/>
  <c r="K28" i="24"/>
  <c r="H28" i="24"/>
  <c r="F28" i="24"/>
  <c r="D28" i="24"/>
  <c r="J28" i="24"/>
  <c r="B45" i="24"/>
  <c r="B39" i="24"/>
  <c r="I26" i="24"/>
  <c r="L26" i="24"/>
  <c r="G26" i="24"/>
  <c r="E26" i="24"/>
  <c r="M26" i="24"/>
  <c r="G29" i="24"/>
  <c r="M29" i="24"/>
  <c r="E29" i="24"/>
  <c r="L29" i="24"/>
  <c r="I29" i="24"/>
  <c r="G23" i="24"/>
  <c r="M23" i="24"/>
  <c r="E23" i="24"/>
  <c r="L23" i="24"/>
  <c r="I23" i="24"/>
  <c r="D7" i="24"/>
  <c r="J7" i="24"/>
  <c r="H7" i="24"/>
  <c r="K7" i="24"/>
  <c r="F7" i="24"/>
  <c r="K16" i="24"/>
  <c r="H16" i="24"/>
  <c r="F16" i="24"/>
  <c r="D16" i="24"/>
  <c r="J16" i="24"/>
  <c r="K26" i="24"/>
  <c r="H26" i="24"/>
  <c r="F26" i="24"/>
  <c r="D26" i="24"/>
  <c r="J26" i="24"/>
  <c r="D29" i="24"/>
  <c r="J29" i="24"/>
  <c r="H29" i="24"/>
  <c r="K29" i="24"/>
  <c r="F29" i="24"/>
  <c r="K32" i="24"/>
  <c r="J32" i="24"/>
  <c r="H32" i="24"/>
  <c r="F32" i="24"/>
  <c r="D32" i="24"/>
  <c r="G7" i="24"/>
  <c r="M7" i="24"/>
  <c r="E7" i="24"/>
  <c r="L7" i="24"/>
  <c r="I7" i="24"/>
  <c r="I8" i="24"/>
  <c r="L8" i="24"/>
  <c r="G8" i="24"/>
  <c r="E8" i="24"/>
  <c r="M8" i="24"/>
  <c r="G9" i="24"/>
  <c r="M9" i="24"/>
  <c r="E9" i="24"/>
  <c r="L9" i="24"/>
  <c r="I9" i="24"/>
  <c r="C14" i="24"/>
  <c r="C6" i="24"/>
  <c r="G17" i="24"/>
  <c r="M17" i="24"/>
  <c r="E17" i="24"/>
  <c r="L17" i="24"/>
  <c r="I17" i="24"/>
  <c r="I30" i="24"/>
  <c r="L30" i="24"/>
  <c r="G30" i="24"/>
  <c r="E30" i="24"/>
  <c r="M30" i="24"/>
  <c r="G33" i="24"/>
  <c r="M33" i="24"/>
  <c r="E33" i="24"/>
  <c r="L33" i="24"/>
  <c r="I33" i="24"/>
  <c r="I37" i="24"/>
  <c r="G37" i="24"/>
  <c r="L37" i="24"/>
  <c r="M37" i="24"/>
  <c r="E37" i="24"/>
  <c r="G27" i="24"/>
  <c r="M27" i="24"/>
  <c r="E27" i="24"/>
  <c r="L27" i="24"/>
  <c r="I27" i="24"/>
  <c r="B14" i="24"/>
  <c r="B6" i="24"/>
  <c r="D17" i="24"/>
  <c r="J17" i="24"/>
  <c r="H17" i="24"/>
  <c r="K17" i="24"/>
  <c r="F17" i="24"/>
  <c r="K20" i="24"/>
  <c r="H20" i="24"/>
  <c r="F20" i="24"/>
  <c r="D20" i="24"/>
  <c r="J20" i="24"/>
  <c r="K30" i="24"/>
  <c r="J30" i="24"/>
  <c r="H30" i="24"/>
  <c r="F30" i="24"/>
  <c r="D30" i="24"/>
  <c r="F33" i="24"/>
  <c r="D33" i="24"/>
  <c r="J33" i="24"/>
  <c r="H33" i="24"/>
  <c r="K33" i="24"/>
  <c r="H37" i="24"/>
  <c r="F37" i="24"/>
  <c r="D37" i="24"/>
  <c r="J37" i="24"/>
  <c r="K37" i="24"/>
  <c r="I18" i="24"/>
  <c r="L18" i="24"/>
  <c r="M18" i="24"/>
  <c r="G18" i="24"/>
  <c r="E18" i="24"/>
  <c r="G21" i="24"/>
  <c r="M21" i="24"/>
  <c r="E21" i="24"/>
  <c r="L21" i="24"/>
  <c r="I21" i="24"/>
  <c r="I34" i="24"/>
  <c r="L34" i="24"/>
  <c r="M34" i="24"/>
  <c r="G34" i="24"/>
  <c r="E34" i="24"/>
  <c r="M38" i="24"/>
  <c r="E38" i="24"/>
  <c r="L38" i="24"/>
  <c r="I38" i="24"/>
  <c r="G38" i="24"/>
  <c r="G15" i="24"/>
  <c r="M15" i="24"/>
  <c r="E15" i="24"/>
  <c r="L15" i="24"/>
  <c r="I15" i="24"/>
  <c r="G31" i="24"/>
  <c r="M31" i="24"/>
  <c r="E31" i="24"/>
  <c r="L31" i="24"/>
  <c r="I31" i="24"/>
  <c r="J79" i="24"/>
  <c r="I20" i="24"/>
  <c r="L20" i="24"/>
  <c r="I28" i="24"/>
  <c r="L28" i="24"/>
  <c r="E16" i="24"/>
  <c r="K53" i="24"/>
  <c r="I53" i="24"/>
  <c r="K61" i="24"/>
  <c r="I61" i="24"/>
  <c r="K69" i="24"/>
  <c r="I69" i="24"/>
  <c r="G16" i="24"/>
  <c r="M28" i="24"/>
  <c r="I43" i="24"/>
  <c r="G43" i="24"/>
  <c r="L43" i="24"/>
  <c r="K58" i="24"/>
  <c r="I58" i="24"/>
  <c r="K66" i="24"/>
  <c r="I66" i="24"/>
  <c r="K74" i="24"/>
  <c r="I74" i="24"/>
  <c r="E20" i="24"/>
  <c r="K55" i="24"/>
  <c r="I55" i="24"/>
  <c r="K63" i="24"/>
  <c r="I63" i="24"/>
  <c r="K71" i="24"/>
  <c r="I71" i="24"/>
  <c r="G20" i="24"/>
  <c r="I41" i="24"/>
  <c r="G41" i="24"/>
  <c r="L41" i="24"/>
  <c r="E43" i="24"/>
  <c r="K52" i="24"/>
  <c r="I52" i="24"/>
  <c r="K60" i="24"/>
  <c r="I60" i="24"/>
  <c r="K68" i="24"/>
  <c r="I68" i="24"/>
  <c r="I16" i="24"/>
  <c r="L16" i="24"/>
  <c r="I24" i="24"/>
  <c r="L24" i="24"/>
  <c r="I32" i="24"/>
  <c r="L32" i="24"/>
  <c r="E24" i="24"/>
  <c r="E32" i="24"/>
  <c r="K57" i="24"/>
  <c r="I57" i="24"/>
  <c r="K65" i="24"/>
  <c r="I65" i="24"/>
  <c r="K73" i="24"/>
  <c r="I73" i="24"/>
  <c r="M20" i="24"/>
  <c r="G24" i="24"/>
  <c r="G32" i="24"/>
  <c r="E41" i="24"/>
  <c r="K54" i="24"/>
  <c r="I54" i="24"/>
  <c r="K62" i="24"/>
  <c r="I62" i="24"/>
  <c r="K70" i="24"/>
  <c r="I70" i="24"/>
  <c r="E28" i="24"/>
  <c r="M32" i="24"/>
  <c r="K51" i="24"/>
  <c r="I51" i="24"/>
  <c r="K59" i="24"/>
  <c r="I59" i="24"/>
  <c r="K67" i="24"/>
  <c r="I67" i="24"/>
  <c r="K75" i="24"/>
  <c r="I75" i="24"/>
  <c r="I77" i="24" s="1"/>
  <c r="M24" i="24"/>
  <c r="G28" i="24"/>
  <c r="M43" i="24"/>
  <c r="K56" i="24"/>
  <c r="I56" i="24"/>
  <c r="K64" i="24"/>
  <c r="I64" i="24"/>
  <c r="K72" i="24"/>
  <c r="I72" i="24"/>
  <c r="F40" i="24"/>
  <c r="F42" i="24"/>
  <c r="F44" i="24"/>
  <c r="H40" i="24"/>
  <c r="H42" i="24"/>
  <c r="H44" i="24"/>
  <c r="J40" i="24"/>
  <c r="J42" i="24"/>
  <c r="J44" i="24"/>
  <c r="E40" i="24"/>
  <c r="E42" i="24"/>
  <c r="E44" i="24"/>
  <c r="I14" i="24" l="1"/>
  <c r="L14" i="24"/>
  <c r="E14" i="24"/>
  <c r="M14" i="24"/>
  <c r="G14" i="24"/>
  <c r="H39" i="24"/>
  <c r="F39" i="24"/>
  <c r="D39" i="24"/>
  <c r="J39" i="24"/>
  <c r="K39" i="24"/>
  <c r="I39" i="24"/>
  <c r="G39" i="24"/>
  <c r="L39" i="24"/>
  <c r="M39" i="24"/>
  <c r="E39" i="24"/>
  <c r="H45" i="24"/>
  <c r="F45" i="24"/>
  <c r="D45" i="24"/>
  <c r="J45" i="24"/>
  <c r="K45" i="24"/>
  <c r="I45" i="24"/>
  <c r="G45" i="24"/>
  <c r="L45" i="24"/>
  <c r="E45" i="24"/>
  <c r="M45" i="24"/>
  <c r="K77" i="24"/>
  <c r="I78" i="24" s="1"/>
  <c r="I79" i="24"/>
  <c r="K6" i="24"/>
  <c r="H6" i="24"/>
  <c r="F6" i="24"/>
  <c r="D6" i="24"/>
  <c r="J6" i="24"/>
  <c r="K14" i="24"/>
  <c r="H14" i="24"/>
  <c r="F14" i="24"/>
  <c r="D14" i="24"/>
  <c r="J14" i="24"/>
  <c r="I6" i="24"/>
  <c r="L6" i="24"/>
  <c r="G6" i="24"/>
  <c r="E6" i="24"/>
  <c r="M6" i="24"/>
  <c r="I82" i="24" l="1"/>
  <c r="J78" i="24"/>
  <c r="I83" i="24" s="1"/>
  <c r="K79" i="24"/>
  <c r="K78" i="24"/>
  <c r="I81" i="24" l="1"/>
</calcChain>
</file>

<file path=xl/sharedStrings.xml><?xml version="1.0" encoding="utf-8"?>
<sst xmlns="http://schemas.openxmlformats.org/spreadsheetml/2006/main" count="1735" uniqueCount="521">
  <si>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</si>
  <si>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</si>
  <si>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</si>
  <si>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</si>
  <si>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</si>
  <si>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</si>
  <si>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</si>
  <si>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</si>
  <si>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</si>
  <si>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</si>
  <si>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</si>
  <si>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</si>
  <si>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</si>
  <si>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Helmstedt (241)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</si>
  <si>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</si>
  <si>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</si>
  <si>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</si>
  <si>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</si>
  <si>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</si>
  <si>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</si>
  <si>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</si>
  <si>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</si>
  <si>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</si>
  <si>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</si>
  <si>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</si>
  <si>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</si>
  <si>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</si>
  <si>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</si>
  <si>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</si>
  <si>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</si>
  <si>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</si>
  <si>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</si>
  <si>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</si>
  <si>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</si>
  <si>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</si>
  <si>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</si>
  <si>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</si>
  <si>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</si>
  <si>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</si>
  <si>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</si>
  <si>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</si>
  <si>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</si>
  <si>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</si>
  <si>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</si>
  <si>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</si>
  <si>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</si>
  <si>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</si>
  <si>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</si>
  <si>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</si>
  <si>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</si>
  <si>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</si>
  <si>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</si>
  <si>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</si>
  <si>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</si>
  <si>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</si>
  <si>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</si>
  <si>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</si>
  <si>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</si>
  <si>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</si>
  <si>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</si>
  <si>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</si>
  <si>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</si>
  <si>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</si>
  <si>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</si>
  <si>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</si>
  <si>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</si>
  <si>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</si>
  <si>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</si>
  <si>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</si>
  <si>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</si>
  <si>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</si>
  <si>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</si>
  <si>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</si>
  <si>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</si>
  <si>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</si>
  <si>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</si>
  <si>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</si>
  <si>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</si>
  <si>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</si>
  <si>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</si>
  <si>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</si>
  <si>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</si>
  <si>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</si>
  <si>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</si>
  <si>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</si>
  <si>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</si>
  <si>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</si>
  <si>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</si>
  <si>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</si>
  <si>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</si>
  <si>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</si>
  <si>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</si>
  <si>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Helmstedt (241);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</si>
  <si>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</si>
  <si>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</si>
  <si>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</si>
  <si>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</si>
  <si>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</si>
  <si>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</si>
  <si>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</si>
  <si>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</si>
  <si>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</si>
  <si>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</si>
  <si>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</si>
  <si>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</si>
  <si>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</si>
  <si>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</si>
  <si>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</si>
  <si>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</si>
  <si>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</si>
  <si>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</si>
  <si>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</si>
  <si>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</si>
  <si>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</si>
  <si>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</si>
  <si>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</si>
  <si>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</si>
  <si>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</si>
  <si>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</si>
  <si>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</si>
  <si>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</si>
  <si>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</si>
  <si>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</si>
  <si>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</si>
  <si>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</si>
  <si>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</si>
  <si>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</si>
  <si>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</si>
  <si>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</si>
  <si>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Niedersachsen-Bremen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</si>
  <si>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</si>
  <si>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</si>
  <si>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</si>
  <si>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</si>
  <si>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</si>
  <si>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</si>
  <si>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</si>
  <si>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</si>
  <si>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</si>
  <si>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</si>
  <si>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</si>
  <si>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</si>
  <si>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</si>
  <si>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</si>
  <si>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</si>
  <si>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</si>
  <si>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</si>
  <si>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</si>
  <si>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</si>
  <si>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</si>
  <si>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</si>
  <si>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</si>
  <si>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</si>
  <si>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</si>
  <si>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</si>
  <si>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</si>
  <si>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</si>
  <si>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</si>
  <si>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</si>
  <si>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</si>
  <si>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</si>
  <si>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</si>
  <si>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</si>
  <si>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</si>
  <si>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</si>
  <si>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</si>
  <si>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</si>
  <si>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</si>
  <si>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</si>
  <si>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</si>
  <si>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</si>
  <si>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</si>
  <si>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</si>
  <si>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</si>
  <si>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</si>
  <si>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</si>
  <si>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</si>
  <si>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</si>
  <si>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</si>
  <si>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</si>
  <si>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</si>
  <si>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</si>
  <si>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</si>
  <si>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Helmstedt (241)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</si>
  <si>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</si>
  <si>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</si>
  <si>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</si>
  <si>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</si>
  <si>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</si>
  <si>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</si>
  <si>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</si>
  <si>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</si>
  <si>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</si>
  <si>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</si>
  <si>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</si>
  <si>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</si>
  <si>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</si>
  <si>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</si>
  <si>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</si>
  <si>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</si>
  <si>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</si>
  <si>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</si>
  <si>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</si>
  <si>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</si>
  <si>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</si>
  <si>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</si>
  <si>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</si>
  <si>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</si>
  <si>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</si>
  <si>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</si>
  <si>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</si>
  <si>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</si>
  <si>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</si>
  <si>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</si>
  <si>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</si>
  <si>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</si>
  <si>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</si>
  <si>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</si>
  <si>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</si>
  <si>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</si>
  <si>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</si>
  <si>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</si>
  <si>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</si>
  <si>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</si>
  <si>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</si>
  <si>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</si>
  <si>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</si>
  <si>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</si>
  <si>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</si>
  <si>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</si>
  <si>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</si>
  <si>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</si>
  <si>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</si>
  <si>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</si>
  <si>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</si>
  <si>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</si>
  <si>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</si>
  <si>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</si>
  <si>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</si>
  <si>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</si>
  <si>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</si>
  <si>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</si>
  <si>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</si>
  <si>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</si>
  <si>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</si>
  <si>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</si>
  <si>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</si>
  <si>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</si>
  <si>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</si>
  <si>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</si>
  <si>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</si>
  <si>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</si>
  <si>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</si>
  <si>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</si>
  <si>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</si>
  <si>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</si>
  <si>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</si>
  <si>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</si>
  <si>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</si>
  <si>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</si>
  <si>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</si>
  <si>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</si>
  <si>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</si>
  <si>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</si>
  <si>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</si>
  <si>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</si>
  <si>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</si>
  <si>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</si>
  <si>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</si>
  <si>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</si>
  <si>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</si>
  <si>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</si>
  <si>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</si>
  <si>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</si>
  <si>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</si>
  <si>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</si>
  <si>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</si>
  <si>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</si>
  <si>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</si>
  <si>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</si>
  <si>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</si>
  <si>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</si>
  <si>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</si>
  <si>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</si>
  <si>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</si>
  <si>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</si>
  <si>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</si>
  <si>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</si>
  <si>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</si>
  <si>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</si>
  <si>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</si>
  <si>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</si>
  <si>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</si>
  <si>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</si>
  <si>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</si>
  <si>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</si>
  <si>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</si>
  <si>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</si>
  <si>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</si>
  <si>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</si>
  <si>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</si>
  <si>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</si>
  <si>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</si>
  <si>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</si>
  <si>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</si>
  <si>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</si>
  <si>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</si>
  <si>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</si>
  <si>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</si>
  <si>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</si>
  <si>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</si>
  <si>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</si>
  <si>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</si>
  <si>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</si>
  <si>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</si>
  <si>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</si>
  <si>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</si>
  <si>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</si>
  <si>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</si>
  <si>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</si>
  <si>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</si>
  <si>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</si>
  <si>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</si>
  <si>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</si>
  <si>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</si>
  <si>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</si>
  <si>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</si>
  <si>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Helmstedt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</si>
  <si>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</si>
  <si>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</si>
  <si>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</si>
  <si>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</si>
  <si>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</si>
  <si>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</si>
  <si>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</si>
  <si>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</si>
  <si>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</si>
  <si>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</si>
  <si>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</si>
  <si>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</si>
  <si>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</si>
  <si>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</si>
  <si>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</si>
  <si>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</si>
  <si>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</si>
  <si>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</si>
  <si>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</si>
  <si>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</si>
  <si>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</si>
  <si>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</si>
  <si>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</si>
  <si>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</si>
  <si>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</si>
  <si>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</si>
  <si>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</si>
  <si>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</si>
  <si>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</si>
  <si>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</si>
  <si>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</si>
  <si>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</si>
  <si>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</si>
  <si>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</si>
  <si>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</si>
  <si>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</si>
  <si>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</si>
  <si>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</si>
  <si>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</si>
  <si>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</si>
  <si>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</si>
  <si>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</si>
  <si>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</si>
  <si>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</si>
  <si>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</si>
  <si>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</si>
  <si>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Helmstedt (241);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</si>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</sst>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{8DCC23ED-07B9-4743-A187-FD7565C457F4}</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5719-4F6C-9BAE-9DCA06732416}"/>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{65E2A128-1454-4C81-8609-DA9DDFC1FE6B}</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5719-4F6C-9BAE-9DCA0673241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{DABB4C9B-2D93-4EAF-95A6-7784DFCDC255}</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719-4F6C-9BAE-9DCA0673241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{B7922E15-5DF7-4123-87F1-1607CD456013}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719-4F6C-9BAE-9DCA0673241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1.091179189577689</c:v>
                </c:pt>
                <c:pt idx="1">
                  <c:v>1.3425600596480083</c:v>
                </c:pt>
                <c:pt idx="2">
                  <c:v>1.1186464311118853</c:v>
                </c:pt>
                <c:pt idx="3">
                  <c:v>1.0875687030768</c:v>
                </c:pt>
              </c:numCache>
            </c:numRef>
          </c:val>
          <c:extLst>
            <c:ext xmlns:c16="http://schemas.microsoft.com/office/drawing/2014/chart" uri="{C3380CC4-5D6E-409C-BE32-E72D297353CC}">
              <c16:uniqueId val="{00000004-5719-4F6C-9BAE-9DCA0673241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{B81E4EC9-D352-4E4D-8FF9-4D31CB862158}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719-4F6C-9BAE-9DCA0673241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{A9D6085B-E5B2-47A1-975A-6488A15D5CCB}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719-4F6C-9BAE-9DCA0673241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{7518B818-9782-47B4-876D-533EE21A6D5D}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719-4F6C-9BAE-9DCA0673241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{F2CED0DF-67BF-46A0-B004-A4DCFC9F5FAD}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719-4F6C-9BAE-9DCA0673241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719-4F6C-9BAE-9DCA0673241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719-4F6C-9BAE-9DCA0673241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{91C8B29F-60C4-4722-ADFD-2FE4B321B277}</c15:txfldGUID>
                      <c15:f>Daten_Diagramme!$E$6</c15:f>
                      <c15:dlblFieldTableCache>
                        <c:ptCount val="1"/>
                        <c:pt idx="0">
                          <c:v>-3.5</c:v>
                        </c:pt>
                      </c15:dlblFieldTableCache>
                    </c15:dlblFTEntry>
                  </c15:dlblFieldTable>
                  <c15:showDataLabelsRange val="0"/>
                </c:ext>
                <c:ext xmlns:c16="http://schemas.microsoft.com/office/drawing/2014/chart" uri="{C3380CC4-5D6E-409C-BE32-E72D297353CC}">
                  <c16:uniqueId val="{00000000-5E86-44C8-9A88-21BEFB715CA4}"/>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{F3F8F002-8575-4401-BE72-C6FB58A58CFC}</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5E86-44C8-9A88-21BEFB715CA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{BDF44B97-B0DA-4AFB-AC85-428069009725}</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5E86-44C8-9A88-21BEFB715CA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{E766B91F-67DF-4E6A-B3E8-735A948C9321}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E86-44C8-9A88-21BEFB715CA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-3.5447831850028404</c:v>
                </c:pt>
                <c:pt idx="1">
                  <c:v>-2.8956682259603461</c:v>
                </c:pt>
                <c:pt idx="2">
                  <c:v>-2.7637010795899166</c:v>
                </c:pt>
                <c:pt idx="3">
                  <c:v>-2.8655893304673015</c:v>
                </c:pt>
              </c:numCache>
            </c:numRef>
          </c:val>
          <c:extLst>
            <c:ext xmlns:c16="http://schemas.microsoft.com/office/drawing/2014/chart" uri="{C3380CC4-5D6E-409C-BE32-E72D297353CC}">
              <c16:uniqueId val="{00000004-5E86-44C8-9A88-21BEFB715CA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{7957320D-E15A-4093-A508-EC4382908CDC}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E86-44C8-9A88-21BEFB715CA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{0A5F5E84-C24D-4CE6-A0BA-145026AD0E5D}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E86-44C8-9A88-21BEFB715CA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{D93D66C4-030F-4174-B35C-560096B29DD9}</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E86-44C8-9A88-21BEFB715CA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{7CDD7323-437A-4AAF-8CA0-7553E306C37B}</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E86-44C8-9A88-21BEFB715CA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E86-44C8-9A88-21BEFB715CA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E86-44C8-9A88-21BEFB715CA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{F1720E09-23EF-4ECC-8300-1D7552FFC0D5}</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5D66-40DF-BBAE-7AAA48E43DD3}"/>
                </c:ext>
              </c:extLst>
            </c:dLbl>
            <c:dLbl>
              <c:idx val="1"/>
              <c:tx>
                <c:strRef>
                  <c:f>Daten_Diagramme!$D$15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{D175896D-317D-48C9-AD71-958D88BBA9DA}</c15:txfldGUID>
                      <c15:f>Daten_Diagramme!$D$15</c15:f>
                      <c15:dlblFieldTableCache>
                        <c:ptCount val="1"/>
                        <c:pt idx="0">
                          <c:v>3.8</c:v>
                        </c:pt>
                      </c15:dlblFieldTableCache>
                    </c15:dlblFTEntry>
                  </c15:dlblFieldTable>
                  <c15:showDataLabelsRange val="0"/>
                </c:ext>
                <c:ext xmlns:c16="http://schemas.microsoft.com/office/drawing/2014/chart" uri="{C3380CC4-5D6E-409C-BE32-E72D297353CC}">
                  <c16:uniqueId val="{00000001-5D66-40DF-BBAE-7AAA48E43DD3}"/>
                </c:ext>
              </c:extLst>
            </c:dLbl>
            <c:dLbl>
              <c:idx val="2"/>
              <c:tx>
                <c:strRef>
                  <c:f>Daten_Diagramme!$D$16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{9E8BB21B-BAD0-405D-A5BF-29F9D2ED9438}</c15:txfldGUID>
                      <c15:f>Daten_Diagramme!$D$16</c15:f>
                      <c15:dlblFieldTableCache>
                        <c:ptCount val="1"/>
                        <c:pt idx="0">
                          <c:v>1.8</c:v>
                        </c:pt>
                      </c15:dlblFieldTableCache>
                    </c15:dlblFTEntry>
                  </c15:dlblFieldTable>
                  <c15:showDataLabelsRange val="0"/>
                </c:ext>
                <c:ext xmlns:c16="http://schemas.microsoft.com/office/drawing/2014/chart" uri="{C3380CC4-5D6E-409C-BE32-E72D297353CC}">
                  <c16:uniqueId val="{00000002-5D66-40DF-BBAE-7AAA48E43DD3}"/>
                </c:ext>
              </c:extLst>
            </c:dLbl>
            <c:dLbl>
              <c:idx val="3"/>
              <c:tx>
                <c:strRef>
                  <c:f>Daten_Diagramme!$D$17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{27D01F54-7666-45EE-9890-85B716A1A181}</c15:txfldGUID>
                      <c15:f>Daten_Diagramme!$D$17</c15:f>
                      <c15:dlblFieldTableCache>
                        <c:ptCount val="1"/>
                        <c:pt idx="0">
                          <c:v>0.2</c:v>
                        </c:pt>
                      </c15:dlblFieldTableCache>
                    </c15:dlblFTEntry>
                  </c15:dlblFieldTable>
                  <c15:showDataLabelsRange val="0"/>
                </c:ext>
                <c:ext xmlns:c16="http://schemas.microsoft.com/office/drawing/2014/chart" uri="{C3380CC4-5D6E-409C-BE32-E72D297353CC}">
                  <c16:uniqueId val="{00000003-5D66-40DF-BBAE-7AAA48E43DD3}"/>
                </c:ext>
              </c:extLst>
            </c:dLbl>
            <c:dLbl>
              <c:idx val="4"/>
              <c:tx>
                <c:strRef>
                  <c:f>Daten_Diagramme!$D$18</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{30B052A2-F860-4292-B842-0E806BAB295C}</c15:txfldGUID>
                      <c15:f>Daten_Diagramme!$D$18</c15:f>
                      <c15:dlblFieldTableCache>
                        <c:ptCount val="1"/>
                        <c:pt idx="0">
                          <c:v>-8.2</c:v>
                        </c:pt>
                      </c15:dlblFieldTableCache>
                    </c15:dlblFTEntry>
                  </c15:dlblFieldTable>
                  <c15:showDataLabelsRange val="0"/>
                </c:ext>
                <c:ext xmlns:c16="http://schemas.microsoft.com/office/drawing/2014/chart" uri="{C3380CC4-5D6E-409C-BE32-E72D297353CC}">
                  <c16:uniqueId val="{00000004-5D66-40DF-BBAE-7AAA48E43DD3}"/>
                </c:ext>
              </c:extLst>
            </c:dLbl>
            <c:dLbl>
              <c:idx val="5"/>
              <c:tx>
                <c:strRef>
                  <c:f>Daten_Diagramme!$D$19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{DD70456C-AB4C-40DF-8E3B-54C8F7A4CA80}</c15:txfldGUID>
                      <c15:f>Daten_Diagramme!$D$19</c15:f>
                      <c15:dlblFieldTableCache>
                        <c:ptCount val="1"/>
                        <c:pt idx="0">
                          <c:v>*</c:v>
                        </c:pt>
                      </c15:dlblFieldTableCache>
                    </c15:dlblFTEntry>
                  </c15:dlblFieldTable>
                  <c15:showDataLabelsRange val="0"/>
                </c:ext>
                <c:ext xmlns:c16="http://schemas.microsoft.com/office/drawing/2014/chart" uri="{C3380CC4-5D6E-409C-BE32-E72D297353CC}">
                  <c16:uniqueId val="{00000005-5D66-40DF-BBAE-7AAA48E43DD3}"/>
                </c:ext>
              </c:extLst>
            </c:dLbl>
            <c:dLbl>
              <c:idx val="6"/>
              <c:tx>
                <c:strRef>
                  <c:f>Daten_Diagramme!$D$20</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{027BDE97-6925-4247-87F0-27988E98B2E3}</c15:txfldGUID>
                      <c15:f>Daten_Diagramme!$D$20</c15:f>
                      <c15:dlblFieldTableCache>
                        <c:ptCount val="1"/>
                        <c:pt idx="0">
                          <c:v>*</c:v>
                        </c:pt>
                      </c15:dlblFieldTableCache>
                    </c15:dlblFTEntry>
                  </c15:dlblFieldTable>
                  <c15:showDataLabelsRange val="0"/>
                </c:ext>
                <c:ext xmlns:c16="http://schemas.microsoft.com/office/drawing/2014/chart" uri="{C3380CC4-5D6E-409C-BE32-E72D297353CC}">
                  <c16:uniqueId val="{00000006-5D66-40DF-BBAE-7AAA48E43DD3}"/>
                </c:ext>
              </c:extLst>
            </c:dLbl>
            <c:dLbl>
              <c:idx val="7"/>
              <c:tx>
                <c:strRef>
                  <c:f>Daten_Diagramme!$D$21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{11F0B6AD-CE3C-45D6-8EBD-AD5D67DB21E7}</c15:txfldGUID>
                      <c15:f>Daten_Diagramme!$D$21</c15:f>
                      <c15:dlblFieldTableCache>
                        <c:ptCount val="1"/>
                        <c:pt idx="0">
                          <c:v>1.1</c:v>
                        </c:pt>
                      </c15:dlblFieldTableCache>
                    </c15:dlblFTEntry>
                  </c15:dlblFieldTable>
                  <c15:showDataLabelsRange val="0"/>
                </c:ext>
                <c:ext xmlns:c16="http://schemas.microsoft.com/office/drawing/2014/chart" uri="{C3380CC4-5D6E-409C-BE32-E72D297353CC}">
                  <c16:uniqueId val="{00000007-5D66-40DF-BBAE-7AAA48E43DD3}"/>
                </c:ext>
              </c:extLst>
            </c:dLbl>
            <c:dLbl>
              <c:idx val="8"/>
              <c:tx>
                <c:strRef>
                  <c:f>Daten_Diagramme!$D$22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{32694BFB-1586-4EF5-BF04-CF6A879180F4}</c15:txfldGUID>
                      <c15:f>Daten_Diagramme!$D$22</c15:f>
                      <c15:dlblFieldTableCache>
                        <c:ptCount val="1"/>
                        <c:pt idx="0">
                          <c:v>1.0</c:v>
                        </c:pt>
                      </c15:dlblFieldTableCache>
                    </c15:dlblFTEntry>
                  </c15:dlblFieldTable>
                  <c15:showDataLabelsRange val="0"/>
                </c:ext>
                <c:ext xmlns:c16="http://schemas.microsoft.com/office/drawing/2014/chart" uri="{C3380CC4-5D6E-409C-BE32-E72D297353CC}">
                  <c16:uniqueId val="{00000008-5D66-40DF-BBAE-7AAA48E43DD3}"/>
                </c:ext>
              </c:extLst>
            </c:dLbl>
            <c:dLbl>
              <c:idx val="9"/>
              <c:tx>
                <c:strRef>
                  <c:f>Daten_Diagramme!$D$23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{28C2879D-10E8-4A19-B807-8A3CDEB09425}</c15:txfldGUID>
                      <c15:f>Daten_Diagramme!$D$23</c15:f>
                      <c15:dlblFieldTableCache>
                        <c:ptCount val="1"/>
                        <c:pt idx="0">
                          <c:v>2.3</c:v>
                        </c:pt>
                      </c15:dlblFieldTableCache>
                    </c15:dlblFTEntry>
                  </c15:dlblFieldTable>
                  <c15:showDataLabelsRange val="0"/>
                </c:ext>
                <c:ext xmlns:c16="http://schemas.microsoft.com/office/drawing/2014/chart" uri="{C3380CC4-5D6E-409C-BE32-E72D297353CC}">
                  <c16:uniqueId val="{00000009-5D66-40DF-BBAE-7AAA48E43DD3}"/>
                </c:ext>
              </c:extLst>
            </c:dLbl>
            <c:dLbl>
              <c:idx val="10"/>
              <c:tx>
                <c:strRef>
                  <c:f>Daten_Diagramme!$D$24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{07B0D9D6-E93D-469F-90C8-7F60524CC9A1}</c15:txfldGUID>
                      <c15:f>Daten_Diagramme!$D$24</c15:f>
                      <c15:dlblFieldTableCache>
                        <c:ptCount val="1"/>
                        <c:pt idx="0">
                          <c:v>-1.3</c:v>
                        </c:pt>
                      </c15:dlblFieldTableCache>
                    </c15:dlblFTEntry>
                  </c15:dlblFieldTable>
                  <c15:showDataLabelsRange val="0"/>
                </c:ext>
                <c:ext xmlns:c16="http://schemas.microsoft.com/office/drawing/2014/chart" uri="{C3380CC4-5D6E-409C-BE32-E72D297353CC}">
                  <c16:uniqueId val="{0000000A-5D66-40DF-BBAE-7AAA48E43DD3}"/>
                </c:ext>
              </c:extLst>
            </c:dLbl>
            <c:dLbl>
              <c:idx val="11"/>
              <c:tx>
                <c:strRef>
                  <c:f>Daten_Diagramme!$D$25</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{BFE4BC9E-D300-4C3C-909B-E3299D6C0462}</c15:txfldGUID>
                      <c15:f>Daten_Diagramme!$D$25</c15:f>
                      <c15:dlblFieldTableCache>
                        <c:ptCount val="1"/>
                        <c:pt idx="0">
                          <c:v>4.2</c:v>
                        </c:pt>
                      </c15:dlblFieldTableCache>
                    </c15:dlblFTEntry>
                  </c15:dlblFieldTable>
                  <c15:showDataLabelsRange val="0"/>
                </c:ext>
                <c:ext xmlns:c16="http://schemas.microsoft.com/office/drawing/2014/chart" uri="{C3380CC4-5D6E-409C-BE32-E72D297353CC}">
                  <c16:uniqueId val="{0000000B-5D66-40DF-BBAE-7AAA48E43DD3}"/>
                </c:ext>
              </c:extLst>
            </c:dLbl>
            <c:dLbl>
              <c:idx val="12"/>
              <c:tx>
                <c:strRef>
                  <c:f>Daten_Diagramme!$D$26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{514AB1DE-70CF-4052-85D5-1F8E10ADADAB}</c15:txfldGUID>
                      <c15:f>Daten_Diagramme!$D$26</c15:f>
                      <c15:dlblFieldTableCache>
                        <c:ptCount val="1"/>
                        <c:pt idx="0">
                          <c:v>-3.7</c:v>
                        </c:pt>
                      </c15:dlblFieldTableCache>
                    </c15:dlblFTEntry>
                  </c15:dlblFieldTable>
                  <c15:showDataLabelsRange val="0"/>
                </c:ext>
                <c:ext xmlns:c16="http://schemas.microsoft.com/office/drawing/2014/chart" uri="{C3380CC4-5D6E-409C-BE32-E72D297353CC}">
                  <c16:uniqueId val="{0000000C-5D66-40DF-BBAE-7AAA48E43DD3}"/>
                </c:ext>
              </c:extLst>
            </c:dLbl>
            <c:dLbl>
              <c:idx val="13"/>
              <c:tx>
                <c:strRef>
                  <c:f>Daten_Diagramme!$D$27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{BE86EB5D-3273-400B-939B-F10168D2DBA9}</c15:txfldGUID>
                      <c15:f>Daten_Diagramme!$D$27</c15:f>
                      <c15:dlblFieldTableCache>
                        <c:ptCount val="1"/>
                        <c:pt idx="0">
                          <c:v>2.7</c:v>
                        </c:pt>
                      </c15:dlblFieldTableCache>
                    </c15:dlblFTEntry>
                  </c15:dlblFieldTable>
                  <c15:showDataLabelsRange val="0"/>
                </c:ext>
                <c:ext xmlns:c16="http://schemas.microsoft.com/office/drawing/2014/chart" uri="{C3380CC4-5D6E-409C-BE32-E72D297353CC}">
                  <c16:uniqueId val="{0000000D-5D66-40DF-BBAE-7AAA48E43DD3}"/>
                </c:ext>
              </c:extLst>
            </c:dLbl>
            <c:dLbl>
              <c:idx val="14"/>
              <c:tx>
                <c:strRef>
                  <c:f>Daten_Diagramme!$D$28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{4D539C9E-AC43-40F1-8CF9-63A4445833DF}</c15:txfldGUID>
                      <c15:f>Daten_Diagramme!$D$28</c15:f>
                      <c15:dlblFieldTableCache>
                        <c:ptCount val="1"/>
                        <c:pt idx="0">
                          <c:v>0.9</c:v>
                        </c:pt>
                      </c15:dlblFieldTableCache>
                    </c15:dlblFTEntry>
                  </c15:dlblFieldTable>
                  <c15:showDataLabelsRange val="0"/>
                </c:ext>
                <c:ext xmlns:c16="http://schemas.microsoft.com/office/drawing/2014/chart" uri="{C3380CC4-5D6E-409C-BE32-E72D297353CC}">
                  <c16:uniqueId val="{0000000E-5D66-40DF-BBAE-7AAA48E43DD3}"/>
                </c:ext>
              </c:extLst>
            </c:dLbl>
            <c:dLbl>
              <c:idx val="15"/>
              <c:tx>
                <c:strRef>
                  <c:f>Daten_Diagramme!$D$29</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{18531BDD-301A-4EAA-A260-C7FDCCD35C21}</c15:txfldGUID>
                      <c15:f>Daten_Diagramme!$D$29</c15:f>
                      <c15:dlblFieldTableCache>
                        <c:ptCount val="1"/>
                        <c:pt idx="0">
                          <c:v>4.5</c:v>
                        </c:pt>
                      </c15:dlblFieldTableCache>
                    </c15:dlblFTEntry>
                  </c15:dlblFieldTable>
                  <c15:showDataLabelsRange val="0"/>
                </c:ext>
                <c:ext xmlns:c16="http://schemas.microsoft.com/office/drawing/2014/chart" uri="{C3380CC4-5D6E-409C-BE32-E72D297353CC}">
                  <c16:uniqueId val="{0000000F-5D66-40DF-BBAE-7AAA48E43DD3}"/>
                </c:ext>
              </c:extLst>
            </c:dLbl>
            <c:dLbl>
              <c:idx val="16"/>
              <c:tx>
                <c:strRef>
                  <c:f>Daten_Diagramme!$D$30</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{4DDBF5EE-1926-4424-9515-728541726289}</c15:txfldGUID>
                      <c15:f>Daten_Diagramme!$D$30</c15:f>
                      <c15:dlblFieldTableCache>
                        <c:ptCount val="1"/>
                        <c:pt idx="0">
                          <c:v>3.8</c:v>
                        </c:pt>
                      </c15:dlblFieldTableCache>
                    </c15:dlblFTEntry>
                  </c15:dlblFieldTable>
                  <c15:showDataLabelsRange val="0"/>
                </c:ext>
                <c:ext xmlns:c16="http://schemas.microsoft.com/office/drawing/2014/chart" uri="{C3380CC4-5D6E-409C-BE32-E72D297353CC}">
                  <c16:uniqueId val="{00000010-5D66-40DF-BBAE-7AAA48E43DD3}"/>
                </c:ext>
              </c:extLst>
            </c:dLbl>
            <c:dLbl>
              <c:idx val="17"/>
              <c:tx>
                <c:strRef>
                  <c:f>Daten_Diagramme!$D$31</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{040B8DEA-D692-4098-9C5A-952ACA861EF8}</c15:txfldGUID>
                      <c15:f>Daten_Diagramme!$D$31</c15:f>
                      <c15:dlblFieldTableCache>
                        <c:ptCount val="1"/>
                        <c:pt idx="0">
                          <c:v>5.4</c:v>
                        </c:pt>
                      </c15:dlblFieldTableCache>
                    </c15:dlblFTEntry>
                  </c15:dlblFieldTable>
                  <c15:showDataLabelsRange val="0"/>
                </c:ext>
                <c:ext xmlns:c16="http://schemas.microsoft.com/office/drawing/2014/chart" uri="{C3380CC4-5D6E-409C-BE32-E72D297353CC}">
                  <c16:uniqueId val="{00000011-5D66-40DF-BBAE-7AAA48E43DD3}"/>
                </c:ext>
              </c:extLst>
            </c:dLbl>
            <c:dLbl>
              <c:idx val="18"/>
              <c:tx>
                <c:strRef>
                  <c:f>Daten_Diagramme!$D$32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{46360C44-9B6E-4D3D-ADA1-EF7B365FC5B1}</c15:txfldGUID>
                      <c15:f>Daten_Diagramme!$D$32</c15:f>
                      <c15:dlblFieldTableCache>
                        <c:ptCount val="1"/>
                        <c:pt idx="0">
                          <c:v>2.2</c:v>
                        </c:pt>
                      </c15:dlblFieldTableCache>
                    </c15:dlblFTEntry>
                  </c15:dlblFieldTable>
                  <c15:showDataLabelsRange val="0"/>
                </c:ext>
                <c:ext xmlns:c16="http://schemas.microsoft.com/office/drawing/2014/chart" uri="{C3380CC4-5D6E-409C-BE32-E72D297353CC}">
                  <c16:uniqueId val="{00000012-5D66-40DF-BBAE-7AAA48E43DD3}"/>
                </c:ext>
              </c:extLst>
            </c:dLbl>
            <c:dLbl>
              <c:idx val="19"/>
              <c:tx>
                <c:strRef>
                  <c:f>Daten_Diagramme!$D$33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{53355BE3-B065-4235-82C0-5BC5EF5C9B43}</c15:txfldGUID>
                      <c15:f>Daten_Diagramme!$D$33</c15:f>
                      <c15:dlblFieldTableCache>
                        <c:ptCount val="1"/>
                        <c:pt idx="0">
                          <c:v>2.7</c:v>
                        </c:pt>
                      </c15:dlblFieldTableCache>
                    </c15:dlblFTEntry>
                  </c15:dlblFieldTable>
                  <c15:showDataLabelsRange val="0"/>
                </c:ext>
                <c:ext xmlns:c16="http://schemas.microsoft.com/office/drawing/2014/chart" uri="{C3380CC4-5D6E-409C-BE32-E72D297353CC}">
                  <c16:uniqueId val="{00000013-5D66-40DF-BBAE-7AAA48E43DD3}"/>
                </c:ext>
              </c:extLst>
            </c:dLbl>
            <c:dLbl>
              <c:idx val="20"/>
              <c:tx>
                <c:strRef>
                  <c:f>Daten_Diagramme!$D$34</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{E134EE6B-BD10-49AD-9BDB-2597B297C544}</c15:txfldGUID>
                      <c15:f>Daten_Diagramme!$D$34</c15:f>
                      <c15:dlblFieldTableCache>
                        <c:ptCount val="1"/>
                        <c:pt idx="0">
                          <c:v>-6.3</c:v>
                        </c:pt>
                      </c15:dlblFieldTableCache>
                    </c15:dlblFTEntry>
                  </c15:dlblFieldTable>
                  <c15:showDataLabelsRange val="0"/>
                </c:ext>
                <c:ext xmlns:c16="http://schemas.microsoft.com/office/drawing/2014/chart" uri="{C3380CC4-5D6E-409C-BE32-E72D297353CC}">
                  <c16:uniqueId val="{00000014-5D66-40DF-BBAE-7AAA48E43DD3}"/>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{DE1358EB-A702-45DF-9892-C6DB0E41C259}</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5D66-40DF-BBAE-7AAA48E43DD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{28A8B2BB-FC73-43E2-84F6-2943587FC5D3}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D66-40DF-BBAE-7AAA48E43DD3}"/>
                </c:ext>
              </c:extLst>
            </c:dLbl>
            <c:dLbl>
              <c:idx val="23"/>
              <c:tx>
                <c:strRef>
                  <c:f>Daten_Diagramme!$D$37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{F5ED0B27-4A60-4248-99FE-3E1230CD01E4}</c15:txfldGUID>
                      <c15:f>Daten_Diagramme!$D$37</c15:f>
                      <c15:dlblFieldTableCache>
                        <c:ptCount val="1"/>
                        <c:pt idx="0">
                          <c:v>3.8</c:v>
                        </c:pt>
                      </c15:dlblFieldTableCache>
                    </c15:dlblFTEntry>
                  </c15:dlblFieldTable>
                  <c15:showDataLabelsRange val="0"/>
                </c:ext>
                <c:ext xmlns:c16="http://schemas.microsoft.com/office/drawing/2014/chart" uri="{C3380CC4-5D6E-409C-BE32-E72D297353CC}">
                  <c16:uniqueId val="{00000017-5D66-40DF-BBAE-7AAA48E43DD3}"/>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{831D1618-A626-42D4-8E3E-F56B99792C75}</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5D66-40DF-BBAE-7AAA48E43DD3}"/>
                </c:ext>
              </c:extLst>
            </c:dLbl>
            <c:dLbl>
              <c:idx val="25"/>
              <c:tx>
                <c:strRef>
                  <c:f>Daten_Diagramme!$D$39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{AB18F96A-8DD2-4251-B51C-FA71E1123745}</c15:txfldGUID>
                      <c15:f>Daten_Diagramme!$D$39</c15:f>
                      <c15:dlblFieldTableCache>
                        <c:ptCount val="1"/>
                        <c:pt idx="0">
                          <c:v>1.8</c:v>
                        </c:pt>
                      </c15:dlblFieldTableCache>
                    </c15:dlblFTEntry>
                  </c15:dlblFieldTable>
                  <c15:showDataLabelsRange val="0"/>
                </c:ext>
                <c:ext xmlns:c16="http://schemas.microsoft.com/office/drawing/2014/chart" uri="{C3380CC4-5D6E-409C-BE32-E72D297353CC}">
                  <c16:uniqueId val="{00000019-5D66-40DF-BBAE-7AAA48E43DD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{3967C558-F95A-4EAA-8F16-F4A194E11909}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D66-40DF-BBAE-7AAA48E43DD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{3F915C8D-8A53-4ED5-ABDD-72E6BDEA9393}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D66-40DF-BBAE-7AAA48E43DD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{611F3837-FAC9-4DA7-8D8E-C7135DE8AA01}</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D66-40DF-BBAE-7AAA48E43DD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{B885DE85-152F-45E6-8835-1DE13C72E502}</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D66-40DF-BBAE-7AAA48E43DD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{4F2AB0BB-05DB-4F95-9BFE-B29DCECEDB07}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D66-40DF-BBAE-7AAA48E43DD3}"/>
                </c:ext>
              </c:extLst>
            </c:dLbl>
            <c:dLbl>
              <c:idx val="31"/>
              <c:tx>
                <c:strRef>
                  <c:f>Daten_Diagramme!$D$45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{88A14B67-CC8A-4E7B-A87F-5FDD4B7A241D}</c15:txfldGUID>
                      <c15:f>Daten_Diagramme!$D$45</c15:f>
                      <c15:dlblFieldTableCache>
                        <c:ptCount val="1"/>
                        <c:pt idx="0">
                          <c:v>1.8</c:v>
                        </c:pt>
                      </c15:dlblFieldTableCache>
                    </c15:dlblFTEntry>
                  </c15:dlblFieldTable>
                  <c15:showDataLabelsRange val="0"/>
                </c:ext>
                <c:ext xmlns:c16="http://schemas.microsoft.com/office/drawing/2014/chart" uri="{C3380CC4-5D6E-409C-BE32-E72D297353CC}">
                  <c16:uniqueId val="{0000001F-5D66-40DF-BBAE-7AAA48E43DD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1.091179189577689</c:v>
                </c:pt>
                <c:pt idx="1">
                  <c:v>3.7629350893697082</c:v>
                </c:pt>
                <c:pt idx="2">
                  <c:v>1.7672413793103448</c:v>
                </c:pt>
                <c:pt idx="3">
                  <c:v>0.23991676357182201</c:v>
                </c:pt>
                <c:pt idx="4">
                  <c:v>-8.2129094412331405</c:v>
                </c:pt>
                <c:pt idx="5">
                  <c:v>0</c:v>
                </c:pt>
                <c:pt idx="6">
                  <c:v>0</c:v>
                </c:pt>
                <c:pt idx="7">
                  <c:v>1.0526315789473684</c:v>
                </c:pt>
                <c:pt idx="8">
                  <c:v>0.97456778586209203</c:v>
                </c:pt>
                <c:pt idx="9">
                  <c:v>2.3042881123149703</c:v>
                </c:pt>
                <c:pt idx="10">
                  <c:v>-1.3127997980308004</c:v>
                </c:pt>
                <c:pt idx="11">
                  <c:v>4.213669542136695</c:v>
                </c:pt>
                <c:pt idx="12">
                  <c:v>-3.7128712871287131</c:v>
                </c:pt>
                <c:pt idx="13">
                  <c:v>2.6794361347250617</c:v>
                </c:pt>
                <c:pt idx="14">
                  <c:v>0.90470446320868514</c:v>
                </c:pt>
                <c:pt idx="15">
                  <c:v>4.5131845841784992</c:v>
                </c:pt>
                <c:pt idx="16">
                  <c:v>3.7753102547354671</c:v>
                </c:pt>
                <c:pt idx="17">
                  <c:v>5.368135927111549</c:v>
                </c:pt>
                <c:pt idx="18">
                  <c:v>2.1948988923889847</c:v>
                </c:pt>
                <c:pt idx="19">
                  <c:v>2.6828087167070218</c:v>
                </c:pt>
                <c:pt idx="20">
                  <c:v>-6.2794348508634226</c:v>
                </c:pt>
                <c:pt idx="21">
                  <c:v>0</c:v>
                </c:pt>
                <c:pt idx="23">
                  <c:v>3.7629350893697082</c:v>
                </c:pt>
                <c:pt idx="24">
                  <c:v>0.33935654473336274</c:v>
                </c:pt>
                <c:pt idx="25">
                  <c:v>1.7772835050464779</c:v>
                </c:pt>
              </c:numCache>
            </c:numRef>
          </c:val>
          <c:extLst>
            <c:ext xmlns:c16="http://schemas.microsoft.com/office/drawing/2014/chart" uri="{C3380CC4-5D6E-409C-BE32-E72D297353CC}">
              <c16:uniqueId val="{00000020-5D66-40DF-BBAE-7AAA48E43DD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{FCC9C505-E682-435A-8E5A-FAB778F7CE02}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D66-40DF-BBAE-7AAA48E43DD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{17F3CDDE-6A7C-4556-8BE9-35DCAD311E5B}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D66-40DF-BBAE-7AAA48E43DD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{FD33D839-DB0D-4B62-9764-F9F9D5DCBC2B}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D66-40DF-BBAE-7AAA48E43DD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{A31EA442-8231-47B8-8EDE-AAE347FCF0EB}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D66-40DF-BBAE-7AAA48E43DD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{BD9B832E-AFF8-4A42-AF07-6A567C2D8C7F}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D66-40DF-BBAE-7AAA48E43DD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{0F77809C-84C2-4881-97B0-610232EF7DD2}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D66-40DF-BBAE-7AAA48E43DD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{7DA38CA9-7C89-4D85-9C88-9D046693A672}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D66-40DF-BBAE-7AAA48E43DD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{E95D5DFC-CD16-4303-B109-C438A3F4F26F}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D66-40DF-BBAE-7AAA48E43DD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{F80CF17F-AA3F-4E9D-8A4D-25D166C8451E}</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D66-40DF-BBAE-7AAA48E43DD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{C9AB8EDD-EF9C-433B-A824-1EA9F476FD10}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D66-40DF-BBAE-7AAA48E43DD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{9AB9665F-6BAD-4563-9CB2-C7E947826AD9}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D66-40DF-BBAE-7AAA48E43DD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{E43702FB-A475-4CB8-87B5-EC3A7366FB63}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D66-40DF-BBAE-7AAA48E43DD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{9DB78502-DF73-4AC2-815A-ACE08F7DD598}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D66-40DF-BBAE-7AAA48E43DD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{2257BEF1-50C9-4208-9B15-78F2FFB9D0D8}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D66-40DF-BBAE-7AAA48E43DD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{D065B818-384C-441D-B7C1-D4875B84FF22}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D66-40DF-BBAE-7AAA48E43DD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{E010DDCD-924C-4DE7-A163-B50E8D2CDC87}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D66-40DF-BBAE-7AAA48E43DD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{F72C9453-5CE5-47A6-8378-CB16255EC389}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D66-40DF-BBAE-7AAA48E43DD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{4945A5A1-4B43-40BC-B9AE-46DDAA302F46}</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D66-40DF-BBAE-7AAA48E43DD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{94B65D37-2E0C-4ACE-B732-EDC429947A1B}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D66-40DF-BBAE-7AAA48E43DD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{E6CFD109-C639-410B-9D6F-95365EACC417}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D66-40DF-BBAE-7AAA48E43DD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{3E335DAE-7B95-4484-8050-D54C14A064B4}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D66-40DF-BBAE-7AAA48E43DD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{34C71347-CE44-4B62-84F1-681CC5D34468}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D66-40DF-BBAE-7AAA48E43DD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{EEF0E452-D3E1-41EB-B394-9744D5A59729}</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D66-40DF-BBAE-7AAA48E43DD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{72FA55F1-CA43-4748-BDDC-03823DD018AD}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D66-40DF-BBAE-7AAA48E43DD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{9D1A46FF-B1B5-4499-B1B7-1A0910CFF72A}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D66-40DF-BBAE-7AAA48E43DD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{5E8B1117-7365-4DFD-92F3-1B1EB25692EA}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D66-40DF-BBAE-7AAA48E43DD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{01C569C1-3E04-4090-9B22-844704049229}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D66-40DF-BBAE-7AAA48E43DD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{A63351E4-7B8C-485D-BB6E-7DE371A5232B}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D66-40DF-BBAE-7AAA48E43DD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{25820D76-CFB3-47AF-8202-6AD7436F6381}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D66-40DF-BBAE-7AAA48E43DD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{70D92F03-0C37-47B0-A3DE-960469D4D9EF}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D66-40DF-BBAE-7AAA48E43DD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{3BB610F1-F330-4719-ACAA-B242636A79F7}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D66-40DF-BBAE-7AAA48E43DD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{3DD8787C-C2F9-4E83-8AA4-F92BCB9E92BD}</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D66-40DF-BBAE-7AAA48E43DD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-0.75</c:v>
                </c:pt>
                <c:pt idx="6">
                  <c:v>-0.75</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D66-40DF-BBAE-7AAA48E43DD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45</c:v>
                </c:pt>
                <c:pt idx="6">
                  <c:v>45</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56</c:v>
                </c:pt>
                <c:pt idx="6">
                  <c:v>67</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D66-40DF-BBAE-7AAA48E43DD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{88B725AE-533D-4F31-AEC0-05C18A6ECDD9}</c15:txfldGUID>
                      <c15:f>Daten_Diagramme!$E$14</c15:f>
                      <c15:dlblFieldTableCache>
                        <c:ptCount val="1"/>
                        <c:pt idx="0">
                          <c:v>-3.5</c:v>
                        </c:pt>
                      </c15:dlblFieldTableCache>
                    </c15:dlblFTEntry>
                  </c15:dlblFieldTable>
                  <c15:showDataLabelsRange val="0"/>
                </c:ext>
                <c:ext xmlns:c16="http://schemas.microsoft.com/office/drawing/2014/chart" uri="{C3380CC4-5D6E-409C-BE32-E72D297353CC}">
                  <c16:uniqueId val="{00000000-767B-4F46-A9CF-0F42010CD901}"/>
                </c:ext>
              </c:extLst>
            </c:dLbl>
            <c:dLbl>
              <c:idx val="1"/>
              <c:tx>
                <c:strRef>
                  <c:f>Daten_Diagramme!$E$15</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{35474D1F-8752-42EA-8813-37AB193A42D9}</c15:txfldGUID>
                      <c15:f>Daten_Diagramme!$E$15</c15:f>
                      <c15:dlblFieldTableCache>
                        <c:ptCount val="1"/>
                        <c:pt idx="0">
                          <c:v>6.8</c:v>
                        </c:pt>
                      </c15:dlblFieldTableCache>
                    </c15:dlblFTEntry>
                  </c15:dlblFieldTable>
                  <c15:showDataLabelsRange val="0"/>
                </c:ext>
                <c:ext xmlns:c16="http://schemas.microsoft.com/office/drawing/2014/chart" uri="{C3380CC4-5D6E-409C-BE32-E72D297353CC}">
                  <c16:uniqueId val="{00000001-767B-4F46-A9CF-0F42010CD901}"/>
                </c:ext>
              </c:extLst>
            </c:dLbl>
            <c:dLbl>
              <c:idx val="2"/>
              <c:tx>
                <c:strRef>
                  <c:f>Daten_Diagramme!$E$16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{5BE4E7D5-2485-48DA-AC4C-B60933728A2E}</c15:txfldGUID>
                      <c15:f>Daten_Diagramme!$E$16</c15:f>
                      <c15:dlblFieldTableCache>
                        <c:ptCount val="1"/>
                        <c:pt idx="0">
                          <c:v>-3.1</c:v>
                        </c:pt>
                      </c15:dlblFieldTableCache>
                    </c15:dlblFTEntry>
                  </c15:dlblFieldTable>
                  <c15:showDataLabelsRange val="0"/>
                </c:ext>
                <c:ext xmlns:c16="http://schemas.microsoft.com/office/drawing/2014/chart" uri="{C3380CC4-5D6E-409C-BE32-E72D297353CC}">
                  <c16:uniqueId val="{00000002-767B-4F46-A9CF-0F42010CD901}"/>
                </c:ext>
              </c:extLst>
            </c:dLbl>
            <c:dLbl>
              <c:idx val="3"/>
              <c:tx>
                <c:strRef>
                  <c:f>Daten_Diagramme!$E$17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{6CACBE5A-EE20-4B7A-9C5F-B6BFE814ADBE}</c15:txfldGUID>
                      <c15:f>Daten_Diagramme!$E$17</c15:f>
                      <c15:dlblFieldTableCache>
                        <c:ptCount val="1"/>
                        <c:pt idx="0">
                          <c:v>1.0</c:v>
                        </c:pt>
                      </c15:dlblFieldTableCache>
                    </c15:dlblFTEntry>
                  </c15:dlblFieldTable>
                  <c15:showDataLabelsRange val="0"/>
                </c:ext>
                <c:ext xmlns:c16="http://schemas.microsoft.com/office/drawing/2014/chart" uri="{C3380CC4-5D6E-409C-BE32-E72D297353CC}">
                  <c16:uniqueId val="{00000003-767B-4F46-A9CF-0F42010CD901}"/>
                </c:ext>
              </c:extLst>
            </c:dLbl>
            <c:dLbl>
              <c:idx val="4"/>
              <c:tx>
                <c:strRef>
                  <c:f>Daten_Diagramme!$E$18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{F66E2591-27C4-4C2C-9C31-23B07B3EDD5E}</c15:txfldGUID>
                      <c15:f>Daten_Diagramme!$E$18</c15:f>
                      <c15:dlblFieldTableCache>
                        <c:ptCount val="1"/>
                        <c:pt idx="0">
                          <c:v>4.0</c:v>
                        </c:pt>
                      </c15:dlblFieldTableCache>
                    </c15:dlblFTEntry>
                  </c15:dlblFieldTable>
                  <c15:showDataLabelsRange val="0"/>
                </c:ext>
                <c:ext xmlns:c16="http://schemas.microsoft.com/office/drawing/2014/chart" uri="{C3380CC4-5D6E-409C-BE32-E72D297353CC}">
                  <c16:uniqueId val="{00000004-767B-4F46-A9CF-0F42010CD901}"/>
                </c:ext>
              </c:extLst>
            </c:dLbl>
            <c:dLbl>
              <c:idx val="5"/>
              <c:tx>
                <c:strRef>
                  <c:f>Daten_Diagramme!$E$19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{5A0136C0-2728-485D-A8A7-7727BAB20FE6}</c15:txfldGUID>
                      <c15:f>Daten_Diagramme!$E$19</c15:f>
                      <c15:dlblFieldTableCache>
                        <c:ptCount val="1"/>
                        <c:pt idx="0">
                          <c:v>*</c:v>
                        </c:pt>
                      </c15:dlblFieldTableCache>
                    </c15:dlblFTEntry>
                  </c15:dlblFieldTable>
                  <c15:showDataLabelsRange val="0"/>
                </c:ext>
                <c:ext xmlns:c16="http://schemas.microsoft.com/office/drawing/2014/chart" uri="{C3380CC4-5D6E-409C-BE32-E72D297353CC}">
                  <c16:uniqueId val="{00000005-767B-4F46-A9CF-0F42010CD901}"/>
                </c:ext>
              </c:extLst>
            </c:dLbl>
            <c:dLbl>
              <c:idx val="6"/>
              <c:tx>
                <c:strRef>
                  <c:f>Daten_Diagramme!$E$20</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{E31D5C66-70DD-4FC1-BA91-ED4F4E3D1F3F}</c15:txfldGUID>
                      <c15:f>Daten_Diagramme!$E$20</c15:f>
                      <c15:dlblFieldTableCache>
                        <c:ptCount val="1"/>
                        <c:pt idx="0">
                          <c:v>*</c:v>
                        </c:pt>
                      </c15:dlblFieldTableCache>
                    </c15:dlblFTEntry>
                  </c15:dlblFieldTable>
                  <c15:showDataLabelsRange val="0"/>
                </c:ext>
                <c:ext xmlns:c16="http://schemas.microsoft.com/office/drawing/2014/chart" uri="{C3380CC4-5D6E-409C-BE32-E72D297353CC}">
                  <c16:uniqueId val="{00000006-767B-4F46-A9CF-0F42010CD901}"/>
                </c:ext>
              </c:extLst>
            </c:dLbl>
            <c:dLbl>
              <c:idx val="7"/>
              <c:tx>
                <c:strRef>
                  <c:f>Daten_Diagramme!$E$21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{E4EB7F95-3347-4CC1-A62D-21286CD09E73}</c15:txfldGUID>
                      <c15:f>Daten_Diagramme!$E$21</c15:f>
                      <c15:dlblFieldTableCache>
                        <c:ptCount val="1"/>
                        <c:pt idx="0">
                          <c:v>1.5</c:v>
                        </c:pt>
                      </c15:dlblFieldTableCache>
                    </c15:dlblFTEntry>
                  </c15:dlblFieldTable>
                  <c15:showDataLabelsRange val="0"/>
                </c:ext>
                <c:ext xmlns:c16="http://schemas.microsoft.com/office/drawing/2014/chart" uri="{C3380CC4-5D6E-409C-BE32-E72D297353CC}">
                  <c16:uniqueId val="{00000007-767B-4F46-A9CF-0F42010CD901}"/>
                </c:ext>
              </c:extLst>
            </c:dLbl>
            <c:dLbl>
              <c:idx val="8"/>
              <c:tx>
                <c:strRef>
                  <c:f>Daten_Diagramme!$E$22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{A3074A7A-D371-451C-839C-ADA1E51DFBC2}</c15:txfldGUID>
                      <c15:f>Daten_Diagramme!$E$22</c15:f>
                      <c15:dlblFieldTableCache>
                        <c:ptCount val="1"/>
                        <c:pt idx="0">
                          <c:v>-3.0</c:v>
                        </c:pt>
                      </c15:dlblFieldTableCache>
                    </c15:dlblFTEntry>
                  </c15:dlblFieldTable>
                  <c15:showDataLabelsRange val="0"/>
                </c:ext>
                <c:ext xmlns:c16="http://schemas.microsoft.com/office/drawing/2014/chart" uri="{C3380CC4-5D6E-409C-BE32-E72D297353CC}">
                  <c16:uniqueId val="{00000008-767B-4F46-A9CF-0F42010CD901}"/>
                </c:ext>
              </c:extLst>
            </c:dLbl>
            <c:dLbl>
              <c:idx val="9"/>
              <c:tx>
                <c:strRef>
                  <c:f>Daten_Diagramme!$E$23</c:f>
                  <c:strCache>
                    <c:ptCount val="1"/>
                    <c:pt idx="0">
                      <c:v>12.6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{A90625DB-A1A4-447E-A50C-DE097A89B01E}</c15:txfldGUID>
                      <c15:f>Daten_Diagramme!$E$23</c15:f>
                      <c15:dlblFieldTableCache>
                        <c:ptCount val="1"/>
                        <c:pt idx="0">
                          <c:v>12.6</c:v>
                        </c:pt>
                      </c15:dlblFieldTableCache>
                    </c15:dlblFTEntry>
                  </c15:dlblFieldTable>
                  <c15:showDataLabelsRange val="0"/>
                </c:ext>
                <c:ext xmlns:c16="http://schemas.microsoft.com/office/drawing/2014/chart" uri="{C3380CC4-5D6E-409C-BE32-E72D297353CC}">
                  <c16:uniqueId val="{00000009-767B-4F46-A9CF-0F42010CD901}"/>
                </c:ext>
              </c:extLst>
            </c:dLbl>
            <c:dLbl>
              <c:idx val="10"/>
              <c:tx>
                <c:strRef>
                  <c:f>Daten_Diagramme!$E$24</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{A024B824-BC03-47EE-BD20-437E5A8375FF}</c15:txfldGUID>
                      <c15:f>Daten_Diagramme!$E$24</c15:f>
                      <c15:dlblFieldTableCache>
                        <c:ptCount val="1"/>
                        <c:pt idx="0">
                          <c:v>-11.0</c:v>
                        </c:pt>
                      </c15:dlblFieldTableCache>
                    </c15:dlblFTEntry>
                  </c15:dlblFieldTable>
                  <c15:showDataLabelsRange val="0"/>
                </c:ext>
                <c:ext xmlns:c16="http://schemas.microsoft.com/office/drawing/2014/chart" uri="{C3380CC4-5D6E-409C-BE32-E72D297353CC}">
                  <c16:uniqueId val="{0000000A-767B-4F46-A9CF-0F42010CD901}"/>
                </c:ext>
              </c:extLst>
            </c:dLbl>
            <c:dLbl>
              <c:idx val="11"/>
              <c:tx>
                <c:strRef>
                  <c:f>Daten_Diagramme!$E$25</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{F87F42DD-C05D-44B7-B516-7F175890FA74}</c15:txfldGUID>
                      <c15:f>Daten_Diagramme!$E$25</c15:f>
                      <c15:dlblFieldTableCache>
                        <c:ptCount val="1"/>
                        <c:pt idx="0">
                          <c:v>-8.5</c:v>
                        </c:pt>
                      </c15:dlblFieldTableCache>
                    </c15:dlblFTEntry>
                  </c15:dlblFieldTable>
                  <c15:showDataLabelsRange val="0"/>
                </c:ext>
                <c:ext xmlns:c16="http://schemas.microsoft.com/office/drawing/2014/chart" uri="{C3380CC4-5D6E-409C-BE32-E72D297353CC}">
                  <c16:uniqueId val="{0000000B-767B-4F46-A9CF-0F42010CD901}"/>
                </c:ext>
              </c:extLst>
            </c:dLbl>
            <c:dLbl>
              <c:idx val="12"/>
              <c:tx>
                <c:strRef>
                  <c:f>Daten_Diagramme!$E$26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{89273D51-3396-486E-BC9D-05C88ACAB979}</c15:txfldGUID>
                      <c15:f>Daten_Diagramme!$E$26</c15:f>
                      <c15:dlblFieldTableCache>
                        <c:ptCount val="1"/>
                        <c:pt idx="0">
                          <c:v>1.7</c:v>
                        </c:pt>
                      </c15:dlblFieldTableCache>
                    </c15:dlblFTEntry>
                  </c15:dlblFieldTable>
                  <c15:showDataLabelsRange val="0"/>
                </c:ext>
                <c:ext xmlns:c16="http://schemas.microsoft.com/office/drawing/2014/chart" uri="{C3380CC4-5D6E-409C-BE32-E72D297353CC}">
                  <c16:uniqueId val="{0000000C-767B-4F46-A9CF-0F42010CD901}"/>
                </c:ext>
              </c:extLst>
            </c:dLbl>
            <c:dLbl>
              <c:idx val="13"/>
              <c:tx>
                <c:strRef>
                  <c:f>Daten_Diagramme!$E$27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{3AC63B3A-C150-4C31-A907-D73A320C347D}</c15:txfldGUID>
                      <c15:f>Daten_Diagramme!$E$27</c15:f>
                      <c15:dlblFieldTableCache>
                        <c:ptCount val="1"/>
                        <c:pt idx="0">
                          <c:v>0.5</c:v>
                        </c:pt>
                      </c15:dlblFieldTableCache>
                    </c15:dlblFTEntry>
                  </c15:dlblFieldTable>
                  <c15:showDataLabelsRange val="0"/>
                </c:ext>
                <c:ext xmlns:c16="http://schemas.microsoft.com/office/drawing/2014/chart" uri="{C3380CC4-5D6E-409C-BE32-E72D297353CC}">
                  <c16:uniqueId val="{0000000D-767B-4F46-A9CF-0F42010CD901}"/>
                </c:ext>
              </c:extLst>
            </c:dLbl>
            <c:dLbl>
              <c:idx val="14"/>
              <c:tx>
                <c:strRef>
                  <c:f>Daten_Diagramme!$E$28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{4D4A9ED1-1E14-4C8E-B19E-38C6CEBB4D44}</c15:txfldGUID>
                      <c15:f>Daten_Diagramme!$E$28</c15:f>
                      <c15:dlblFieldTableCache>
                        <c:ptCount val="1"/>
                        <c:pt idx="0">
                          <c:v>-1.9</c:v>
                        </c:pt>
                      </c15:dlblFieldTableCache>
                    </c15:dlblFTEntry>
                  </c15:dlblFieldTable>
                  <c15:showDataLabelsRange val="0"/>
                </c:ext>
                <c:ext xmlns:c16="http://schemas.microsoft.com/office/drawing/2014/chart" uri="{C3380CC4-5D6E-409C-BE32-E72D297353CC}">
                  <c16:uniqueId val="{0000000E-767B-4F46-A9CF-0F42010CD901}"/>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{E5DDCF8E-4828-46BA-99D3-A8D04ABCCC94}</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767B-4F46-A9CF-0F42010CD901}"/>
                </c:ext>
              </c:extLst>
            </c:dLbl>
            <c:dLbl>
              <c:idx val="16"/>
              <c:tx>
                <c:strRef>
                  <c:f>Daten_Diagramme!$E$30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{6CE03624-E8E2-4633-9466-9338CA50F936}</c15:txfldGUID>
                      <c15:f>Daten_Diagramme!$E$30</c15:f>
                      <c15:dlblFieldTableCache>
                        <c:ptCount val="1"/>
                        <c:pt idx="0">
                          <c:v>0.5</c:v>
                        </c:pt>
                      </c15:dlblFieldTableCache>
                    </c15:dlblFTEntry>
                  </c15:dlblFieldTable>
                  <c15:showDataLabelsRange val="0"/>
                </c:ext>
                <c:ext xmlns:c16="http://schemas.microsoft.com/office/drawing/2014/chart" uri="{C3380CC4-5D6E-409C-BE32-E72D297353CC}">
                  <c16:uniqueId val="{00000010-767B-4F46-A9CF-0F42010CD901}"/>
                </c:ext>
              </c:extLst>
            </c:dLbl>
            <c:dLbl>
              <c:idx val="17"/>
              <c:tx>
                <c:strRef>
                  <c:f>Daten_Diagramme!$E$31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{55779E8C-5AA2-4524-A00E-80F53FAA6AB0}</c15:txfldGUID>
                      <c15:f>Daten_Diagramme!$E$31</c15:f>
                      <c15:dlblFieldTableCache>
                        <c:ptCount val="1"/>
                        <c:pt idx="0">
                          <c:v>0.7</c:v>
                        </c:pt>
                      </c15:dlblFieldTableCache>
                    </c15:dlblFTEntry>
                  </c15:dlblFieldTable>
                  <c15:showDataLabelsRange val="0"/>
                </c:ext>
                <c:ext xmlns:c16="http://schemas.microsoft.com/office/drawing/2014/chart" uri="{C3380CC4-5D6E-409C-BE32-E72D297353CC}">
                  <c16:uniqueId val="{00000011-767B-4F46-A9CF-0F42010CD901}"/>
                </c:ext>
              </c:extLst>
            </c:dLbl>
            <c:dLbl>
              <c:idx val="18"/>
              <c:tx>
                <c:strRef>
                  <c:f>Daten_Diagramme!$E$32</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{FCD8D543-7BC5-4387-A4B5-2764447CFA28}</c15:txfldGUID>
                      <c15:f>Daten_Diagramme!$E$32</c15:f>
                      <c15:dlblFieldTableCache>
                        <c:ptCount val="1"/>
                        <c:pt idx="0">
                          <c:v>-4.2</c:v>
                        </c:pt>
                      </c15:dlblFieldTableCache>
                    </c15:dlblFTEntry>
                  </c15:dlblFieldTable>
                  <c15:showDataLabelsRange val="0"/>
                </c:ext>
                <c:ext xmlns:c16="http://schemas.microsoft.com/office/drawing/2014/chart" uri="{C3380CC4-5D6E-409C-BE32-E72D297353CC}">
                  <c16:uniqueId val="{00000012-767B-4F46-A9CF-0F42010CD901}"/>
                </c:ext>
              </c:extLst>
            </c:dLbl>
            <c:dLbl>
              <c:idx val="19"/>
              <c:tx>
                <c:strRef>
                  <c:f>Daten_Diagramme!$E$33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{18D939D1-717C-4391-BB0B-E9231337B306}</c15:txfldGUID>
                      <c15:f>Daten_Diagramme!$E$33</c15:f>
                      <c15:dlblFieldTableCache>
                        <c:ptCount val="1"/>
                        <c:pt idx="0">
                          <c:v>1.1</c:v>
                        </c:pt>
                      </c15:dlblFieldTableCache>
                    </c15:dlblFTEntry>
                  </c15:dlblFieldTable>
                  <c15:showDataLabelsRange val="0"/>
                </c:ext>
                <c:ext xmlns:c16="http://schemas.microsoft.com/office/drawing/2014/chart" uri="{C3380CC4-5D6E-409C-BE32-E72D297353CC}">
                  <c16:uniqueId val="{00000013-767B-4F46-A9CF-0F42010CD901}"/>
                </c:ext>
              </c:extLst>
            </c:dLbl>
            <c:dLbl>
              <c:idx val="20"/>
              <c:tx>
                <c:strRef>
                  <c:f>Daten_Diagramme!$E$34</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{F4783E60-F827-48E7-A4E9-79E4CFFC78C9}</c15:txfldGUID>
                      <c15:f>Daten_Diagramme!$E$34</c15:f>
                      <c15:dlblFieldTableCache>
                        <c:ptCount val="1"/>
                        <c:pt idx="0">
                          <c:v>-7.0</c:v>
                        </c:pt>
                      </c15:dlblFieldTableCache>
                    </c15:dlblFTEntry>
                  </c15:dlblFieldTable>
                  <c15:showDataLabelsRange val="0"/>
                </c:ext>
                <c:ext xmlns:c16="http://schemas.microsoft.com/office/drawing/2014/chart" uri="{C3380CC4-5D6E-409C-BE32-E72D297353CC}">
                  <c16:uniqueId val="{00000014-767B-4F46-A9CF-0F42010CD901}"/>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{0A0AEC8B-9CEA-4F22-8E6B-D5F92066888B}</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767B-4F46-A9CF-0F42010CD90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{5EAC95CB-D9A6-4AF7-A741-B6540AD20745}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67B-4F46-A9CF-0F42010CD901}"/>
                </c:ext>
              </c:extLst>
            </c:dLbl>
            <c:dLbl>
              <c:idx val="23"/>
              <c:tx>
                <c:strRef>
                  <c:f>Daten_Diagramme!$E$37</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{7869F6C7-2A93-45AB-B4F1-2276875D5244}</c15:txfldGUID>
                      <c15:f>Daten_Diagramme!$E$37</c15:f>
                      <c15:dlblFieldTableCache>
                        <c:ptCount val="1"/>
                        <c:pt idx="0">
                          <c:v>6.8</c:v>
                        </c:pt>
                      </c15:dlblFieldTableCache>
                    </c15:dlblFTEntry>
                  </c15:dlblFieldTable>
                  <c15:showDataLabelsRange val="0"/>
                </c:ext>
                <c:ext xmlns:c16="http://schemas.microsoft.com/office/drawing/2014/chart" uri="{C3380CC4-5D6E-409C-BE32-E72D297353CC}">
                  <c16:uniqueId val="{00000017-767B-4F46-A9CF-0F42010CD901}"/>
                </c:ext>
              </c:extLst>
            </c:dLbl>
            <c:dLbl>
              <c:idx val="24"/>
              <c:tx>
                <c:strRef>
                  <c:f>Daten_Diagramme!$E$38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{D9F71DA0-C268-4641-B6F6-A96EE4777423}</c15:txfldGUID>
                      <c15:f>Daten_Diagramme!$E$38</c15:f>
                      <c15:dlblFieldTableCache>
                        <c:ptCount val="1"/>
                        <c:pt idx="0">
                          <c:v>1.0</c:v>
                        </c:pt>
                      </c15:dlblFieldTableCache>
                    </c15:dlblFTEntry>
                  </c15:dlblFieldTable>
                  <c15:showDataLabelsRange val="0"/>
                </c:ext>
                <c:ext xmlns:c16="http://schemas.microsoft.com/office/drawing/2014/chart" uri="{C3380CC4-5D6E-409C-BE32-E72D297353CC}">
                  <c16:uniqueId val="{00000018-767B-4F46-A9CF-0F42010CD901}"/>
                </c:ext>
              </c:extLst>
            </c:dLbl>
            <c:dLbl>
              <c:idx val="25"/>
              <c:tx>
                <c:strRef>
                  <c:f>Daten_Diagramme!$E$39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{01BF8767-5269-4CC2-8D9B-CD81451249A3}</c15:txfldGUID>
                      <c15:f>Daten_Diagramme!$E$39</c15:f>
                      <c15:dlblFieldTableCache>
                        <c:ptCount val="1"/>
                        <c:pt idx="0">
                          <c:v>-4.3</c:v>
                        </c:pt>
                      </c15:dlblFieldTableCache>
                    </c15:dlblFTEntry>
                  </c15:dlblFieldTable>
                  <c15:showDataLabelsRange val="0"/>
                </c:ext>
                <c:ext xmlns:c16="http://schemas.microsoft.com/office/drawing/2014/chart" uri="{C3380CC4-5D6E-409C-BE32-E72D297353CC}">
                  <c16:uniqueId val="{00000019-767B-4F46-A9CF-0F42010CD90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{C20DBB4C-CB87-4DDA-B748-16FB039EC2A9}</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67B-4F46-A9CF-0F42010CD90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{0C2FAAC9-274D-49CA-8A1E-E5381A56A76C}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67B-4F46-A9CF-0F42010CD90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{8C915280-C0D7-4E87-A0A3-3CF031D14636}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67B-4F46-A9CF-0F42010CD90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{E93DFB13-8115-4EAC-A9E8-E78FC53B90FE}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67B-4F46-A9CF-0F42010CD90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{818ACCBF-8ADA-4688-BB7E-79E905105D28}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67B-4F46-A9CF-0F42010CD901}"/>
                </c:ext>
              </c:extLst>
            </c:dLbl>
            <c:dLbl>
              <c:idx val="31"/>
              <c:tx>
                <c:strRef>
                  <c:f>Daten_Diagramme!$E$45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{02DEF390-FDA1-4F93-97E3-94C9C8E9B921}</c15:txfldGUID>
                      <c15:f>Daten_Diagramme!$E$45</c15:f>
                      <c15:dlblFieldTableCache>
                        <c:ptCount val="1"/>
                        <c:pt idx="0">
                          <c:v>-4.3</c:v>
                        </c:pt>
                      </c15:dlblFieldTableCache>
                    </c15:dlblFTEntry>
                  </c15:dlblFieldTable>
                  <c15:showDataLabelsRange val="0"/>
                </c:ext>
                <c:ext xmlns:c16="http://schemas.microsoft.com/office/drawing/2014/chart" uri="{C3380CC4-5D6E-409C-BE32-E72D297353CC}">
                  <c16:uniqueId val="{0000001F-767B-4F46-A9CF-0F42010CD90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-3.5447831850028404</c:v>
                </c:pt>
                <c:pt idx="1">
                  <c:v>6.8376068376068373</c:v>
                </c:pt>
                <c:pt idx="2">
                  <c:v>-3.0769230769230771</c:v>
                </c:pt>
                <c:pt idx="3">
                  <c:v>1.0260457774269929</c:v>
                </c:pt>
                <c:pt idx="4">
                  <c:v>4.0455120101137796</c:v>
                </c:pt>
                <c:pt idx="5">
                  <c:v>0</c:v>
                </c:pt>
                <c:pt idx="6">
                  <c:v>0</c:v>
                </c:pt>
                <c:pt idx="7">
                  <c:v>1.4675052410901468</c:v>
                </c:pt>
                <c:pt idx="8">
                  <c:v>-3.0223075077956345</c:v>
                </c:pt>
                <c:pt idx="9">
                  <c:v>12.64367816091954</c:v>
                </c:pt>
                <c:pt idx="10">
                  <c:v>-11.039755351681958</c:v>
                </c:pt>
                <c:pt idx="11">
                  <c:v>-8.4656084656084651</c:v>
                </c:pt>
                <c:pt idx="12">
                  <c:v>1.6574585635359116</c:v>
                </c:pt>
                <c:pt idx="13">
                  <c:v>0.50618672665916764</c:v>
                </c:pt>
                <c:pt idx="14">
                  <c:v>-1.867704280155642</c:v>
                </c:pt>
                <c:pt idx="15">
                  <c:v>-82.464454976303315</c:v>
                </c:pt>
                <c:pt idx="16">
                  <c:v>0.45731707317073172</c:v>
                </c:pt>
                <c:pt idx="17">
                  <c:v>0.67842605156037994</c:v>
                </c:pt>
                <c:pt idx="18">
                  <c:v>-4.1708043694141015</c:v>
                </c:pt>
                <c:pt idx="19">
                  <c:v>1.1226252158894645</c:v>
                </c:pt>
                <c:pt idx="20">
                  <c:v>-7.0384090465977778</c:v>
                </c:pt>
                <c:pt idx="21">
                  <c:v>0</c:v>
                </c:pt>
                <c:pt idx="23">
                  <c:v>6.8376068376068373</c:v>
                </c:pt>
                <c:pt idx="24">
                  <c:v>0.97830710336027227</c:v>
                </c:pt>
                <c:pt idx="25">
                  <c:v>-4.25667902339256</c:v>
                </c:pt>
              </c:numCache>
            </c:numRef>
          </c:val>
          <c:extLst>
            <c:ext xmlns:c16="http://schemas.microsoft.com/office/drawing/2014/chart" uri="{C3380CC4-5D6E-409C-BE32-E72D297353CC}">
              <c16:uniqueId val="{00000020-767B-4F46-A9CF-0F42010CD90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{1B8A88B4-FE99-4787-B073-AE7325B49E29}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67B-4F46-A9CF-0F42010CD90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{DB6DF894-7858-4FA1-943A-7C14F777736C}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67B-4F46-A9CF-0F42010CD90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{356079B0-83C2-4ECC-AF43-CA61D995B746}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67B-4F46-A9CF-0F42010CD90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{F0321276-1FC1-4988-8C30-A450C6623738}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67B-4F46-A9CF-0F42010CD90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{77312430-E098-4296-89F0-03A79C565E46}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67B-4F46-A9CF-0F42010CD90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{394874C4-C4BE-41B1-9D9B-7F8B3D0AB99D}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67B-4F46-A9CF-0F42010CD90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{74C96AFF-4B55-4013-9019-03C2DBB817EE}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67B-4F46-A9CF-0F42010CD90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{DDBF983B-8CC0-4F8C-9514-B28680AAFC03}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67B-4F46-A9CF-0F42010CD90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{B02A84BE-94B8-45AA-B538-44A2167DB677}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67B-4F46-A9CF-0F42010CD90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{943764A5-8FAC-44A6-8E9F-35409828C4FF}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67B-4F46-A9CF-0F42010CD90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{74C4DFB2-1490-47AC-8EBF-F0DB6FF4502A}</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67B-4F46-A9CF-0F42010CD90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{82F0CA8B-387F-4F65-9AF3-7CC77F1636B8}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67B-4F46-A9CF-0F42010CD90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{7C0101C7-04B6-4110-9345-6D2E3AB1FD58}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67B-4F46-A9CF-0F42010CD90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{79231A1E-EA8F-467A-A285-5CCF9951499C}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67B-4F46-A9CF-0F42010CD90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{70D15595-4C2C-4120-BFE6-4BF2EB22A8C2}</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67B-4F46-A9CF-0F42010CD901}"/>
                </c:ext>
              </c:extLst>
            </c:dLbl>
            <c:dLbl>
              <c:idx val="15"/>
              <c:tx>
                <c:strRef>
                  <c:f>Daten_Diagramme!$G$29</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{3FCA7CFC-9CCA-4545-B91F-1183ECB290CC}</c15:txfldGUID>
                      <c15:f>Daten_Diagramme!$G$29</c15:f>
                      <c15:dlblFieldTableCache>
                        <c:ptCount val="1"/>
                        <c:pt idx="0">
                          <c:v>&lt; -50</c:v>
                        </c:pt>
                      </c15:dlblFieldTableCache>
                    </c15:dlblFTEntry>
                  </c15:dlblFieldTable>
                  <c15:showDataLabelsRange val="0"/>
                </c:ext>
                <c:ext xmlns:c16="http://schemas.microsoft.com/office/drawing/2014/chart" uri="{C3380CC4-5D6E-409C-BE32-E72D297353CC}">
                  <c16:uniqueId val="{00000030-767B-4F46-A9CF-0F42010CD90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{FB9E60FA-2FE2-46DE-AF18-606B9E0E0437}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67B-4F46-A9CF-0F42010CD90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{43FA5C3D-4252-46DE-824A-6C2C2891D07F}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67B-4F46-A9CF-0F42010CD90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{6EB0DF37-722B-495F-B0B8-8A6D6174AFE2}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67B-4F46-A9CF-0F42010CD90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{E7DCA0ED-49BB-4E46-A441-D29D9FB5700F}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67B-4F46-A9CF-0F42010CD90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{C97DFA6D-BC70-40EC-A0A7-FDE87647C8FB}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67B-4F46-A9CF-0F42010CD90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{03A7C195-948D-4EEB-BDEA-52CAF3F7DCF0}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67B-4F46-A9CF-0F42010CD90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{9698BE58-ACF2-4054-B079-8996544050D5}</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67B-4F46-A9CF-0F42010CD90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{C08C7E71-47F5-446E-A9F6-27C2B5F2E23C}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67B-4F46-A9CF-0F42010CD90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{F15B71D9-DE1E-4CB1-813D-70A1313FA214}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67B-4F46-A9CF-0F42010CD90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{8C592DD4-E5A3-42B6-9704-A2A453CBAE2B}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67B-4F46-A9CF-0F42010CD90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{30F704B1-39A3-4CB9-8A9E-D3BF228D4CC7}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67B-4F46-A9CF-0F42010CD90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{CBBE8103-A870-4DF0-9D1A-6DF6172D2D7B}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67B-4F46-A9CF-0F42010CD90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{C26F219E-16F7-493D-B706-BDB803C2C410}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67B-4F46-A9CF-0F42010CD90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{1E09E8A7-4DAB-469F-95DD-14D2297081A5}</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67B-4F46-A9CF-0F42010CD90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{0ECA7766-9BCA-4D22-83DB-FCB5BF989103}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67B-4F46-A9CF-0F42010CD90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{B8C0F61C-07CD-4607-A64D-E1B43FDD69FC}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67B-4F46-A9CF-0F42010CD90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-0.75</c:v>
                </c:pt>
                <c:pt idx="6">
                  <c:v>-0.75</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67B-4F46-A9CF-0F42010CD90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45</c:v>
                </c:pt>
                <c:pt idx="6">
                  <c:v>45</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56</c:v>
                </c:pt>
                <c:pt idx="6">
                  <c:v>67</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67B-4F46-A9CF-0F42010CD90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{E78BB7A8-1228-477B-BF6E-448086418B1B}</c15:txfldGUID>
                      <c15:f>Diagramm!$I$46</c15:f>
                      <c15:dlblFieldTableCache>
                        <c:ptCount val="1"/>
                      </c15:dlblFieldTableCache>
                    </c15:dlblFTEntry>
                  </c15:dlblFieldTable>
                  <c15:showDataLabelsRange val="0"/>
                </c:ext>
                <c:ext xmlns:c16="http://schemas.microsoft.com/office/drawing/2014/chart" uri="{C3380CC4-5D6E-409C-BE32-E72D297353CC}">
                  <c16:uniqueId val="{00000000-27B3-4262-BE66-FC5DF6CF046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{CF154570-9C47-4759-98BD-52FA544B2BBE}</c15:txfldGUID>
                      <c15:f>Diagramm!$I$47</c15:f>
                      <c15:dlblFieldTableCache>
                        <c:ptCount val="1"/>
                      </c15:dlblFieldTableCache>
                    </c15:dlblFTEntry>
                  </c15:dlblFieldTable>
                  <c15:showDataLabelsRange val="0"/>
                </c:ext>
                <c:ext xmlns:c16="http://schemas.microsoft.com/office/drawing/2014/chart" uri="{C3380CC4-5D6E-409C-BE32-E72D297353CC}">
                  <c16:uniqueId val="{00000001-27B3-4262-BE66-FC5DF6CF046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{70E93581-B7F6-4352-A6BC-9C3E1C734936}</c15:txfldGUID>
                      <c15:f>Diagramm!$I$48</c15:f>
                      <c15:dlblFieldTableCache>
                        <c:ptCount val="1"/>
                      </c15:dlblFieldTableCache>
                    </c15:dlblFTEntry>
                  </c15:dlblFieldTable>
                  <c15:showDataLabelsRange val="0"/>
                </c:ext>
                <c:ext xmlns:c16="http://schemas.microsoft.com/office/drawing/2014/chart" uri="{C3380CC4-5D6E-409C-BE32-E72D297353CC}">
                  <c16:uniqueId val="{00000002-27B3-4262-BE66-FC5DF6CF046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{6D3559C5-53C5-4481-AD08-94254C9D18B6}</c15:txfldGUID>
                      <c15:f>Diagramm!$I$49</c15:f>
                      <c15:dlblFieldTableCache>
                        <c:ptCount val="1"/>
                      </c15:dlblFieldTableCache>
                    </c15:dlblFTEntry>
                  </c15:dlblFieldTable>
                  <c15:showDataLabelsRange val="0"/>
                </c:ext>
                <c:ext xmlns:c16="http://schemas.microsoft.com/office/drawing/2014/chart" uri="{C3380CC4-5D6E-409C-BE32-E72D297353CC}">
                  <c16:uniqueId val="{00000003-27B3-4262-BE66-FC5DF6CF046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{B02250BD-A18D-4AEE-B249-F7DF8577AFB8}</c15:txfldGUID>
                      <c15:f>Diagramm!$I$50</c15:f>
                      <c15:dlblFieldTableCache>
                        <c:ptCount val="1"/>
                      </c15:dlblFieldTableCache>
                    </c15:dlblFTEntry>
                  </c15:dlblFieldTable>
                  <c15:showDataLabelsRange val="0"/>
                </c:ext>
                <c:ext xmlns:c16="http://schemas.microsoft.com/office/drawing/2014/chart" uri="{C3380CC4-5D6E-409C-BE32-E72D297353CC}">
                  <c16:uniqueId val="{00000004-27B3-4262-BE66-FC5DF6CF046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{E2AED584-483E-49DF-AE15-5125502AA23C}</c15:txfldGUID>
                      <c15:f>Diagramm!$I$51</c15:f>
                      <c15:dlblFieldTableCache>
                        <c:ptCount val="1"/>
                      </c15:dlblFieldTableCache>
                    </c15:dlblFTEntry>
                  </c15:dlblFieldTable>
                  <c15:showDataLabelsRange val="0"/>
                </c:ext>
                <c:ext xmlns:c16="http://schemas.microsoft.com/office/drawing/2014/chart" uri="{C3380CC4-5D6E-409C-BE32-E72D297353CC}">
                  <c16:uniqueId val="{00000005-27B3-4262-BE66-FC5DF6CF046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{D7D8DEE8-5075-490F-82CF-9AABDF471539}</c15:txfldGUID>
                      <c15:f>Diagramm!$I$52</c15:f>
                      <c15:dlblFieldTableCache>
                        <c:ptCount val="1"/>
                      </c15:dlblFieldTableCache>
                    </c15:dlblFTEntry>
                  </c15:dlblFieldTable>
                  <c15:showDataLabelsRange val="0"/>
                </c:ext>
                <c:ext xmlns:c16="http://schemas.microsoft.com/office/drawing/2014/chart" uri="{C3380CC4-5D6E-409C-BE32-E72D297353CC}">
                  <c16:uniqueId val="{00000006-27B3-4262-BE66-FC5DF6CF046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{D941C00F-E2FB-4402-A8CE-18CCAB7FCC04}</c15:txfldGUID>
                      <c15:f>Diagramm!$I$53</c15:f>
                      <c15:dlblFieldTableCache>
                        <c:ptCount val="1"/>
                      </c15:dlblFieldTableCache>
                    </c15:dlblFTEntry>
                  </c15:dlblFieldTable>
                  <c15:showDataLabelsRange val="0"/>
                </c:ext>
                <c:ext xmlns:c16="http://schemas.microsoft.com/office/drawing/2014/chart" uri="{C3380CC4-5D6E-409C-BE32-E72D297353CC}">
                  <c16:uniqueId val="{00000007-27B3-4262-BE66-FC5DF6CF046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{9FA13FBD-D755-46FC-AC28-5950C298BCBE}</c15:txfldGUID>
                      <c15:f>Diagramm!$I$54</c15:f>
                      <c15:dlblFieldTableCache>
                        <c:ptCount val="1"/>
                      </c15:dlblFieldTableCache>
                    </c15:dlblFTEntry>
                  </c15:dlblFieldTable>
                  <c15:showDataLabelsRange val="0"/>
                </c:ext>
                <c:ext xmlns:c16="http://schemas.microsoft.com/office/drawing/2014/chart" uri="{C3380CC4-5D6E-409C-BE32-E72D297353CC}">
                  <c16:uniqueId val="{00000008-27B3-4262-BE66-FC5DF6CF046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{9D6147C6-D2E2-4876-85DB-5A411DDA9E09}</c15:txfldGUID>
                      <c15:f>Diagramm!$I$55</c15:f>
                      <c15:dlblFieldTableCache>
                        <c:ptCount val="1"/>
                      </c15:dlblFieldTableCache>
                    </c15:dlblFTEntry>
                  </c15:dlblFieldTable>
                  <c15:showDataLabelsRange val="0"/>
                </c:ext>
                <c:ext xmlns:c16="http://schemas.microsoft.com/office/drawing/2014/chart" uri="{C3380CC4-5D6E-409C-BE32-E72D297353CC}">
                  <c16:uniqueId val="{00000009-27B3-4262-BE66-FC5DF6CF046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{383A6BB5-446C-4C02-AD53-37B20B445F51}</c15:txfldGUID>
                      <c15:f>Diagramm!$I$56</c15:f>
                      <c15:dlblFieldTableCache>
                        <c:ptCount val="1"/>
                      </c15:dlblFieldTableCache>
                    </c15:dlblFTEntry>
                  </c15:dlblFieldTable>
                  <c15:showDataLabelsRange val="0"/>
                </c:ext>
                <c:ext xmlns:c16="http://schemas.microsoft.com/office/drawing/2014/chart" uri="{C3380CC4-5D6E-409C-BE32-E72D297353CC}">
                  <c16:uniqueId val="{0000000A-27B3-4262-BE66-FC5DF6CF046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{9AA8F3ED-377A-4241-BAB2-D758849AEA4F}</c15:txfldGUID>
                      <c15:f>Diagramm!$I$57</c15:f>
                      <c15:dlblFieldTableCache>
                        <c:ptCount val="1"/>
                      </c15:dlblFieldTableCache>
                    </c15:dlblFTEntry>
                  </c15:dlblFieldTable>
                  <c15:showDataLabelsRange val="0"/>
                </c:ext>
                <c:ext xmlns:c16="http://schemas.microsoft.com/office/drawing/2014/chart" uri="{C3380CC4-5D6E-409C-BE32-E72D297353CC}">
                  <c16:uniqueId val="{0000000B-27B3-4262-BE66-FC5DF6CF046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{BC389714-8336-4767-981E-D44F44767ECE}</c15:txfldGUID>
                      <c15:f>Diagramm!$I$58</c15:f>
                      <c15:dlblFieldTableCache>
                        <c:ptCount val="1"/>
                      </c15:dlblFieldTableCache>
                    </c15:dlblFTEntry>
                  </c15:dlblFieldTable>
                  <c15:showDataLabelsRange val="0"/>
                </c:ext>
                <c:ext xmlns:c16="http://schemas.microsoft.com/office/drawing/2014/chart" uri="{C3380CC4-5D6E-409C-BE32-E72D297353CC}">
                  <c16:uniqueId val="{0000000C-27B3-4262-BE66-FC5DF6CF046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{28D1A7D8-8429-48CB-90FA-B1DD734682EF}</c15:txfldGUID>
                      <c15:f>Diagramm!$I$59</c15:f>
                      <c15:dlblFieldTableCache>
                        <c:ptCount val="1"/>
                      </c15:dlblFieldTableCache>
                    </c15:dlblFTEntry>
                  </c15:dlblFieldTable>
                  <c15:showDataLabelsRange val="0"/>
                </c:ext>
                <c:ext xmlns:c16="http://schemas.microsoft.com/office/drawing/2014/chart" uri="{C3380CC4-5D6E-409C-BE32-E72D297353CC}">
                  <c16:uniqueId val="{0000000D-27B3-4262-BE66-FC5DF6CF046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{26B96320-D67A-4E2A-BB42-5D33B844D6BB}</c15:txfldGUID>
                      <c15:f>Diagramm!$I$60</c15:f>
                      <c15:dlblFieldTableCache>
                        <c:ptCount val="1"/>
                      </c15:dlblFieldTableCache>
                    </c15:dlblFTEntry>
                  </c15:dlblFieldTable>
                  <c15:showDataLabelsRange val="0"/>
                </c:ext>
                <c:ext xmlns:c16="http://schemas.microsoft.com/office/drawing/2014/chart" uri="{C3380CC4-5D6E-409C-BE32-E72D297353CC}">
                  <c16:uniqueId val="{0000000E-27B3-4262-BE66-FC5DF6CF046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{A5CD7B67-5FCD-436C-AF7D-3540A4A9B340}</c15:txfldGUID>
                      <c15:f>Diagramm!$I$61</c15:f>
                      <c15:dlblFieldTableCache>
                        <c:ptCount val="1"/>
                      </c15:dlblFieldTableCache>
                    </c15:dlblFTEntry>
                  </c15:dlblFieldTable>
                  <c15:showDataLabelsRange val="0"/>
                </c:ext>
                <c:ext xmlns:c16="http://schemas.microsoft.com/office/drawing/2014/chart" uri="{C3380CC4-5D6E-409C-BE32-E72D297353CC}">
                  <c16:uniqueId val="{0000000F-27B3-4262-BE66-FC5DF6CF046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{68DEAB23-096C-4F1E-9968-CB31A65D02AB}</c15:txfldGUID>
                      <c15:f>Diagramm!$I$62</c15:f>
                      <c15:dlblFieldTableCache>
                        <c:ptCount val="1"/>
                      </c15:dlblFieldTableCache>
                    </c15:dlblFTEntry>
                  </c15:dlblFieldTable>
                  <c15:showDataLabelsRange val="0"/>
                </c:ext>
                <c:ext xmlns:c16="http://schemas.microsoft.com/office/drawing/2014/chart" uri="{C3380CC4-5D6E-409C-BE32-E72D297353CC}">
                  <c16:uniqueId val="{00000010-27B3-4262-BE66-FC5DF6CF046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{FDD2EE8E-FF77-4112-9197-5ABA1A1D93B1}</c15:txfldGUID>
                      <c15:f>Diagramm!$I$63</c15:f>
                      <c15:dlblFieldTableCache>
                        <c:ptCount val="1"/>
                      </c15:dlblFieldTableCache>
                    </c15:dlblFTEntry>
                  </c15:dlblFieldTable>
                  <c15:showDataLabelsRange val="0"/>
                </c:ext>
                <c:ext xmlns:c16="http://schemas.microsoft.com/office/drawing/2014/chart" uri="{C3380CC4-5D6E-409C-BE32-E72D297353CC}">
                  <c16:uniqueId val="{00000011-27B3-4262-BE66-FC5DF6CF046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{7B713CF0-E68C-4DC0-B885-3A1810063AF5}</c15:txfldGUID>
                      <c15:f>Diagramm!$I$64</c15:f>
                      <c15:dlblFieldTableCache>
                        <c:ptCount val="1"/>
                      </c15:dlblFieldTableCache>
                    </c15:dlblFTEntry>
                  </c15:dlblFieldTable>
                  <c15:showDataLabelsRange val="0"/>
                </c:ext>
                <c:ext xmlns:c16="http://schemas.microsoft.com/office/drawing/2014/chart" uri="{C3380CC4-5D6E-409C-BE32-E72D297353CC}">
                  <c16:uniqueId val="{00000012-27B3-4262-BE66-FC5DF6CF046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{F1DA4D51-AFCD-4D27-A390-E0D0F1950F97}</c15:txfldGUID>
                      <c15:f>Diagramm!$I$65</c15:f>
                      <c15:dlblFieldTableCache>
                        <c:ptCount val="1"/>
                      </c15:dlblFieldTableCache>
                    </c15:dlblFTEntry>
                  </c15:dlblFieldTable>
                  <c15:showDataLabelsRange val="0"/>
                </c:ext>
                <c:ext xmlns:c16="http://schemas.microsoft.com/office/drawing/2014/chart" uri="{C3380CC4-5D6E-409C-BE32-E72D297353CC}">
                  <c16:uniqueId val="{00000013-27B3-4262-BE66-FC5DF6CF046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{591A1F01-EC72-4F56-9650-67DE2D05CCCB}</c15:txfldGUID>
                      <c15:f>Diagramm!$I$66</c15:f>
                      <c15:dlblFieldTableCache>
                        <c:ptCount val="1"/>
                      </c15:dlblFieldTableCache>
                    </c15:dlblFTEntry>
                  </c15:dlblFieldTable>
                  <c15:showDataLabelsRange val="0"/>
                </c:ext>
                <c:ext xmlns:c16="http://schemas.microsoft.com/office/drawing/2014/chart" uri="{C3380CC4-5D6E-409C-BE32-E72D297353CC}">
                  <c16:uniqueId val="{00000014-27B3-4262-BE66-FC5DF6CF046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{C8073035-8A8C-47AD-A6F7-5E1F3B071703}</c15:txfldGUID>
                      <c15:f>Diagramm!$I$67</c15:f>
                      <c15:dlblFieldTableCache>
                        <c:ptCount val="1"/>
                      </c15:dlblFieldTableCache>
                    </c15:dlblFTEntry>
                  </c15:dlblFieldTable>
                  <c15:showDataLabelsRange val="0"/>
                </c:ext>
                <c:ext xmlns:c16="http://schemas.microsoft.com/office/drawing/2014/chart" uri="{C3380CC4-5D6E-409C-BE32-E72D297353CC}">
                  <c16:uniqueId val="{00000015-27B3-4262-BE66-FC5DF6CF046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7B3-4262-BE66-FC5DF6CF046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{AE031B7F-9D29-4721-9AFB-185E00A39AE8}</c15:txfldGUID>
                      <c15:f>Diagramm!$K$46</c15:f>
                      <c15:dlblFieldTableCache>
                        <c:ptCount val="1"/>
                      </c15:dlblFieldTableCache>
                    </c15:dlblFTEntry>
                  </c15:dlblFieldTable>
                  <c15:showDataLabelsRange val="0"/>
                </c:ext>
                <c:ext xmlns:c16="http://schemas.microsoft.com/office/drawing/2014/chart" uri="{C3380CC4-5D6E-409C-BE32-E72D297353CC}">
                  <c16:uniqueId val="{00000017-27B3-4262-BE66-FC5DF6CF046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{9EF8A61B-A9CC-4E76-80B9-FC3208BC65AF}</c15:txfldGUID>
                      <c15:f>Diagramm!$K$47</c15:f>
                      <c15:dlblFieldTableCache>
                        <c:ptCount val="1"/>
                      </c15:dlblFieldTableCache>
                    </c15:dlblFTEntry>
                  </c15:dlblFieldTable>
                  <c15:showDataLabelsRange val="0"/>
                </c:ext>
                <c:ext xmlns:c16="http://schemas.microsoft.com/office/drawing/2014/chart" uri="{C3380CC4-5D6E-409C-BE32-E72D297353CC}">
                  <c16:uniqueId val="{00000018-27B3-4262-BE66-FC5DF6CF046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{FBAF9EA8-4BE5-4685-809B-3780189606CF}</c15:txfldGUID>
                      <c15:f>Diagramm!$K$48</c15:f>
                      <c15:dlblFieldTableCache>
                        <c:ptCount val="1"/>
                      </c15:dlblFieldTableCache>
                    </c15:dlblFTEntry>
                  </c15:dlblFieldTable>
                  <c15:showDataLabelsRange val="0"/>
                </c:ext>
                <c:ext xmlns:c16="http://schemas.microsoft.com/office/drawing/2014/chart" uri="{C3380CC4-5D6E-409C-BE32-E72D297353CC}">
                  <c16:uniqueId val="{00000019-27B3-4262-BE66-FC5DF6CF046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{864900FB-B40F-4A5D-A021-D3D55DE8A9EB}</c15:txfldGUID>
                      <c15:f>Diagramm!$K$49</c15:f>
                      <c15:dlblFieldTableCache>
                        <c:ptCount val="1"/>
                      </c15:dlblFieldTableCache>
                    </c15:dlblFTEntry>
                  </c15:dlblFieldTable>
                  <c15:showDataLabelsRange val="0"/>
                </c:ext>
                <c:ext xmlns:c16="http://schemas.microsoft.com/office/drawing/2014/chart" uri="{C3380CC4-5D6E-409C-BE32-E72D297353CC}">
                  <c16:uniqueId val="{0000001A-27B3-4262-BE66-FC5DF6CF046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{82B6E9F7-6061-4ACB-9363-888727531742}</c15:txfldGUID>
                      <c15:f>Diagramm!$K$50</c15:f>
                      <c15:dlblFieldTableCache>
                        <c:ptCount val="1"/>
                      </c15:dlblFieldTableCache>
                    </c15:dlblFTEntry>
                  </c15:dlblFieldTable>
                  <c15:showDataLabelsRange val="0"/>
                </c:ext>
                <c:ext xmlns:c16="http://schemas.microsoft.com/office/drawing/2014/chart" uri="{C3380CC4-5D6E-409C-BE32-E72D297353CC}">
                  <c16:uniqueId val="{0000001B-27B3-4262-BE66-FC5DF6CF046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{4C498C0A-5ED5-489C-8E3E-6196E8ACC795}</c15:txfldGUID>
                      <c15:f>Diagramm!$K$51</c15:f>
                      <c15:dlblFieldTableCache>
                        <c:ptCount val="1"/>
                      </c15:dlblFieldTableCache>
                    </c15:dlblFTEntry>
                  </c15:dlblFieldTable>
                  <c15:showDataLabelsRange val="0"/>
                </c:ext>
                <c:ext xmlns:c16="http://schemas.microsoft.com/office/drawing/2014/chart" uri="{C3380CC4-5D6E-409C-BE32-E72D297353CC}">
                  <c16:uniqueId val="{0000001C-27B3-4262-BE66-FC5DF6CF046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{5BF4FF0F-B057-4E76-8C29-8DFDDB2A38AE}</c15:txfldGUID>
                      <c15:f>Diagramm!$K$52</c15:f>
                      <c15:dlblFieldTableCache>
                        <c:ptCount val="1"/>
                      </c15:dlblFieldTableCache>
                    </c15:dlblFTEntry>
                  </c15:dlblFieldTable>
                  <c15:showDataLabelsRange val="0"/>
                </c:ext>
                <c:ext xmlns:c16="http://schemas.microsoft.com/office/drawing/2014/chart" uri="{C3380CC4-5D6E-409C-BE32-E72D297353CC}">
                  <c16:uniqueId val="{0000001D-27B3-4262-BE66-FC5DF6CF046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{44C07395-895D-46D3-9E41-16B16FC8BB3C}</c15:txfldGUID>
                      <c15:f>Diagramm!$K$53</c15:f>
                      <c15:dlblFieldTableCache>
                        <c:ptCount val="1"/>
                      </c15:dlblFieldTableCache>
                    </c15:dlblFTEntry>
                  </c15:dlblFieldTable>
                  <c15:showDataLabelsRange val="0"/>
                </c:ext>
                <c:ext xmlns:c16="http://schemas.microsoft.com/office/drawing/2014/chart" uri="{C3380CC4-5D6E-409C-BE32-E72D297353CC}">
                  <c16:uniqueId val="{0000001E-27B3-4262-BE66-FC5DF6CF046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{E9615601-7173-41DE-8202-4414ADEF0632}</c15:txfldGUID>
                      <c15:f>Diagramm!$K$54</c15:f>
                      <c15:dlblFieldTableCache>
                        <c:ptCount val="1"/>
                      </c15:dlblFieldTableCache>
                    </c15:dlblFTEntry>
                  </c15:dlblFieldTable>
                  <c15:showDataLabelsRange val="0"/>
                </c:ext>
                <c:ext xmlns:c16="http://schemas.microsoft.com/office/drawing/2014/chart" uri="{C3380CC4-5D6E-409C-BE32-E72D297353CC}">
                  <c16:uniqueId val="{0000001F-27B3-4262-BE66-FC5DF6CF046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{FB6FC7EF-E61D-4E69-B5EF-7C8D34FE574B}</c15:txfldGUID>
                      <c15:f>Diagramm!$K$55</c15:f>
                      <c15:dlblFieldTableCache>
                        <c:ptCount val="1"/>
                      </c15:dlblFieldTableCache>
                    </c15:dlblFTEntry>
                  </c15:dlblFieldTable>
                  <c15:showDataLabelsRange val="0"/>
                </c:ext>
                <c:ext xmlns:c16="http://schemas.microsoft.com/office/drawing/2014/chart" uri="{C3380CC4-5D6E-409C-BE32-E72D297353CC}">
                  <c16:uniqueId val="{00000020-27B3-4262-BE66-FC5DF6CF046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{169CDED1-F068-4738-9D13-458B24ADC0C2}</c15:txfldGUID>
                      <c15:f>Diagramm!$K$56</c15:f>
                      <c15:dlblFieldTableCache>
                        <c:ptCount val="1"/>
                      </c15:dlblFieldTableCache>
                    </c15:dlblFTEntry>
                  </c15:dlblFieldTable>
                  <c15:showDataLabelsRange val="0"/>
                </c:ext>
                <c:ext xmlns:c16="http://schemas.microsoft.com/office/drawing/2014/chart" uri="{C3380CC4-5D6E-409C-BE32-E72D297353CC}">
                  <c16:uniqueId val="{00000021-27B3-4262-BE66-FC5DF6CF046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{D25EE093-02BF-4864-8682-748F826E9F4D}</c15:txfldGUID>
                      <c15:f>Diagramm!$K$57</c15:f>
                      <c15:dlblFieldTableCache>
                        <c:ptCount val="1"/>
                      </c15:dlblFieldTableCache>
                    </c15:dlblFTEntry>
                  </c15:dlblFieldTable>
                  <c15:showDataLabelsRange val="0"/>
                </c:ext>
                <c:ext xmlns:c16="http://schemas.microsoft.com/office/drawing/2014/chart" uri="{C3380CC4-5D6E-409C-BE32-E72D297353CC}">
                  <c16:uniqueId val="{00000022-27B3-4262-BE66-FC5DF6CF046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{D70D6B8D-E126-400A-B457-25EB9956F0F9}</c15:txfldGUID>
                      <c15:f>Diagramm!$K$58</c15:f>
                      <c15:dlblFieldTableCache>
                        <c:ptCount val="1"/>
                      </c15:dlblFieldTableCache>
                    </c15:dlblFTEntry>
                  </c15:dlblFieldTable>
                  <c15:showDataLabelsRange val="0"/>
                </c:ext>
                <c:ext xmlns:c16="http://schemas.microsoft.com/office/drawing/2014/chart" uri="{C3380CC4-5D6E-409C-BE32-E72D297353CC}">
                  <c16:uniqueId val="{00000023-27B3-4262-BE66-FC5DF6CF046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{2FC485C4-4C5D-489C-9CE7-A6912684CB7A}</c15:txfldGUID>
                      <c15:f>Diagramm!$K$59</c15:f>
                      <c15:dlblFieldTableCache>
                        <c:ptCount val="1"/>
                      </c15:dlblFieldTableCache>
                    </c15:dlblFTEntry>
                  </c15:dlblFieldTable>
                  <c15:showDataLabelsRange val="0"/>
                </c:ext>
                <c:ext xmlns:c16="http://schemas.microsoft.com/office/drawing/2014/chart" uri="{C3380CC4-5D6E-409C-BE32-E72D297353CC}">
                  <c16:uniqueId val="{00000024-27B3-4262-BE66-FC5DF6CF046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{ED996B4A-71A2-46BB-A090-19B6841AD76B}</c15:txfldGUID>
                      <c15:f>Diagramm!$K$60</c15:f>
                      <c15:dlblFieldTableCache>
                        <c:ptCount val="1"/>
                      </c15:dlblFieldTableCache>
                    </c15:dlblFTEntry>
                  </c15:dlblFieldTable>
                  <c15:showDataLabelsRange val="0"/>
                </c:ext>
                <c:ext xmlns:c16="http://schemas.microsoft.com/office/drawing/2014/chart" uri="{C3380CC4-5D6E-409C-BE32-E72D297353CC}">
                  <c16:uniqueId val="{00000025-27B3-4262-BE66-FC5DF6CF046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{3831B849-6F0C-418A-90CA-6813A80553AD}</c15:txfldGUID>
                      <c15:f>Diagramm!$K$61</c15:f>
                      <c15:dlblFieldTableCache>
                        <c:ptCount val="1"/>
                      </c15:dlblFieldTableCache>
                    </c15:dlblFTEntry>
                  </c15:dlblFieldTable>
                  <c15:showDataLabelsRange val="0"/>
                </c:ext>
                <c:ext xmlns:c16="http://schemas.microsoft.com/office/drawing/2014/chart" uri="{C3380CC4-5D6E-409C-BE32-E72D297353CC}">
                  <c16:uniqueId val="{00000026-27B3-4262-BE66-FC5DF6CF046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{596A4ABB-BBCC-48D4-ADB3-9E3B76AA1743}</c15:txfldGUID>
                      <c15:f>Diagramm!$K$62</c15:f>
                      <c15:dlblFieldTableCache>
                        <c:ptCount val="1"/>
                      </c15:dlblFieldTableCache>
                    </c15:dlblFTEntry>
                  </c15:dlblFieldTable>
                  <c15:showDataLabelsRange val="0"/>
                </c:ext>
                <c:ext xmlns:c16="http://schemas.microsoft.com/office/drawing/2014/chart" uri="{C3380CC4-5D6E-409C-BE32-E72D297353CC}">
                  <c16:uniqueId val="{00000027-27B3-4262-BE66-FC5DF6CF046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{D1A4A224-06CD-4A73-B9C8-F9793CC5E9EF}</c15:txfldGUID>
                      <c15:f>Diagramm!$K$63</c15:f>
                      <c15:dlblFieldTableCache>
                        <c:ptCount val="1"/>
                      </c15:dlblFieldTableCache>
                    </c15:dlblFTEntry>
                  </c15:dlblFieldTable>
                  <c15:showDataLabelsRange val="0"/>
                </c:ext>
                <c:ext xmlns:c16="http://schemas.microsoft.com/office/drawing/2014/chart" uri="{C3380CC4-5D6E-409C-BE32-E72D297353CC}">
                  <c16:uniqueId val="{00000028-27B3-4262-BE66-FC5DF6CF046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{F549A782-8194-469E-9AA3-A8E0EDEE017E}</c15:txfldGUID>
                      <c15:f>Diagramm!$K$64</c15:f>
                      <c15:dlblFieldTableCache>
                        <c:ptCount val="1"/>
                      </c15:dlblFieldTableCache>
                    </c15:dlblFTEntry>
                  </c15:dlblFieldTable>
                  <c15:showDataLabelsRange val="0"/>
                </c:ext>
                <c:ext xmlns:c16="http://schemas.microsoft.com/office/drawing/2014/chart" uri="{C3380CC4-5D6E-409C-BE32-E72D297353CC}">
                  <c16:uniqueId val="{00000029-27B3-4262-BE66-FC5DF6CF046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{F20190C5-1246-4EE4-89F1-C76BB204391E}</c15:txfldGUID>
                      <c15:f>Diagramm!$K$65</c15:f>
                      <c15:dlblFieldTableCache>
                        <c:ptCount val="1"/>
                      </c15:dlblFieldTableCache>
                    </c15:dlblFTEntry>
                  </c15:dlblFieldTable>
                  <c15:showDataLabelsRange val="0"/>
                </c:ext>
                <c:ext xmlns:c16="http://schemas.microsoft.com/office/drawing/2014/chart" uri="{C3380CC4-5D6E-409C-BE32-E72D297353CC}">
                  <c16:uniqueId val="{0000002A-27B3-4262-BE66-FC5DF6CF046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{7A31CAB0-CCFE-49A4-A587-41D0DCAA3E74}</c15:txfldGUID>
                      <c15:f>Diagramm!$K$66</c15:f>
                      <c15:dlblFieldTableCache>
                        <c:ptCount val="1"/>
                      </c15:dlblFieldTableCache>
                    </c15:dlblFTEntry>
                  </c15:dlblFieldTable>
                  <c15:showDataLabelsRange val="0"/>
                </c:ext>
                <c:ext xmlns:c16="http://schemas.microsoft.com/office/drawing/2014/chart" uri="{C3380CC4-5D6E-409C-BE32-E72D297353CC}">
                  <c16:uniqueId val="{0000002B-27B3-4262-BE66-FC5DF6CF046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{5BD8C303-8D60-4205-BC0F-9381273199EA}</c15:txfldGUID>
                      <c15:f>Diagramm!$K$67</c15:f>
                      <c15:dlblFieldTableCache>
                        <c:ptCount val="1"/>
                      </c15:dlblFieldTableCache>
                    </c15:dlblFTEntry>
                  </c15:dlblFieldTable>
                  <c15:showDataLabelsRange val="0"/>
                </c:ext>
                <c:ext xmlns:c16="http://schemas.microsoft.com/office/drawing/2014/chart" uri="{C3380CC4-5D6E-409C-BE32-E72D297353CC}">
                  <c16:uniqueId val="{0000002C-27B3-4262-BE66-FC5DF6CF046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7B3-4262-BE66-FC5DF6CF046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{71ABD51E-EE7D-4D20-A4DC-FF0531B58BE0}</c15:txfldGUID>
                      <c15:f>Diagramm!$J$46</c15:f>
                      <c15:dlblFieldTableCache>
                        <c:ptCount val="1"/>
                      </c15:dlblFieldTableCache>
                    </c15:dlblFTEntry>
                  </c15:dlblFieldTable>
                  <c15:showDataLabelsRange val="0"/>
                </c:ext>
                <c:ext xmlns:c16="http://schemas.microsoft.com/office/drawing/2014/chart" uri="{C3380CC4-5D6E-409C-BE32-E72D297353CC}">
                  <c16:uniqueId val="{0000002E-27B3-4262-BE66-FC5DF6CF046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{F0DC1E67-5935-4132-9933-75E2226C490A}</c15:txfldGUID>
                      <c15:f>Diagramm!$J$47</c15:f>
                      <c15:dlblFieldTableCache>
                        <c:ptCount val="1"/>
                      </c15:dlblFieldTableCache>
                    </c15:dlblFTEntry>
                  </c15:dlblFieldTable>
                  <c15:showDataLabelsRange val="0"/>
                </c:ext>
                <c:ext xmlns:c16="http://schemas.microsoft.com/office/drawing/2014/chart" uri="{C3380CC4-5D6E-409C-BE32-E72D297353CC}">
                  <c16:uniqueId val="{0000002F-27B3-4262-BE66-FC5DF6CF046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{2898CB5D-7C1E-49A5-BF75-FC3D60BA6A6E}</c15:txfldGUID>
                      <c15:f>Diagramm!$J$48</c15:f>
                      <c15:dlblFieldTableCache>
                        <c:ptCount val="1"/>
                      </c15:dlblFieldTableCache>
                    </c15:dlblFTEntry>
                  </c15:dlblFieldTable>
                  <c15:showDataLabelsRange val="0"/>
                </c:ext>
                <c:ext xmlns:c16="http://schemas.microsoft.com/office/drawing/2014/chart" uri="{C3380CC4-5D6E-409C-BE32-E72D297353CC}">
                  <c16:uniqueId val="{00000030-27B3-4262-BE66-FC5DF6CF046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{EBBAC24E-2201-4594-A143-F921DB97E641}</c15:txfldGUID>
                      <c15:f>Diagramm!$J$49</c15:f>
                      <c15:dlblFieldTableCache>
                        <c:ptCount val="1"/>
                      </c15:dlblFieldTableCache>
                    </c15:dlblFTEntry>
                  </c15:dlblFieldTable>
                  <c15:showDataLabelsRange val="0"/>
                </c:ext>
                <c:ext xmlns:c16="http://schemas.microsoft.com/office/drawing/2014/chart" uri="{C3380CC4-5D6E-409C-BE32-E72D297353CC}">
                  <c16:uniqueId val="{00000031-27B3-4262-BE66-FC5DF6CF046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{1F84FBAA-8D2A-433E-92BC-1FAD89349472}</c15:txfldGUID>
                      <c15:f>Diagramm!$J$50</c15:f>
                      <c15:dlblFieldTableCache>
                        <c:ptCount val="1"/>
                      </c15:dlblFieldTableCache>
                    </c15:dlblFTEntry>
                  </c15:dlblFieldTable>
                  <c15:showDataLabelsRange val="0"/>
                </c:ext>
                <c:ext xmlns:c16="http://schemas.microsoft.com/office/drawing/2014/chart" uri="{C3380CC4-5D6E-409C-BE32-E72D297353CC}">
                  <c16:uniqueId val="{00000032-27B3-4262-BE66-FC5DF6CF046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{E1E61971-FBAA-4103-9521-0C94A5FCA10A}</c15:txfldGUID>
                      <c15:f>Diagramm!$J$51</c15:f>
                      <c15:dlblFieldTableCache>
                        <c:ptCount val="1"/>
                      </c15:dlblFieldTableCache>
                    </c15:dlblFTEntry>
                  </c15:dlblFieldTable>
                  <c15:showDataLabelsRange val="0"/>
                </c:ext>
                <c:ext xmlns:c16="http://schemas.microsoft.com/office/drawing/2014/chart" uri="{C3380CC4-5D6E-409C-BE32-E72D297353CC}">
                  <c16:uniqueId val="{00000033-27B3-4262-BE66-FC5DF6CF046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{9D7147FA-8E9F-4BAB-85A8-D0E6AAC58519}</c15:txfldGUID>
                      <c15:f>Diagramm!$J$52</c15:f>
                      <c15:dlblFieldTableCache>
                        <c:ptCount val="1"/>
                      </c15:dlblFieldTableCache>
                    </c15:dlblFTEntry>
                  </c15:dlblFieldTable>
                  <c15:showDataLabelsRange val="0"/>
                </c:ext>
                <c:ext xmlns:c16="http://schemas.microsoft.com/office/drawing/2014/chart" uri="{C3380CC4-5D6E-409C-BE32-E72D297353CC}">
                  <c16:uniqueId val="{00000034-27B3-4262-BE66-FC5DF6CF046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{5AAB34B6-19C4-441A-90EE-E5D52C75F3C1}</c15:txfldGUID>
                      <c15:f>Diagramm!$J$53</c15:f>
                      <c15:dlblFieldTableCache>
                        <c:ptCount val="1"/>
                      </c15:dlblFieldTableCache>
                    </c15:dlblFTEntry>
                  </c15:dlblFieldTable>
                  <c15:showDataLabelsRange val="0"/>
                </c:ext>
                <c:ext xmlns:c16="http://schemas.microsoft.com/office/drawing/2014/chart" uri="{C3380CC4-5D6E-409C-BE32-E72D297353CC}">
                  <c16:uniqueId val="{00000035-27B3-4262-BE66-FC5DF6CF046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{0D358C7D-0532-404C-BB15-93C46F461001}</c15:txfldGUID>
                      <c15:f>Diagramm!$J$54</c15:f>
                      <c15:dlblFieldTableCache>
                        <c:ptCount val="1"/>
                      </c15:dlblFieldTableCache>
                    </c15:dlblFTEntry>
                  </c15:dlblFieldTable>
                  <c15:showDataLabelsRange val="0"/>
                </c:ext>
                <c:ext xmlns:c16="http://schemas.microsoft.com/office/drawing/2014/chart" uri="{C3380CC4-5D6E-409C-BE32-E72D297353CC}">
                  <c16:uniqueId val="{00000036-27B3-4262-BE66-FC5DF6CF046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{EFFF0E75-7CDB-4E40-9E17-834FD3154105}</c15:txfldGUID>
                      <c15:f>Diagramm!$J$55</c15:f>
                      <c15:dlblFieldTableCache>
                        <c:ptCount val="1"/>
                      </c15:dlblFieldTableCache>
                    </c15:dlblFTEntry>
                  </c15:dlblFieldTable>
                  <c15:showDataLabelsRange val="0"/>
                </c:ext>
                <c:ext xmlns:c16="http://schemas.microsoft.com/office/drawing/2014/chart" uri="{C3380CC4-5D6E-409C-BE32-E72D297353CC}">
                  <c16:uniqueId val="{00000037-27B3-4262-BE66-FC5DF6CF046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{C3FA47F4-CC9D-45D2-8DC9-78CC15C839BA}</c15:txfldGUID>
                      <c15:f>Diagramm!$J$56</c15:f>
                      <c15:dlblFieldTableCache>
                        <c:ptCount val="1"/>
                      </c15:dlblFieldTableCache>
                    </c15:dlblFTEntry>
                  </c15:dlblFieldTable>
                  <c15:showDataLabelsRange val="0"/>
                </c:ext>
                <c:ext xmlns:c16="http://schemas.microsoft.com/office/drawing/2014/chart" uri="{C3380CC4-5D6E-409C-BE32-E72D297353CC}">
                  <c16:uniqueId val="{00000038-27B3-4262-BE66-FC5DF6CF046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{3C0E2D37-9E0C-488F-947B-845152AA720D}</c15:txfldGUID>
                      <c15:f>Diagramm!$J$57</c15:f>
                      <c15:dlblFieldTableCache>
                        <c:ptCount val="1"/>
                      </c15:dlblFieldTableCache>
                    </c15:dlblFTEntry>
                  </c15:dlblFieldTable>
                  <c15:showDataLabelsRange val="0"/>
                </c:ext>
                <c:ext xmlns:c16="http://schemas.microsoft.com/office/drawing/2014/chart" uri="{C3380CC4-5D6E-409C-BE32-E72D297353CC}">
                  <c16:uniqueId val="{00000039-27B3-4262-BE66-FC5DF6CF046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{A5840180-9C1A-4CC9-BD61-B08DBC65522F}</c15:txfldGUID>
                      <c15:f>Diagramm!$J$58</c15:f>
                      <c15:dlblFieldTableCache>
                        <c:ptCount val="1"/>
                      </c15:dlblFieldTableCache>
                    </c15:dlblFTEntry>
                  </c15:dlblFieldTable>
                  <c15:showDataLabelsRange val="0"/>
                </c:ext>
                <c:ext xmlns:c16="http://schemas.microsoft.com/office/drawing/2014/chart" uri="{C3380CC4-5D6E-409C-BE32-E72D297353CC}">
                  <c16:uniqueId val="{0000003A-27B3-4262-BE66-FC5DF6CF046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{93A916F6-D511-4F90-8F53-4D805FA4A081}</c15:txfldGUID>
                      <c15:f>Diagramm!$J$59</c15:f>
                      <c15:dlblFieldTableCache>
                        <c:ptCount val="1"/>
                      </c15:dlblFieldTableCache>
                    </c15:dlblFTEntry>
                  </c15:dlblFieldTable>
                  <c15:showDataLabelsRange val="0"/>
                </c:ext>
                <c:ext xmlns:c16="http://schemas.microsoft.com/office/drawing/2014/chart" uri="{C3380CC4-5D6E-409C-BE32-E72D297353CC}">
                  <c16:uniqueId val="{0000003B-27B3-4262-BE66-FC5DF6CF046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{1723B0AA-B7A1-48A4-B043-377DCB84BE42}</c15:txfldGUID>
                      <c15:f>Diagramm!$J$60</c15:f>
                      <c15:dlblFieldTableCache>
                        <c:ptCount val="1"/>
                      </c15:dlblFieldTableCache>
                    </c15:dlblFTEntry>
                  </c15:dlblFieldTable>
                  <c15:showDataLabelsRange val="0"/>
                </c:ext>
                <c:ext xmlns:c16="http://schemas.microsoft.com/office/drawing/2014/chart" uri="{C3380CC4-5D6E-409C-BE32-E72D297353CC}">
                  <c16:uniqueId val="{0000003C-27B3-4262-BE66-FC5DF6CF046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{F8963F95-5947-4562-9331-AE299CAE98E4}</c15:txfldGUID>
                      <c15:f>Diagramm!$J$61</c15:f>
                      <c15:dlblFieldTableCache>
                        <c:ptCount val="1"/>
                      </c15:dlblFieldTableCache>
                    </c15:dlblFTEntry>
                  </c15:dlblFieldTable>
                  <c15:showDataLabelsRange val="0"/>
                </c:ext>
                <c:ext xmlns:c16="http://schemas.microsoft.com/office/drawing/2014/chart" uri="{C3380CC4-5D6E-409C-BE32-E72D297353CC}">
                  <c16:uniqueId val="{0000003D-27B3-4262-BE66-FC5DF6CF046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{48A38361-4C11-40C5-951D-D8729ACE5679}</c15:txfldGUID>
                      <c15:f>Diagramm!$J$62</c15:f>
                      <c15:dlblFieldTableCache>
                        <c:ptCount val="1"/>
                      </c15:dlblFieldTableCache>
                    </c15:dlblFTEntry>
                  </c15:dlblFieldTable>
                  <c15:showDataLabelsRange val="0"/>
                </c:ext>
                <c:ext xmlns:c16="http://schemas.microsoft.com/office/drawing/2014/chart" uri="{C3380CC4-5D6E-409C-BE32-E72D297353CC}">
                  <c16:uniqueId val="{0000003E-27B3-4262-BE66-FC5DF6CF046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{7870148C-9F85-44F8-8A82-A18B1A7729C1}</c15:txfldGUID>
                      <c15:f>Diagramm!$J$63</c15:f>
                      <c15:dlblFieldTableCache>
                        <c:ptCount val="1"/>
                      </c15:dlblFieldTableCache>
                    </c15:dlblFTEntry>
                  </c15:dlblFieldTable>
                  <c15:showDataLabelsRange val="0"/>
                </c:ext>
                <c:ext xmlns:c16="http://schemas.microsoft.com/office/drawing/2014/chart" uri="{C3380CC4-5D6E-409C-BE32-E72D297353CC}">
                  <c16:uniqueId val="{0000003F-27B3-4262-BE66-FC5DF6CF046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{49F5FAF4-E02D-4852-9D32-6AB3B9D59910}</c15:txfldGUID>
                      <c15:f>Diagramm!$J$64</c15:f>
                      <c15:dlblFieldTableCache>
                        <c:ptCount val="1"/>
                      </c15:dlblFieldTableCache>
                    </c15:dlblFTEntry>
                  </c15:dlblFieldTable>
                  <c15:showDataLabelsRange val="0"/>
                </c:ext>
                <c:ext xmlns:c16="http://schemas.microsoft.com/office/drawing/2014/chart" uri="{C3380CC4-5D6E-409C-BE32-E72D297353CC}">
                  <c16:uniqueId val="{00000040-27B3-4262-BE66-FC5DF6CF046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{EC811BED-DACB-4452-B44C-A91A737439EE}</c15:txfldGUID>
                      <c15:f>Diagramm!$J$65</c15:f>
                      <c15:dlblFieldTableCache>
                        <c:ptCount val="1"/>
                      </c15:dlblFieldTableCache>
                    </c15:dlblFTEntry>
                  </c15:dlblFieldTable>
                  <c15:showDataLabelsRange val="0"/>
                </c:ext>
                <c:ext xmlns:c16="http://schemas.microsoft.com/office/drawing/2014/chart" uri="{C3380CC4-5D6E-409C-BE32-E72D297353CC}">
                  <c16:uniqueId val="{00000041-27B3-4262-BE66-FC5DF6CF046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{76BD7C6D-59F4-4863-BB6E-FF27B6B675F2}</c15:txfldGUID>
                      <c15:f>Diagramm!$J$66</c15:f>
                      <c15:dlblFieldTableCache>
                        <c:ptCount val="1"/>
                      </c15:dlblFieldTableCache>
                    </c15:dlblFTEntry>
                  </c15:dlblFieldTable>
                  <c15:showDataLabelsRange val="0"/>
                </c:ext>
                <c:ext xmlns:c16="http://schemas.microsoft.com/office/drawing/2014/chart" uri="{C3380CC4-5D6E-409C-BE32-E72D297353CC}">
                  <c16:uniqueId val="{00000042-27B3-4262-BE66-FC5DF6CF046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{B4D98DC6-FD38-414D-B3C3-76F6D648D9D8}</c15:txfldGUID>
                      <c15:f>Diagramm!$J$67</c15:f>
                      <c15:dlblFieldTableCache>
                        <c:ptCount val="1"/>
                      </c15:dlblFieldTableCache>
                    </c15:dlblFTEntry>
                  </c15:dlblFieldTable>
                  <c15:showDataLabelsRange val="0"/>
                </c:ext>
                <c:ext xmlns:c16="http://schemas.microsoft.com/office/drawing/2014/chart" uri="{C3380CC4-5D6E-409C-BE32-E72D297353CC}">
                  <c16:uniqueId val="{00000043-27B3-4262-BE66-FC5DF6CF046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7B3-4262-BE66-FC5DF6CF046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844-465C-B570-075E9D84544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844-465C-B570-075E9D84544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844-465C-B570-075E9D84544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844-465C-B570-075E9D84544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844-465C-B570-075E9D84544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844-465C-B570-075E9D84544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844-465C-B570-075E9D84544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844-465C-B570-075E9D84544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844-465C-B570-075E9D84544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844-465C-B570-075E9D84544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844-465C-B570-075E9D84544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844-465C-B570-075E9D84544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844-465C-B570-075E9D84544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844-465C-B570-075E9D84544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844-465C-B570-075E9D84544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844-465C-B570-075E9D84544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844-465C-B570-075E9D84544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844-465C-B570-075E9D84544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844-465C-B570-075E9D84544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844-465C-B570-075E9D84544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844-465C-B570-075E9D84544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844-465C-B570-075E9D84544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844-465C-B570-075E9D84544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844-465C-B570-075E9D84544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844-465C-B570-075E9D84544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844-465C-B570-075E9D84544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844-465C-B570-075E9D84544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844-465C-B570-075E9D84544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844-465C-B570-075E9D84544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844-465C-B570-075E9D84544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844-465C-B570-075E9D84544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844-465C-B570-075E9D84544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844-465C-B570-075E9D84544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844-465C-B570-075E9D84544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844-465C-B570-075E9D84544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844-465C-B570-075E9D84544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844-465C-B570-075E9D84544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844-465C-B570-075E9D84544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844-465C-B570-075E9D84544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844-465C-B570-075E9D84544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844-465C-B570-075E9D84544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844-465C-B570-075E9D84544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844-465C-B570-075E9D84544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844-465C-B570-075E9D84544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844-465C-B570-075E9D84544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844-465C-B570-075E9D84544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844-465C-B570-075E9D84544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844-465C-B570-075E9D84544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844-465C-B570-075E9D84544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844-465C-B570-075E9D84544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844-465C-B570-075E9D84544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844-465C-B570-075E9D84544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844-465C-B570-075E9D84544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844-465C-B570-075E9D84544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844-465C-B570-075E9D84544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844-465C-B570-075E9D84544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844-465C-B570-075E9D84544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844-465C-B570-075E9D84544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844-465C-B570-075E9D84544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844-465C-B570-075E9D84544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844-465C-B570-075E9D84544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844-465C-B570-075E9D84544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844-465C-B570-075E9D84544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844-465C-B570-075E9D84544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844-465C-B570-075E9D84544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844-465C-B570-075E9D84544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844-465C-B570-075E9D84544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844-465C-B570-075E9D84544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844-465C-B570-075E9D84544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100.741489143092</c:v>
                </c:pt>
                <c:pt idx="2">
                  <c:v>102.571523163687</c:v>
                </c:pt>
                <c:pt idx="3">
                  <c:v>102.11943740438842</c:v>
                </c:pt>
                <c:pt idx="4">
                  <c:v>102.50302532136904</c:v>
                </c:pt>
                <c:pt idx="5">
                  <c:v>102.97566043336302</c:v>
                </c:pt>
                <c:pt idx="6">
                  <c:v>104.761741671804</c:v>
                </c:pt>
                <c:pt idx="7">
                  <c:v>104.45635545813641</c:v>
                </c:pt>
                <c:pt idx="8">
                  <c:v>104.02082334406467</c:v>
                </c:pt>
                <c:pt idx="9">
                  <c:v>104.16809370504829</c:v>
                </c:pt>
                <c:pt idx="10">
                  <c:v>105.31086604105305</c:v>
                </c:pt>
                <c:pt idx="11">
                  <c:v>104.6412996323949</c:v>
                </c:pt>
                <c:pt idx="12">
                  <c:v>104.51343699340137</c:v>
                </c:pt>
                <c:pt idx="13">
                  <c:v>104.0248190515332</c:v>
                </c:pt>
                <c:pt idx="14">
                  <c:v>106.07518779825102</c:v>
                </c:pt>
                <c:pt idx="15">
                  <c:v>105.60711920907823</c:v>
                </c:pt>
                <c:pt idx="16">
                  <c:v>105.47811493937942</c:v>
                </c:pt>
                <c:pt idx="17">
                  <c:v>105.72699043313469</c:v>
                </c:pt>
                <c:pt idx="18">
                  <c:v>107.29444939151082</c:v>
                </c:pt>
                <c:pt idx="19">
                  <c:v>107.10550950978377</c:v>
                </c:pt>
                <c:pt idx="20">
                  <c:v>106.82067264881157</c:v>
                </c:pt>
                <c:pt idx="21">
                  <c:v>106.99933785419094</c:v>
                </c:pt>
                <c:pt idx="22">
                  <c:v>108.67296846815992</c:v>
                </c:pt>
                <c:pt idx="23">
                  <c:v>108.35388268602873</c:v>
                </c:pt>
                <c:pt idx="24">
                  <c:v>107.9862775989223</c:v>
                </c:pt>
              </c:numCache>
            </c:numRef>
          </c:val>
          <c:smooth val="0"/>
          <c:extLst>
            <c:ext xmlns:c16="http://schemas.microsoft.com/office/drawing/2014/chart" uri="{C3380CC4-5D6E-409C-BE32-E72D297353CC}">
              <c16:uniqueId val="{00000000-75E2-4B74-8AF6-CFA620AD27C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101.00755667506299</c:v>
                </c:pt>
                <c:pt idx="2">
                  <c:v>104.77263688187723</c:v>
                </c:pt>
                <c:pt idx="3">
                  <c:v>105.09081267400238</c:v>
                </c:pt>
                <c:pt idx="4">
                  <c:v>102.34654646692299</c:v>
                </c:pt>
                <c:pt idx="5">
                  <c:v>103.20827257059526</c:v>
                </c:pt>
                <c:pt idx="6">
                  <c:v>109.01498077687923</c:v>
                </c:pt>
                <c:pt idx="7">
                  <c:v>107.25175659551903</c:v>
                </c:pt>
                <c:pt idx="8">
                  <c:v>105.39573114145566</c:v>
                </c:pt>
                <c:pt idx="9">
                  <c:v>104.69309293384595</c:v>
                </c:pt>
                <c:pt idx="10">
                  <c:v>109.55853108842635</c:v>
                </c:pt>
                <c:pt idx="11">
                  <c:v>109.18732599761367</c:v>
                </c:pt>
                <c:pt idx="12">
                  <c:v>108.16651199787883</c:v>
                </c:pt>
                <c:pt idx="13">
                  <c:v>109.62481771178577</c:v>
                </c:pt>
                <c:pt idx="14">
                  <c:v>114.55654248972557</c:v>
                </c:pt>
                <c:pt idx="15">
                  <c:v>114.02624950285032</c:v>
                </c:pt>
                <c:pt idx="16">
                  <c:v>114.18533739891291</c:v>
                </c:pt>
                <c:pt idx="17">
                  <c:v>114.21185204825666</c:v>
                </c:pt>
                <c:pt idx="18">
                  <c:v>119.74015643643112</c:v>
                </c:pt>
                <c:pt idx="19">
                  <c:v>120.20416279994697</c:v>
                </c:pt>
                <c:pt idx="20">
                  <c:v>118.40116664457112</c:v>
                </c:pt>
                <c:pt idx="21">
                  <c:v>117.79132970966459</c:v>
                </c:pt>
                <c:pt idx="22">
                  <c:v>121.38406469574441</c:v>
                </c:pt>
                <c:pt idx="23">
                  <c:v>122.04693092933844</c:v>
                </c:pt>
                <c:pt idx="24">
                  <c:v>118.04321887843032</c:v>
                </c:pt>
              </c:numCache>
            </c:numRef>
          </c:val>
          <c:smooth val="0"/>
          <c:extLst>
            <c:ext xmlns:c16="http://schemas.microsoft.com/office/drawing/2014/chart" uri="{C3380CC4-5D6E-409C-BE32-E72D297353CC}">
              <c16:uniqueId val="{00000001-75E2-4B74-8AF6-CFA620AD27C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101.70780934637477</c:v>
                </c:pt>
                <c:pt idx="2">
                  <c:v>100.35191222894994</c:v>
                </c:pt>
                <c:pt idx="3">
                  <c:v>100</c:v>
                </c:pt>
                <c:pt idx="4">
                  <c:v>98.007555762562745</c:v>
                </c:pt>
                <c:pt idx="5">
                  <c:v>99.016715830875128</c:v>
                </c:pt>
                <c:pt idx="6">
                  <c:v>97.298556124825339</c:v>
                </c:pt>
                <c:pt idx="7">
                  <c:v>97.924752885162761</c:v>
                </c:pt>
                <c:pt idx="8">
                  <c:v>96.827614759612899</c:v>
                </c:pt>
                <c:pt idx="9">
                  <c:v>96.739636702375407</c:v>
                </c:pt>
                <c:pt idx="10">
                  <c:v>95.58039641877555</c:v>
                </c:pt>
                <c:pt idx="11">
                  <c:v>95.507943901050567</c:v>
                </c:pt>
                <c:pt idx="12">
                  <c:v>95.026652176163111</c:v>
                </c:pt>
                <c:pt idx="13">
                  <c:v>96.734461522537913</c:v>
                </c:pt>
                <c:pt idx="14">
                  <c:v>93.981265848988244</c:v>
                </c:pt>
                <c:pt idx="15">
                  <c:v>93.924338870775756</c:v>
                </c:pt>
                <c:pt idx="16">
                  <c:v>92.88930290327589</c:v>
                </c:pt>
                <c:pt idx="17">
                  <c:v>93.10148527661336</c:v>
                </c:pt>
                <c:pt idx="18">
                  <c:v>90.643274853801174</c:v>
                </c:pt>
                <c:pt idx="19">
                  <c:v>89.918749676551258</c:v>
                </c:pt>
                <c:pt idx="20">
                  <c:v>90.43109248046369</c:v>
                </c:pt>
                <c:pt idx="21">
                  <c:v>90.741603270713654</c:v>
                </c:pt>
                <c:pt idx="22">
                  <c:v>88.236816229363967</c:v>
                </c:pt>
                <c:pt idx="23">
                  <c:v>88.293743207576455</c:v>
                </c:pt>
                <c:pt idx="24">
                  <c:v>85.726854008176787</c:v>
                </c:pt>
              </c:numCache>
            </c:numRef>
          </c:val>
          <c:smooth val="0"/>
          <c:extLst>
            <c:ext xmlns:c16="http://schemas.microsoft.com/office/drawing/2014/chart" uri="{C3380CC4-5D6E-409C-BE32-E72D297353CC}">
              <c16:uniqueId val="{00000002-75E2-4B74-8AF6-CFA620AD27C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75E2-4B74-8AF6-CFA620AD27C5}"/>
                </c:ext>
              </c:extLst>
            </c:dLbl>
            <c:dLbl>
              <c:idx val="1"/>
              <c:delete val="1"/>
              <c:extLst>
                <c:ext xmlns:c15="http://schemas.microsoft.com/office/drawing/2012/chart" uri="{CE6537A1-D6FC-4f65-9D91-7224C49458BB}"/>
                <c:ext xmlns:c16="http://schemas.microsoft.com/office/drawing/2014/chart" uri="{C3380CC4-5D6E-409C-BE32-E72D297353CC}">
                  <c16:uniqueId val="{00000004-75E2-4B74-8AF6-CFA620AD27C5}"/>
                </c:ext>
              </c:extLst>
            </c:dLbl>
            <c:dLbl>
              <c:idx val="2"/>
              <c:delete val="1"/>
              <c:extLst>
                <c:ext xmlns:c15="http://schemas.microsoft.com/office/drawing/2012/chart" uri="{CE6537A1-D6FC-4f65-9D91-7224C49458BB}"/>
                <c:ext xmlns:c16="http://schemas.microsoft.com/office/drawing/2014/chart" uri="{C3380CC4-5D6E-409C-BE32-E72D297353CC}">
                  <c16:uniqueId val="{00000005-75E2-4B74-8AF6-CFA620AD27C5}"/>
                </c:ext>
              </c:extLst>
            </c:dLbl>
            <c:dLbl>
              <c:idx val="3"/>
              <c:delete val="1"/>
              <c:extLst>
                <c:ext xmlns:c15="http://schemas.microsoft.com/office/drawing/2012/chart" uri="{CE6537A1-D6FC-4f65-9D91-7224C49458BB}"/>
                <c:ext xmlns:c16="http://schemas.microsoft.com/office/drawing/2014/chart" uri="{C3380CC4-5D6E-409C-BE32-E72D297353CC}">
                  <c16:uniqueId val="{00000006-75E2-4B74-8AF6-CFA620AD27C5}"/>
                </c:ext>
              </c:extLst>
            </c:dLbl>
            <c:dLbl>
              <c:idx val="4"/>
              <c:delete val="1"/>
              <c:extLst>
                <c:ext xmlns:c15="http://schemas.microsoft.com/office/drawing/2012/chart" uri="{CE6537A1-D6FC-4f65-9D91-7224C49458BB}"/>
                <c:ext xmlns:c16="http://schemas.microsoft.com/office/drawing/2014/chart" uri="{C3380CC4-5D6E-409C-BE32-E72D297353CC}">
                  <c16:uniqueId val="{00000007-75E2-4B74-8AF6-CFA620AD27C5}"/>
                </c:ext>
              </c:extLst>
            </c:dLbl>
            <c:dLbl>
              <c:idx val="5"/>
              <c:delete val="1"/>
              <c:extLst>
                <c:ext xmlns:c15="http://schemas.microsoft.com/office/drawing/2012/chart" uri="{CE6537A1-D6FC-4f65-9D91-7224C49458BB}"/>
                <c:ext xmlns:c16="http://schemas.microsoft.com/office/drawing/2014/chart" uri="{C3380CC4-5D6E-409C-BE32-E72D297353CC}">
                  <c16:uniqueId val="{00000008-75E2-4B74-8AF6-CFA620AD27C5}"/>
                </c:ext>
              </c:extLst>
            </c:dLbl>
            <c:dLbl>
              <c:idx val="6"/>
              <c:delete val="1"/>
              <c:extLst>
                <c:ext xmlns:c15="http://schemas.microsoft.com/office/drawing/2012/chart" uri="{CE6537A1-D6FC-4f65-9D91-7224C49458BB}"/>
                <c:ext xmlns:c16="http://schemas.microsoft.com/office/drawing/2014/chart" uri="{C3380CC4-5D6E-409C-BE32-E72D297353CC}">
                  <c16:uniqueId val="{00000009-75E2-4B74-8AF6-CFA620AD27C5}"/>
                </c:ext>
              </c:extLst>
            </c:dLbl>
            <c:dLbl>
              <c:idx val="7"/>
              <c:delete val="1"/>
              <c:extLst>
                <c:ext xmlns:c15="http://schemas.microsoft.com/office/drawing/2012/chart" uri="{CE6537A1-D6FC-4f65-9D91-7224C49458BB}"/>
                <c:ext xmlns:c16="http://schemas.microsoft.com/office/drawing/2014/chart" uri="{C3380CC4-5D6E-409C-BE32-E72D297353CC}">
                  <c16:uniqueId val="{0000000A-75E2-4B74-8AF6-CFA620AD27C5}"/>
                </c:ext>
              </c:extLst>
            </c:dLbl>
            <c:dLbl>
              <c:idx val="8"/>
              <c:delete val="1"/>
              <c:extLst>
                <c:ext xmlns:c15="http://schemas.microsoft.com/office/drawing/2012/chart" uri="{CE6537A1-D6FC-4f65-9D91-7224C49458BB}"/>
                <c:ext xmlns:c16="http://schemas.microsoft.com/office/drawing/2014/chart" uri="{C3380CC4-5D6E-409C-BE32-E72D297353CC}">
                  <c16:uniqueId val="{0000000B-75E2-4B74-8AF6-CFA620AD27C5}"/>
                </c:ext>
              </c:extLst>
            </c:dLbl>
            <c:dLbl>
              <c:idx val="9"/>
              <c:delete val="1"/>
              <c:extLst>
                <c:ext xmlns:c15="http://schemas.microsoft.com/office/drawing/2012/chart" uri="{CE6537A1-D6FC-4f65-9D91-7224C49458BB}"/>
                <c:ext xmlns:c16="http://schemas.microsoft.com/office/drawing/2014/chart" uri="{C3380CC4-5D6E-409C-BE32-E72D297353CC}">
                  <c16:uniqueId val="{0000000C-75E2-4B74-8AF6-CFA620AD27C5}"/>
                </c:ext>
              </c:extLst>
            </c:dLbl>
            <c:dLbl>
              <c:idx val="10"/>
              <c:delete val="1"/>
              <c:extLst>
                <c:ext xmlns:c15="http://schemas.microsoft.com/office/drawing/2012/chart" uri="{CE6537A1-D6FC-4f65-9D91-7224C49458BB}"/>
                <c:ext xmlns:c16="http://schemas.microsoft.com/office/drawing/2014/chart" uri="{C3380CC4-5D6E-409C-BE32-E72D297353CC}">
                  <c16:uniqueId val="{0000000D-75E2-4B74-8AF6-CFA620AD27C5}"/>
                </c:ext>
              </c:extLst>
            </c:dLbl>
            <c:dLbl>
              <c:idx val="11"/>
              <c:delete val="1"/>
              <c:extLst>
                <c:ext xmlns:c15="http://schemas.microsoft.com/office/drawing/2012/chart" uri="{CE6537A1-D6FC-4f65-9D91-7224C49458BB}"/>
                <c:ext xmlns:c16="http://schemas.microsoft.com/office/drawing/2014/chart" uri="{C3380CC4-5D6E-409C-BE32-E72D297353CC}">
                  <c16:uniqueId val="{0000000E-75E2-4B74-8AF6-CFA620AD27C5}"/>
                </c:ext>
              </c:extLst>
            </c:dLbl>
            <c:dLbl>
              <c:idx val="12"/>
              <c:delete val="1"/>
              <c:extLst>
                <c:ext xmlns:c15="http://schemas.microsoft.com/office/drawing/2012/chart" uri="{CE6537A1-D6FC-4f65-9D91-7224C49458BB}"/>
                <c:ext xmlns:c16="http://schemas.microsoft.com/office/drawing/2014/chart" uri="{C3380CC4-5D6E-409C-BE32-E72D297353CC}">
                  <c16:uniqueId val="{0000000F-75E2-4B74-8AF6-CFA620AD27C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5E2-4B74-8AF6-CFA620AD27C5}"/>
                </c:ext>
              </c:extLst>
            </c:dLbl>
            <c:dLbl>
              <c:idx val="14"/>
              <c:delete val="1"/>
              <c:extLst>
                <c:ext xmlns:c15="http://schemas.microsoft.com/office/drawing/2012/chart" uri="{CE6537A1-D6FC-4f65-9D91-7224C49458BB}"/>
                <c:ext xmlns:c16="http://schemas.microsoft.com/office/drawing/2014/chart" uri="{C3380CC4-5D6E-409C-BE32-E72D297353CC}">
                  <c16:uniqueId val="{00000011-75E2-4B74-8AF6-CFA620AD27C5}"/>
                </c:ext>
              </c:extLst>
            </c:dLbl>
            <c:dLbl>
              <c:idx val="15"/>
              <c:delete val="1"/>
              <c:extLst>
                <c:ext xmlns:c15="http://schemas.microsoft.com/office/drawing/2012/chart" uri="{CE6537A1-D6FC-4f65-9D91-7224C49458BB}"/>
                <c:ext xmlns:c16="http://schemas.microsoft.com/office/drawing/2014/chart" uri="{C3380CC4-5D6E-409C-BE32-E72D297353CC}">
                  <c16:uniqueId val="{00000012-75E2-4B74-8AF6-CFA620AD27C5}"/>
                </c:ext>
              </c:extLst>
            </c:dLbl>
            <c:dLbl>
              <c:idx val="16"/>
              <c:delete val="1"/>
              <c:extLst>
                <c:ext xmlns:c15="http://schemas.microsoft.com/office/drawing/2012/chart" uri="{CE6537A1-D6FC-4f65-9D91-7224C49458BB}"/>
                <c:ext xmlns:c16="http://schemas.microsoft.com/office/drawing/2014/chart" uri="{C3380CC4-5D6E-409C-BE32-E72D297353CC}">
                  <c16:uniqueId val="{00000013-75E2-4B74-8AF6-CFA620AD27C5}"/>
                </c:ext>
              </c:extLst>
            </c:dLbl>
            <c:dLbl>
              <c:idx val="17"/>
              <c:delete val="1"/>
              <c:extLst>
                <c:ext xmlns:c15="http://schemas.microsoft.com/office/drawing/2012/chart" uri="{CE6537A1-D6FC-4f65-9D91-7224C49458BB}"/>
                <c:ext xmlns:c16="http://schemas.microsoft.com/office/drawing/2014/chart" uri="{C3380CC4-5D6E-409C-BE32-E72D297353CC}">
                  <c16:uniqueId val="{00000014-75E2-4B74-8AF6-CFA620AD27C5}"/>
                </c:ext>
              </c:extLst>
            </c:dLbl>
            <c:dLbl>
              <c:idx val="18"/>
              <c:delete val="1"/>
              <c:extLst>
                <c:ext xmlns:c15="http://schemas.microsoft.com/office/drawing/2012/chart" uri="{CE6537A1-D6FC-4f65-9D91-7224C49458BB}"/>
                <c:ext xmlns:c16="http://schemas.microsoft.com/office/drawing/2014/chart" uri="{C3380CC4-5D6E-409C-BE32-E72D297353CC}">
                  <c16:uniqueId val="{00000015-75E2-4B74-8AF6-CFA620AD27C5}"/>
                </c:ext>
              </c:extLst>
            </c:dLbl>
            <c:dLbl>
              <c:idx val="19"/>
              <c:delete val="1"/>
              <c:extLst>
                <c:ext xmlns:c15="http://schemas.microsoft.com/office/drawing/2012/chart" uri="{CE6537A1-D6FC-4f65-9D91-7224C49458BB}"/>
                <c:ext xmlns:c16="http://schemas.microsoft.com/office/drawing/2014/chart" uri="{C3380CC4-5D6E-409C-BE32-E72D297353CC}">
                  <c16:uniqueId val="{00000016-75E2-4B74-8AF6-CFA620AD27C5}"/>
                </c:ext>
              </c:extLst>
            </c:dLbl>
            <c:dLbl>
              <c:idx val="20"/>
              <c:delete val="1"/>
              <c:extLst>
                <c:ext xmlns:c15="http://schemas.microsoft.com/office/drawing/2012/chart" uri="{CE6537A1-D6FC-4f65-9D91-7224C49458BB}"/>
                <c:ext xmlns:c16="http://schemas.microsoft.com/office/drawing/2014/chart" uri="{C3380CC4-5D6E-409C-BE32-E72D297353CC}">
                  <c16:uniqueId val="{00000017-75E2-4B74-8AF6-CFA620AD27C5}"/>
                </c:ext>
              </c:extLst>
            </c:dLbl>
            <c:dLbl>
              <c:idx val="21"/>
              <c:delete val="1"/>
              <c:extLst>
                <c:ext xmlns:c15="http://schemas.microsoft.com/office/drawing/2012/chart" uri="{CE6537A1-D6FC-4f65-9D91-7224C49458BB}"/>
                <c:ext xmlns:c16="http://schemas.microsoft.com/office/drawing/2014/chart" uri="{C3380CC4-5D6E-409C-BE32-E72D297353CC}">
                  <c16:uniqueId val="{00000018-75E2-4B74-8AF6-CFA620AD27C5}"/>
                </c:ext>
              </c:extLst>
            </c:dLbl>
            <c:dLbl>
              <c:idx val="22"/>
              <c:delete val="1"/>
              <c:extLst>
                <c:ext xmlns:c15="http://schemas.microsoft.com/office/drawing/2012/chart" uri="{CE6537A1-D6FC-4f65-9D91-7224C49458BB}"/>
                <c:ext xmlns:c16="http://schemas.microsoft.com/office/drawing/2014/chart" uri="{C3380CC4-5D6E-409C-BE32-E72D297353CC}">
                  <c16:uniqueId val="{00000019-75E2-4B74-8AF6-CFA620AD27C5}"/>
                </c:ext>
              </c:extLst>
            </c:dLbl>
            <c:dLbl>
              <c:idx val="23"/>
              <c:delete val="1"/>
              <c:extLst>
                <c:ext xmlns:c15="http://schemas.microsoft.com/office/drawing/2012/chart" uri="{CE6537A1-D6FC-4f65-9D91-7224C49458BB}"/>
                <c:ext xmlns:c16="http://schemas.microsoft.com/office/drawing/2014/chart" uri="{C3380CC4-5D6E-409C-BE32-E72D297353CC}">
                  <c16:uniqueId val="{0000001A-75E2-4B74-8AF6-CFA620AD27C5}"/>
                </c:ext>
              </c:extLst>
            </c:dLbl>
            <c:dLbl>
              <c:idx val="24"/>
              <c:delete val="1"/>
              <c:extLst>
                <c:ext xmlns:c15="http://schemas.microsoft.com/office/drawing/2012/chart" uri="{CE6537A1-D6FC-4f65-9D91-7224C49458BB}"/>
                <c:ext xmlns:c16="http://schemas.microsoft.com/office/drawing/2014/chart" uri="{C3380CC4-5D6E-409C-BE32-E72D297353CC}">
                  <c16:uniqueId val="{0000001B-75E2-4B74-8AF6-CFA620AD27C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75E2-4B74-8AF6-CFA620AD27C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Helmstedt (241)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189179</v>
      </c>
      <c r="F11" s="238">
        <v>189823</v>
      </c>
      <c r="G11" s="238">
        <v>190382</v>
      </c>
      <c r="H11" s="238">
        <v>187450</v>
      </c>
      <c r="I11" s="265">
        <v>187137</v>
      </c>
      <c r="J11" s="263">
        <v>2042</v>
      </c>
      <c r="K11" s="266">
        <v>1.091179189577689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12.104409051744645</v>
      </c>
      <c r="E13" s="115">
        <v>22899</v>
      </c>
      <c r="F13" s="114">
        <v>22828</v>
      </c>
      <c r="G13" s="114">
        <v>22758</v>
      </c>
      <c r="H13" s="114">
        <v>22914</v>
      </c>
      <c r="I13" s="140">
        <v>22683</v>
      </c>
      <c r="J13" s="115">
        <v>216</v>
      </c>
      <c r="K13" s="116">
        <v>0.95225499272582992</v>
      </c>
    </row>
    <row r="14" spans="1:255" ht="14.1" customHeight="1" x14ac:dyDescent="0.2">
      <c r="A14" s="306" t="s">
        <v>230</v>
      </c>
      <c r="B14" s="307"/>
      <c r="C14" s="308"/>
      <c r="D14" s="113">
        <v>55.735573187298804</v>
      </c>
      <c r="E14" s="115">
        <v>105440</v>
      </c>
      <c r="F14" s="114">
        <v>106177</v>
      </c>
      <c r="G14" s="114">
        <v>107318</v>
      </c>
      <c r="H14" s="114">
        <v>104668</v>
      </c>
      <c r="I14" s="140">
        <v>105074</v>
      </c>
      <c r="J14" s="115">
        <v>366</v>
      </c>
      <c r="K14" s="116">
        <v>0.34832594171726594</v>
      </c>
    </row>
    <row r="15" spans="1:255" ht="14.1" customHeight="1" x14ac:dyDescent="0.2">
      <c r="A15" s="306" t="s">
        <v>231</v>
      </c>
      <c r="B15" s="307"/>
      <c r="C15" s="308"/>
      <c r="D15" s="113">
        <v>11.678886134296089</v>
      </c>
      <c r="E15" s="115">
        <v>22094</v>
      </c>
      <c r="F15" s="114">
        <v>22187</v>
      </c>
      <c r="G15" s="114">
        <v>22140</v>
      </c>
      <c r="H15" s="114">
        <v>22357</v>
      </c>
      <c r="I15" s="140">
        <v>22310</v>
      </c>
      <c r="J15" s="115">
        <v>-216</v>
      </c>
      <c r="K15" s="116">
        <v>-0.9681757059614523</v>
      </c>
    </row>
    <row r="16" spans="1:255" ht="14.1" customHeight="1" x14ac:dyDescent="0.2">
      <c r="A16" s="306" t="s">
        <v>232</v>
      </c>
      <c r="B16" s="307"/>
      <c r="C16" s="308"/>
      <c r="D16" s="113">
        <v>19.949360129824136</v>
      </c>
      <c r="E16" s="115">
        <v>37740</v>
      </c>
      <c r="F16" s="114">
        <v>37607</v>
      </c>
      <c r="G16" s="114">
        <v>37136</v>
      </c>
      <c r="H16" s="114">
        <v>36504</v>
      </c>
      <c r="I16" s="140">
        <v>36053</v>
      </c>
      <c r="J16" s="115">
        <v>1687</v>
      </c>
      <c r="K16" s="116">
        <v>4.6792222561229302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0.50216990257903893</v>
      </c>
      <c r="E18" s="115">
        <v>950</v>
      </c>
      <c r="F18" s="114">
        <v>929</v>
      </c>
      <c r="G18" s="114">
        <v>995</v>
      </c>
      <c r="H18" s="114">
        <v>926</v>
      </c>
      <c r="I18" s="140">
        <v>914</v>
      </c>
      <c r="J18" s="115">
        <v>36</v>
      </c>
      <c r="K18" s="116">
        <v>3.9387308533916849</v>
      </c>
    </row>
    <row r="19" spans="1:255" ht="14.1" customHeight="1" x14ac:dyDescent="0.2">
      <c r="A19" s="306" t="s">
        <v>235</v>
      </c>
      <c r="B19" s="307" t="s">
        <v>236</v>
      </c>
      <c r="C19" s="308"/>
      <c r="D19" s="113">
        <v>0.35944793026710153</v>
      </c>
      <c r="E19" s="115">
        <v>680</v>
      </c>
      <c r="F19" s="114">
        <v>652</v>
      </c>
      <c r="G19" s="114">
        <v>722</v>
      </c>
      <c r="H19" s="114">
        <v>675</v>
      </c>
      <c r="I19" s="140">
        <v>657</v>
      </c>
      <c r="J19" s="115">
        <v>23</v>
      </c>
      <c r="K19" s="116">
        <v>3.5007610350076104</v>
      </c>
    </row>
    <row r="20" spans="1:255" ht="14.1" customHeight="1" x14ac:dyDescent="0.2">
      <c r="A20" s="306">
        <v>12</v>
      </c>
      <c r="B20" s="307" t="s">
        <v>237</v>
      </c>
      <c r="C20" s="308"/>
      <c r="D20" s="113">
        <v>0.74321145581697756</v>
      </c>
      <c r="E20" s="115">
        <v>1406</v>
      </c>
      <c r="F20" s="114">
        <v>1328</v>
      </c>
      <c r="G20" s="114">
        <v>1478</v>
      </c>
      <c r="H20" s="114">
        <v>1465</v>
      </c>
      <c r="I20" s="140">
        <v>1367</v>
      </c>
      <c r="J20" s="115">
        <v>39</v>
      </c>
      <c r="K20" s="116">
        <v>2.8529626920263351</v>
      </c>
    </row>
    <row r="21" spans="1:255" ht="14.1" customHeight="1" x14ac:dyDescent="0.2">
      <c r="A21" s="306">
        <v>21</v>
      </c>
      <c r="B21" s="307" t="s">
        <v>238</v>
      </c>
      <c r="C21" s="308"/>
      <c r="D21" s="113">
        <v>0.12263517620877581</v>
      </c>
      <c r="E21" s="115">
        <v>232</v>
      </c>
      <c r="F21" s="114">
        <v>218</v>
      </c>
      <c r="G21" s="114">
        <v>224</v>
      </c>
      <c r="H21" s="114">
        <v>222</v>
      </c>
      <c r="I21" s="140">
        <v>222</v>
      </c>
      <c r="J21" s="115">
        <v>10</v>
      </c>
      <c r="K21" s="116">
        <v>4.5045045045045047</v>
      </c>
    </row>
    <row r="22" spans="1:255" ht="14.1" customHeight="1" x14ac:dyDescent="0.2">
      <c r="A22" s="306">
        <v>22</v>
      </c>
      <c r="B22" s="307" t="s">
        <v>239</v>
      </c>
      <c r="C22" s="308"/>
      <c r="D22" s="113">
        <v>1.5133815064039877</v>
      </c>
      <c r="E22" s="115">
        <v>2863</v>
      </c>
      <c r="F22" s="114">
        <v>2877</v>
      </c>
      <c r="G22" s="114">
        <v>2887</v>
      </c>
      <c r="H22" s="114">
        <v>2865</v>
      </c>
      <c r="I22" s="140">
        <v>2813</v>
      </c>
      <c r="J22" s="115">
        <v>50</v>
      </c>
      <c r="K22" s="116">
        <v>1.7774617845716316</v>
      </c>
    </row>
    <row r="23" spans="1:255" ht="14.1" customHeight="1" x14ac:dyDescent="0.2">
      <c r="A23" s="306">
        <v>23</v>
      </c>
      <c r="B23" s="307" t="s">
        <v>240</v>
      </c>
      <c r="C23" s="308"/>
      <c r="D23" s="113">
        <v>0.24104155323793866</v>
      </c>
      <c r="E23" s="115">
        <v>456</v>
      </c>
      <c r="F23" s="114">
        <v>463</v>
      </c>
      <c r="G23" s="114">
        <v>581</v>
      </c>
      <c r="H23" s="114">
        <v>566</v>
      </c>
      <c r="I23" s="140">
        <v>592</v>
      </c>
      <c r="J23" s="115">
        <v>-136</v>
      </c>
      <c r="K23" s="116">
        <v>-22.972972972972972</v>
      </c>
    </row>
    <row r="24" spans="1:255" ht="14.1" customHeight="1" x14ac:dyDescent="0.2">
      <c r="A24" s="306">
        <v>24</v>
      </c>
      <c r="B24" s="307" t="s">
        <v>241</v>
      </c>
      <c r="C24" s="308"/>
      <c r="D24" s="113">
        <v>3.3042779589700761</v>
      </c>
      <c r="E24" s="115">
        <v>6251</v>
      </c>
      <c r="F24" s="114">
        <v>6361</v>
      </c>
      <c r="G24" s="114">
        <v>6140</v>
      </c>
      <c r="H24" s="114">
        <v>6148</v>
      </c>
      <c r="I24" s="140">
        <v>6175</v>
      </c>
      <c r="J24" s="115">
        <v>76</v>
      </c>
      <c r="K24" s="116">
        <v>1.2307692307692308</v>
      </c>
    </row>
    <row r="25" spans="1:255" ht="14.1" customHeight="1" x14ac:dyDescent="0.2">
      <c r="A25" s="306">
        <v>25</v>
      </c>
      <c r="B25" s="307" t="s">
        <v>242</v>
      </c>
      <c r="C25" s="308"/>
      <c r="D25" s="113">
        <v>16.567906585826123</v>
      </c>
      <c r="E25" s="115">
        <v>31343</v>
      </c>
      <c r="F25" s="114">
        <v>31432</v>
      </c>
      <c r="G25" s="114">
        <v>31482</v>
      </c>
      <c r="H25" s="114">
        <v>30002</v>
      </c>
      <c r="I25" s="140">
        <v>29979</v>
      </c>
      <c r="J25" s="115">
        <v>1364</v>
      </c>
      <c r="K25" s="116">
        <v>4.5498515627605993</v>
      </c>
    </row>
    <row r="26" spans="1:255" ht="14.1" customHeight="1" x14ac:dyDescent="0.2">
      <c r="A26" s="306">
        <v>26</v>
      </c>
      <c r="B26" s="307" t="s">
        <v>243</v>
      </c>
      <c r="C26" s="308"/>
      <c r="D26" s="113">
        <v>5.958906643972111</v>
      </c>
      <c r="E26" s="115">
        <v>11273</v>
      </c>
      <c r="F26" s="114">
        <v>11245</v>
      </c>
      <c r="G26" s="114">
        <v>11407</v>
      </c>
      <c r="H26" s="114">
        <v>11381</v>
      </c>
      <c r="I26" s="140">
        <v>11420</v>
      </c>
      <c r="J26" s="115">
        <v>-147</v>
      </c>
      <c r="K26" s="116">
        <v>-1.2872154115586689</v>
      </c>
    </row>
    <row r="27" spans="1:255" ht="14.1" customHeight="1" x14ac:dyDescent="0.2">
      <c r="A27" s="306">
        <v>27</v>
      </c>
      <c r="B27" s="307" t="s">
        <v>244</v>
      </c>
      <c r="C27" s="308"/>
      <c r="D27" s="113">
        <v>8.0770064330607525</v>
      </c>
      <c r="E27" s="115">
        <v>15280</v>
      </c>
      <c r="F27" s="114">
        <v>15309</v>
      </c>
      <c r="G27" s="114">
        <v>15275</v>
      </c>
      <c r="H27" s="114">
        <v>15471</v>
      </c>
      <c r="I27" s="140">
        <v>15359</v>
      </c>
      <c r="J27" s="115">
        <v>-79</v>
      </c>
      <c r="K27" s="116">
        <v>-0.51435640341168043</v>
      </c>
    </row>
    <row r="28" spans="1:255" ht="14.1" customHeight="1" x14ac:dyDescent="0.2">
      <c r="A28" s="306">
        <v>28</v>
      </c>
      <c r="B28" s="307" t="s">
        <v>245</v>
      </c>
      <c r="C28" s="308"/>
      <c r="D28" s="113">
        <v>0.65969267201962167</v>
      </c>
      <c r="E28" s="115">
        <v>1248</v>
      </c>
      <c r="F28" s="114">
        <v>1270</v>
      </c>
      <c r="G28" s="114">
        <v>1278</v>
      </c>
      <c r="H28" s="114">
        <v>1285</v>
      </c>
      <c r="I28" s="140">
        <v>1264</v>
      </c>
      <c r="J28" s="115">
        <v>-16</v>
      </c>
      <c r="K28" s="116">
        <v>-1.2658227848101267</v>
      </c>
    </row>
    <row r="29" spans="1:255" ht="14.1" customHeight="1" x14ac:dyDescent="0.2">
      <c r="A29" s="306">
        <v>29</v>
      </c>
      <c r="B29" s="307" t="s">
        <v>246</v>
      </c>
      <c r="C29" s="308"/>
      <c r="D29" s="113">
        <v>1.6719614756394736</v>
      </c>
      <c r="E29" s="115">
        <v>3163</v>
      </c>
      <c r="F29" s="114">
        <v>3185</v>
      </c>
      <c r="G29" s="114">
        <v>3200</v>
      </c>
      <c r="H29" s="114">
        <v>3141</v>
      </c>
      <c r="I29" s="140">
        <v>3163</v>
      </c>
      <c r="J29" s="115">
        <v>0</v>
      </c>
      <c r="K29" s="116">
        <v>0</v>
      </c>
    </row>
    <row r="30" spans="1:255" ht="14.1" customHeight="1" x14ac:dyDescent="0.2">
      <c r="A30" s="306" t="s">
        <v>247</v>
      </c>
      <c r="B30" s="307" t="s">
        <v>248</v>
      </c>
      <c r="C30" s="308"/>
      <c r="D30" s="113">
        <v>0.56771628986303979</v>
      </c>
      <c r="E30" s="115">
        <v>1074</v>
      </c>
      <c r="F30" s="114">
        <v>1076</v>
      </c>
      <c r="G30" s="114">
        <v>1097</v>
      </c>
      <c r="H30" s="114">
        <v>1076</v>
      </c>
      <c r="I30" s="140">
        <v>1096</v>
      </c>
      <c r="J30" s="115">
        <v>-22</v>
      </c>
      <c r="K30" s="116">
        <v>-2.0072992700729926</v>
      </c>
    </row>
    <row r="31" spans="1:255" ht="14.1" customHeight="1" x14ac:dyDescent="0.2">
      <c r="A31" s="306" t="s">
        <v>249</v>
      </c>
      <c r="B31" s="307" t="s">
        <v>250</v>
      </c>
      <c r="C31" s="308"/>
      <c r="D31" s="113">
        <v>1.0857441893656272</v>
      </c>
      <c r="E31" s="115">
        <v>2054</v>
      </c>
      <c r="F31" s="114">
        <v>2071</v>
      </c>
      <c r="G31" s="114">
        <v>2066</v>
      </c>
      <c r="H31" s="114">
        <v>2030</v>
      </c>
      <c r="I31" s="140">
        <v>2032</v>
      </c>
      <c r="J31" s="115">
        <v>22</v>
      </c>
      <c r="K31" s="116">
        <v>1.0826771653543308</v>
      </c>
    </row>
    <row r="32" spans="1:255" ht="14.1" customHeight="1" x14ac:dyDescent="0.2">
      <c r="A32" s="306">
        <v>31</v>
      </c>
      <c r="B32" s="307" t="s">
        <v>251</v>
      </c>
      <c r="C32" s="308"/>
      <c r="D32" s="113">
        <v>0.40279312185813437</v>
      </c>
      <c r="E32" s="115">
        <v>762</v>
      </c>
      <c r="F32" s="114">
        <v>764</v>
      </c>
      <c r="G32" s="114">
        <v>758</v>
      </c>
      <c r="H32" s="114">
        <v>741</v>
      </c>
      <c r="I32" s="140">
        <v>736</v>
      </c>
      <c r="J32" s="115">
        <v>26</v>
      </c>
      <c r="K32" s="116">
        <v>3.5326086956521738</v>
      </c>
    </row>
    <row r="33" spans="1:11" ht="14.1" customHeight="1" x14ac:dyDescent="0.2">
      <c r="A33" s="306">
        <v>32</v>
      </c>
      <c r="B33" s="307" t="s">
        <v>252</v>
      </c>
      <c r="C33" s="308"/>
      <c r="D33" s="113">
        <v>1.5133815064039877</v>
      </c>
      <c r="E33" s="115">
        <v>2863</v>
      </c>
      <c r="F33" s="114">
        <v>2855</v>
      </c>
      <c r="G33" s="114">
        <v>2981</v>
      </c>
      <c r="H33" s="114">
        <v>2899</v>
      </c>
      <c r="I33" s="140">
        <v>2808</v>
      </c>
      <c r="J33" s="115">
        <v>55</v>
      </c>
      <c r="K33" s="116">
        <v>1.9586894586894588</v>
      </c>
    </row>
    <row r="34" spans="1:11" ht="14.1" customHeight="1" x14ac:dyDescent="0.2">
      <c r="A34" s="306">
        <v>33</v>
      </c>
      <c r="B34" s="307" t="s">
        <v>253</v>
      </c>
      <c r="C34" s="308"/>
      <c r="D34" s="113">
        <v>0.69563746504633173</v>
      </c>
      <c r="E34" s="115">
        <v>1316</v>
      </c>
      <c r="F34" s="114">
        <v>1323</v>
      </c>
      <c r="G34" s="114">
        <v>1348</v>
      </c>
      <c r="H34" s="114">
        <v>1315</v>
      </c>
      <c r="I34" s="140">
        <v>1313</v>
      </c>
      <c r="J34" s="115">
        <v>3</v>
      </c>
      <c r="K34" s="116">
        <v>0.22848438690022849</v>
      </c>
    </row>
    <row r="35" spans="1:11" ht="14.1" customHeight="1" x14ac:dyDescent="0.2">
      <c r="A35" s="306">
        <v>34</v>
      </c>
      <c r="B35" s="307" t="s">
        <v>254</v>
      </c>
      <c r="C35" s="308"/>
      <c r="D35" s="113">
        <v>2.3490979442749986</v>
      </c>
      <c r="E35" s="115">
        <v>4444</v>
      </c>
      <c r="F35" s="114">
        <v>4512</v>
      </c>
      <c r="G35" s="114">
        <v>4522</v>
      </c>
      <c r="H35" s="114">
        <v>4518</v>
      </c>
      <c r="I35" s="140">
        <v>4552</v>
      </c>
      <c r="J35" s="115">
        <v>-108</v>
      </c>
      <c r="K35" s="116">
        <v>-2.3725834797891037</v>
      </c>
    </row>
    <row r="36" spans="1:11" ht="14.1" customHeight="1" x14ac:dyDescent="0.2">
      <c r="A36" s="306">
        <v>41</v>
      </c>
      <c r="B36" s="307" t="s">
        <v>255</v>
      </c>
      <c r="C36" s="308"/>
      <c r="D36" s="113">
        <v>0.22148335703222874</v>
      </c>
      <c r="E36" s="115">
        <v>419</v>
      </c>
      <c r="F36" s="114">
        <v>422</v>
      </c>
      <c r="G36" s="114">
        <v>423</v>
      </c>
      <c r="H36" s="114">
        <v>415</v>
      </c>
      <c r="I36" s="140">
        <v>422</v>
      </c>
      <c r="J36" s="115">
        <v>-3</v>
      </c>
      <c r="K36" s="116">
        <v>-0.7109004739336493</v>
      </c>
    </row>
    <row r="37" spans="1:11" ht="14.1" customHeight="1" x14ac:dyDescent="0.2">
      <c r="A37" s="306">
        <v>42</v>
      </c>
      <c r="B37" s="307" t="s">
        <v>256</v>
      </c>
      <c r="C37" s="308"/>
      <c r="D37" s="113" t="s">
        <v>514</v>
      </c>
      <c r="E37" s="115" t="s">
        <v>514</v>
      </c>
      <c r="F37" s="114" t="s">
        <v>514</v>
      </c>
      <c r="G37" s="114" t="s">
        <v>514</v>
      </c>
      <c r="H37" s="114">
        <v>91</v>
      </c>
      <c r="I37" s="140">
        <v>93</v>
      </c>
      <c r="J37" s="115" t="s">
        <v>514</v>
      </c>
      <c r="K37" s="116" t="s">
        <v>514</v>
      </c>
    </row>
    <row r="38" spans="1:11" ht="14.1" customHeight="1" x14ac:dyDescent="0.2">
      <c r="A38" s="306">
        <v>43</v>
      </c>
      <c r="B38" s="307" t="s">
        <v>257</v>
      </c>
      <c r="C38" s="308"/>
      <c r="D38" s="113">
        <v>3.1039385978359122</v>
      </c>
      <c r="E38" s="115">
        <v>5872</v>
      </c>
      <c r="F38" s="114">
        <v>5856</v>
      </c>
      <c r="G38" s="114">
        <v>5782</v>
      </c>
      <c r="H38" s="114">
        <v>5601</v>
      </c>
      <c r="I38" s="140">
        <v>5522</v>
      </c>
      <c r="J38" s="115">
        <v>350</v>
      </c>
      <c r="K38" s="116">
        <v>6.3382832307135093</v>
      </c>
    </row>
    <row r="39" spans="1:11" ht="14.1" customHeight="1" x14ac:dyDescent="0.2">
      <c r="A39" s="306">
        <v>51</v>
      </c>
      <c r="B39" s="307" t="s">
        <v>258</v>
      </c>
      <c r="C39" s="308"/>
      <c r="D39" s="113">
        <v>4.996326230712711</v>
      </c>
      <c r="E39" s="115">
        <v>9452</v>
      </c>
      <c r="F39" s="114">
        <v>9488</v>
      </c>
      <c r="G39" s="114">
        <v>9643</v>
      </c>
      <c r="H39" s="114">
        <v>9585</v>
      </c>
      <c r="I39" s="140">
        <v>9672</v>
      </c>
      <c r="J39" s="115">
        <v>-220</v>
      </c>
      <c r="K39" s="116">
        <v>-2.2746071133167907</v>
      </c>
    </row>
    <row r="40" spans="1:11" ht="14.1" customHeight="1" x14ac:dyDescent="0.2">
      <c r="A40" s="306" t="s">
        <v>259</v>
      </c>
      <c r="B40" s="307" t="s">
        <v>260</v>
      </c>
      <c r="C40" s="308"/>
      <c r="D40" s="113">
        <v>4.4856987297744464</v>
      </c>
      <c r="E40" s="115">
        <v>8486</v>
      </c>
      <c r="F40" s="114">
        <v>8494</v>
      </c>
      <c r="G40" s="114">
        <v>8639</v>
      </c>
      <c r="H40" s="114">
        <v>8633</v>
      </c>
      <c r="I40" s="140">
        <v>8720</v>
      </c>
      <c r="J40" s="115">
        <v>-234</v>
      </c>
      <c r="K40" s="116">
        <v>-2.6834862385321099</v>
      </c>
    </row>
    <row r="41" spans="1:11" ht="14.1" customHeight="1" x14ac:dyDescent="0.2">
      <c r="A41" s="306"/>
      <c r="B41" s="307" t="s">
        <v>261</v>
      </c>
      <c r="C41" s="308"/>
      <c r="D41" s="113">
        <v>3.7673314691376949</v>
      </c>
      <c r="E41" s="115">
        <v>7127</v>
      </c>
      <c r="F41" s="114">
        <v>7122</v>
      </c>
      <c r="G41" s="114">
        <v>7284</v>
      </c>
      <c r="H41" s="114">
        <v>7302</v>
      </c>
      <c r="I41" s="140">
        <v>7377</v>
      </c>
      <c r="J41" s="115">
        <v>-250</v>
      </c>
      <c r="K41" s="116">
        <v>-3.3889114816320998</v>
      </c>
    </row>
    <row r="42" spans="1:11" ht="14.1" customHeight="1" x14ac:dyDescent="0.2">
      <c r="A42" s="306">
        <v>52</v>
      </c>
      <c r="B42" s="307" t="s">
        <v>262</v>
      </c>
      <c r="C42" s="308"/>
      <c r="D42" s="113">
        <v>2.6921592777211001</v>
      </c>
      <c r="E42" s="115">
        <v>5093</v>
      </c>
      <c r="F42" s="114">
        <v>5102</v>
      </c>
      <c r="G42" s="114">
        <v>5094</v>
      </c>
      <c r="H42" s="114">
        <v>5057</v>
      </c>
      <c r="I42" s="140">
        <v>5040</v>
      </c>
      <c r="J42" s="115">
        <v>53</v>
      </c>
      <c r="K42" s="116">
        <v>1.0515873015873016</v>
      </c>
    </row>
    <row r="43" spans="1:11" ht="14.1" customHeight="1" x14ac:dyDescent="0.2">
      <c r="A43" s="306" t="s">
        <v>263</v>
      </c>
      <c r="B43" s="307" t="s">
        <v>264</v>
      </c>
      <c r="C43" s="308"/>
      <c r="D43" s="113">
        <v>2.0599538003689628</v>
      </c>
      <c r="E43" s="115">
        <v>3897</v>
      </c>
      <c r="F43" s="114">
        <v>3905</v>
      </c>
      <c r="G43" s="114">
        <v>3856</v>
      </c>
      <c r="H43" s="114">
        <v>3780</v>
      </c>
      <c r="I43" s="140">
        <v>3761</v>
      </c>
      <c r="J43" s="115">
        <v>136</v>
      </c>
      <c r="K43" s="116">
        <v>3.6160595586280246</v>
      </c>
    </row>
    <row r="44" spans="1:11" ht="14.1" customHeight="1" x14ac:dyDescent="0.2">
      <c r="A44" s="306">
        <v>53</v>
      </c>
      <c r="B44" s="307" t="s">
        <v>265</v>
      </c>
      <c r="C44" s="308"/>
      <c r="D44" s="113">
        <v>0.54921529345223308</v>
      </c>
      <c r="E44" s="115">
        <v>1039</v>
      </c>
      <c r="F44" s="114">
        <v>1062</v>
      </c>
      <c r="G44" s="114">
        <v>1076</v>
      </c>
      <c r="H44" s="114">
        <v>1070</v>
      </c>
      <c r="I44" s="140">
        <v>1059</v>
      </c>
      <c r="J44" s="115">
        <v>-20</v>
      </c>
      <c r="K44" s="116">
        <v>-1.8885741265344664</v>
      </c>
    </row>
    <row r="45" spans="1:11" ht="14.1" customHeight="1" x14ac:dyDescent="0.2">
      <c r="A45" s="306" t="s">
        <v>266</v>
      </c>
      <c r="B45" s="307" t="s">
        <v>267</v>
      </c>
      <c r="C45" s="308"/>
      <c r="D45" s="113">
        <v>0.52278529857965206</v>
      </c>
      <c r="E45" s="115">
        <v>989</v>
      </c>
      <c r="F45" s="114">
        <v>1011</v>
      </c>
      <c r="G45" s="114">
        <v>1022</v>
      </c>
      <c r="H45" s="114">
        <v>1017</v>
      </c>
      <c r="I45" s="140">
        <v>1008</v>
      </c>
      <c r="J45" s="115">
        <v>-19</v>
      </c>
      <c r="K45" s="116">
        <v>-1.8849206349206349</v>
      </c>
    </row>
    <row r="46" spans="1:11" ht="14.1" customHeight="1" x14ac:dyDescent="0.2">
      <c r="A46" s="306">
        <v>54</v>
      </c>
      <c r="B46" s="307" t="s">
        <v>268</v>
      </c>
      <c r="C46" s="308"/>
      <c r="D46" s="113">
        <v>1.5974288900987954</v>
      </c>
      <c r="E46" s="115">
        <v>3022</v>
      </c>
      <c r="F46" s="114">
        <v>3044</v>
      </c>
      <c r="G46" s="114">
        <v>2968</v>
      </c>
      <c r="H46" s="114">
        <v>3034</v>
      </c>
      <c r="I46" s="140">
        <v>2957</v>
      </c>
      <c r="J46" s="115">
        <v>65</v>
      </c>
      <c r="K46" s="116">
        <v>2.1981738248224554</v>
      </c>
    </row>
    <row r="47" spans="1:11" ht="14.1" customHeight="1" x14ac:dyDescent="0.2">
      <c r="A47" s="306">
        <v>61</v>
      </c>
      <c r="B47" s="307" t="s">
        <v>269</v>
      </c>
      <c r="C47" s="308"/>
      <c r="D47" s="113">
        <v>1.650817479741409</v>
      </c>
      <c r="E47" s="115">
        <v>3123</v>
      </c>
      <c r="F47" s="114">
        <v>3107</v>
      </c>
      <c r="G47" s="114">
        <v>3111</v>
      </c>
      <c r="H47" s="114">
        <v>3046</v>
      </c>
      <c r="I47" s="140">
        <v>2996</v>
      </c>
      <c r="J47" s="115">
        <v>127</v>
      </c>
      <c r="K47" s="116">
        <v>4.2389853137516686</v>
      </c>
    </row>
    <row r="48" spans="1:11" ht="14.1" customHeight="1" x14ac:dyDescent="0.2">
      <c r="A48" s="306">
        <v>62</v>
      </c>
      <c r="B48" s="307" t="s">
        <v>270</v>
      </c>
      <c r="C48" s="308"/>
      <c r="D48" s="113">
        <v>5.861644262841013</v>
      </c>
      <c r="E48" s="115">
        <v>11089</v>
      </c>
      <c r="F48" s="114">
        <v>11203</v>
      </c>
      <c r="G48" s="114">
        <v>11325</v>
      </c>
      <c r="H48" s="114">
        <v>11113</v>
      </c>
      <c r="I48" s="140">
        <v>11215</v>
      </c>
      <c r="J48" s="115">
        <v>-126</v>
      </c>
      <c r="K48" s="116">
        <v>-1.1234953187695051</v>
      </c>
    </row>
    <row r="49" spans="1:11" ht="14.1" customHeight="1" x14ac:dyDescent="0.2">
      <c r="A49" s="306">
        <v>63</v>
      </c>
      <c r="B49" s="307" t="s">
        <v>271</v>
      </c>
      <c r="C49" s="308"/>
      <c r="D49" s="113">
        <v>2.4172873310462579</v>
      </c>
      <c r="E49" s="115">
        <v>4573</v>
      </c>
      <c r="F49" s="114">
        <v>4650</v>
      </c>
      <c r="G49" s="114">
        <v>4768</v>
      </c>
      <c r="H49" s="114">
        <v>4643</v>
      </c>
      <c r="I49" s="140">
        <v>4624</v>
      </c>
      <c r="J49" s="115">
        <v>-51</v>
      </c>
      <c r="K49" s="116">
        <v>-1.1029411764705883</v>
      </c>
    </row>
    <row r="50" spans="1:11" ht="14.1" customHeight="1" x14ac:dyDescent="0.2">
      <c r="A50" s="306" t="s">
        <v>272</v>
      </c>
      <c r="B50" s="307" t="s">
        <v>273</v>
      </c>
      <c r="C50" s="308"/>
      <c r="D50" s="113">
        <v>0.77122725038191342</v>
      </c>
      <c r="E50" s="115">
        <v>1459</v>
      </c>
      <c r="F50" s="114">
        <v>1484</v>
      </c>
      <c r="G50" s="114">
        <v>1472</v>
      </c>
      <c r="H50" s="114">
        <v>1372</v>
      </c>
      <c r="I50" s="140">
        <v>1397</v>
      </c>
      <c r="J50" s="115">
        <v>62</v>
      </c>
      <c r="K50" s="116">
        <v>4.4380816034359345</v>
      </c>
    </row>
    <row r="51" spans="1:11" ht="14.1" customHeight="1" x14ac:dyDescent="0.2">
      <c r="A51" s="306" t="s">
        <v>274</v>
      </c>
      <c r="B51" s="307" t="s">
        <v>275</v>
      </c>
      <c r="C51" s="308"/>
      <c r="D51" s="113">
        <v>1.1275035812643053</v>
      </c>
      <c r="E51" s="115">
        <v>2133</v>
      </c>
      <c r="F51" s="114">
        <v>2144</v>
      </c>
      <c r="G51" s="114">
        <v>2240</v>
      </c>
      <c r="H51" s="114">
        <v>2223</v>
      </c>
      <c r="I51" s="140">
        <v>2189</v>
      </c>
      <c r="J51" s="115">
        <v>-56</v>
      </c>
      <c r="K51" s="116">
        <v>-2.5582457743261764</v>
      </c>
    </row>
    <row r="52" spans="1:11" ht="14.1" customHeight="1" x14ac:dyDescent="0.2">
      <c r="A52" s="306">
        <v>71</v>
      </c>
      <c r="B52" s="307" t="s">
        <v>276</v>
      </c>
      <c r="C52" s="308"/>
      <c r="D52" s="113">
        <v>12.391967395958325</v>
      </c>
      <c r="E52" s="115">
        <v>23443</v>
      </c>
      <c r="F52" s="114">
        <v>23505</v>
      </c>
      <c r="G52" s="114">
        <v>23273</v>
      </c>
      <c r="H52" s="114">
        <v>23321</v>
      </c>
      <c r="I52" s="140">
        <v>23357</v>
      </c>
      <c r="J52" s="115">
        <v>86</v>
      </c>
      <c r="K52" s="116">
        <v>0.36819797062978976</v>
      </c>
    </row>
    <row r="53" spans="1:11" ht="14.1" customHeight="1" x14ac:dyDescent="0.2">
      <c r="A53" s="306" t="s">
        <v>277</v>
      </c>
      <c r="B53" s="307" t="s">
        <v>278</v>
      </c>
      <c r="C53" s="308"/>
      <c r="D53" s="113">
        <v>6.7692502867654447</v>
      </c>
      <c r="E53" s="115">
        <v>12806</v>
      </c>
      <c r="F53" s="114">
        <v>12881</v>
      </c>
      <c r="G53" s="114">
        <v>12696</v>
      </c>
      <c r="H53" s="114">
        <v>12845</v>
      </c>
      <c r="I53" s="140">
        <v>12846</v>
      </c>
      <c r="J53" s="115">
        <v>-40</v>
      </c>
      <c r="K53" s="116">
        <v>-0.31138097462245057</v>
      </c>
    </row>
    <row r="54" spans="1:11" ht="14.1" customHeight="1" x14ac:dyDescent="0.2">
      <c r="A54" s="306" t="s">
        <v>279</v>
      </c>
      <c r="B54" s="307" t="s">
        <v>280</v>
      </c>
      <c r="C54" s="308"/>
      <c r="D54" s="113">
        <v>4.1352369977640224</v>
      </c>
      <c r="E54" s="115">
        <v>7823</v>
      </c>
      <c r="F54" s="114">
        <v>7834</v>
      </c>
      <c r="G54" s="114">
        <v>7797</v>
      </c>
      <c r="H54" s="114">
        <v>7772</v>
      </c>
      <c r="I54" s="140">
        <v>7831</v>
      </c>
      <c r="J54" s="115">
        <v>-8</v>
      </c>
      <c r="K54" s="116">
        <v>-0.10215808964372367</v>
      </c>
    </row>
    <row r="55" spans="1:11" ht="14.1" customHeight="1" x14ac:dyDescent="0.2">
      <c r="A55" s="306">
        <v>72</v>
      </c>
      <c r="B55" s="307" t="s">
        <v>281</v>
      </c>
      <c r="C55" s="308"/>
      <c r="D55" s="113">
        <v>2.0102654100085107</v>
      </c>
      <c r="E55" s="115">
        <v>3803</v>
      </c>
      <c r="F55" s="114">
        <v>3804</v>
      </c>
      <c r="G55" s="114">
        <v>3803</v>
      </c>
      <c r="H55" s="114">
        <v>3786</v>
      </c>
      <c r="I55" s="140">
        <v>3802</v>
      </c>
      <c r="J55" s="115">
        <v>1</v>
      </c>
      <c r="K55" s="116">
        <v>2.6301946344029457E-2</v>
      </c>
    </row>
    <row r="56" spans="1:11" ht="14.1" customHeight="1" x14ac:dyDescent="0.2">
      <c r="A56" s="306" t="s">
        <v>282</v>
      </c>
      <c r="B56" s="307" t="s">
        <v>283</v>
      </c>
      <c r="C56" s="308"/>
      <c r="D56" s="113">
        <v>0.80928644299843011</v>
      </c>
      <c r="E56" s="115">
        <v>1531</v>
      </c>
      <c r="F56" s="114">
        <v>1532</v>
      </c>
      <c r="G56" s="114">
        <v>1520</v>
      </c>
      <c r="H56" s="114">
        <v>1564</v>
      </c>
      <c r="I56" s="140">
        <v>1597</v>
      </c>
      <c r="J56" s="115">
        <v>-66</v>
      </c>
      <c r="K56" s="116">
        <v>-4.132748904195366</v>
      </c>
    </row>
    <row r="57" spans="1:11" ht="14.1" customHeight="1" x14ac:dyDescent="0.2">
      <c r="A57" s="306" t="s">
        <v>284</v>
      </c>
      <c r="B57" s="307" t="s">
        <v>285</v>
      </c>
      <c r="C57" s="308"/>
      <c r="D57" s="113">
        <v>0.85474603417926942</v>
      </c>
      <c r="E57" s="115">
        <v>1617</v>
      </c>
      <c r="F57" s="114">
        <v>1629</v>
      </c>
      <c r="G57" s="114">
        <v>1635</v>
      </c>
      <c r="H57" s="114">
        <v>1602</v>
      </c>
      <c r="I57" s="140">
        <v>1587</v>
      </c>
      <c r="J57" s="115">
        <v>30</v>
      </c>
      <c r="K57" s="116">
        <v>1.890359168241966</v>
      </c>
    </row>
    <row r="58" spans="1:11" ht="14.1" customHeight="1" x14ac:dyDescent="0.2">
      <c r="A58" s="306">
        <v>73</v>
      </c>
      <c r="B58" s="307" t="s">
        <v>286</v>
      </c>
      <c r="C58" s="308"/>
      <c r="D58" s="113">
        <v>2.4881197173047749</v>
      </c>
      <c r="E58" s="115">
        <v>4707</v>
      </c>
      <c r="F58" s="114">
        <v>4744</v>
      </c>
      <c r="G58" s="114">
        <v>4789</v>
      </c>
      <c r="H58" s="114">
        <v>4712</v>
      </c>
      <c r="I58" s="140">
        <v>4712</v>
      </c>
      <c r="J58" s="115">
        <v>-5</v>
      </c>
      <c r="K58" s="116">
        <v>-0.10611205432937182</v>
      </c>
    </row>
    <row r="59" spans="1:11" ht="14.1" customHeight="1" x14ac:dyDescent="0.2">
      <c r="A59" s="306" t="s">
        <v>287</v>
      </c>
      <c r="B59" s="307" t="s">
        <v>288</v>
      </c>
      <c r="C59" s="308"/>
      <c r="D59" s="113">
        <v>2.1091135908319636</v>
      </c>
      <c r="E59" s="115">
        <v>3990</v>
      </c>
      <c r="F59" s="114">
        <v>4045</v>
      </c>
      <c r="G59" s="114">
        <v>4088</v>
      </c>
      <c r="H59" s="114">
        <v>4051</v>
      </c>
      <c r="I59" s="140">
        <v>4051</v>
      </c>
      <c r="J59" s="115">
        <v>-61</v>
      </c>
      <c r="K59" s="116">
        <v>-1.5058010367810417</v>
      </c>
    </row>
    <row r="60" spans="1:11" ht="14.1" customHeight="1" x14ac:dyDescent="0.2">
      <c r="A60" s="306">
        <v>81</v>
      </c>
      <c r="B60" s="307" t="s">
        <v>289</v>
      </c>
      <c r="C60" s="308"/>
      <c r="D60" s="113">
        <v>5.3705749581084579</v>
      </c>
      <c r="E60" s="115">
        <v>10160</v>
      </c>
      <c r="F60" s="114">
        <v>10182</v>
      </c>
      <c r="G60" s="114">
        <v>10172</v>
      </c>
      <c r="H60" s="114">
        <v>9784</v>
      </c>
      <c r="I60" s="140">
        <v>9802</v>
      </c>
      <c r="J60" s="115">
        <v>358</v>
      </c>
      <c r="K60" s="116">
        <v>3.6523158539073659</v>
      </c>
    </row>
    <row r="61" spans="1:11" ht="14.1" customHeight="1" x14ac:dyDescent="0.2">
      <c r="A61" s="306" t="s">
        <v>290</v>
      </c>
      <c r="B61" s="307" t="s">
        <v>291</v>
      </c>
      <c r="C61" s="308"/>
      <c r="D61" s="113">
        <v>1.6650896769726027</v>
      </c>
      <c r="E61" s="115">
        <v>3150</v>
      </c>
      <c r="F61" s="114">
        <v>3135</v>
      </c>
      <c r="G61" s="114">
        <v>3177</v>
      </c>
      <c r="H61" s="114">
        <v>3051</v>
      </c>
      <c r="I61" s="140">
        <v>3082</v>
      </c>
      <c r="J61" s="115">
        <v>68</v>
      </c>
      <c r="K61" s="116">
        <v>2.2063595068137571</v>
      </c>
    </row>
    <row r="62" spans="1:11" ht="14.1" customHeight="1" x14ac:dyDescent="0.2">
      <c r="A62" s="306" t="s">
        <v>292</v>
      </c>
      <c r="B62" s="307" t="s">
        <v>293</v>
      </c>
      <c r="C62" s="308"/>
      <c r="D62" s="113">
        <v>2.1635593802694801</v>
      </c>
      <c r="E62" s="115">
        <v>4093</v>
      </c>
      <c r="F62" s="114">
        <v>4133</v>
      </c>
      <c r="G62" s="114">
        <v>4109</v>
      </c>
      <c r="H62" s="114">
        <v>3890</v>
      </c>
      <c r="I62" s="140">
        <v>3884</v>
      </c>
      <c r="J62" s="115">
        <v>209</v>
      </c>
      <c r="K62" s="116">
        <v>5.3810504634397525</v>
      </c>
    </row>
    <row r="63" spans="1:11" ht="14.1" customHeight="1" x14ac:dyDescent="0.2">
      <c r="A63" s="306"/>
      <c r="B63" s="307" t="s">
        <v>294</v>
      </c>
      <c r="C63" s="308"/>
      <c r="D63" s="113">
        <v>1.9114172291850575</v>
      </c>
      <c r="E63" s="115">
        <v>3616</v>
      </c>
      <c r="F63" s="114">
        <v>3656</v>
      </c>
      <c r="G63" s="114">
        <v>3637</v>
      </c>
      <c r="H63" s="114">
        <v>3436</v>
      </c>
      <c r="I63" s="140">
        <v>3434</v>
      </c>
      <c r="J63" s="115">
        <v>182</v>
      </c>
      <c r="K63" s="116">
        <v>5.2999417588817703</v>
      </c>
    </row>
    <row r="64" spans="1:11" ht="14.1" customHeight="1" x14ac:dyDescent="0.2">
      <c r="A64" s="306" t="s">
        <v>295</v>
      </c>
      <c r="B64" s="307" t="s">
        <v>296</v>
      </c>
      <c r="C64" s="308"/>
      <c r="D64" s="113">
        <v>0.46358211006507066</v>
      </c>
      <c r="E64" s="115">
        <v>877</v>
      </c>
      <c r="F64" s="114">
        <v>858</v>
      </c>
      <c r="G64" s="114">
        <v>842</v>
      </c>
      <c r="H64" s="114">
        <v>836</v>
      </c>
      <c r="I64" s="140">
        <v>826</v>
      </c>
      <c r="J64" s="115">
        <v>51</v>
      </c>
      <c r="K64" s="116">
        <v>6.1743341404358354</v>
      </c>
    </row>
    <row r="65" spans="1:11" ht="14.1" customHeight="1" x14ac:dyDescent="0.2">
      <c r="A65" s="306" t="s">
        <v>297</v>
      </c>
      <c r="B65" s="307" t="s">
        <v>298</v>
      </c>
      <c r="C65" s="308"/>
      <c r="D65" s="113">
        <v>0.53282869663123289</v>
      </c>
      <c r="E65" s="115">
        <v>1008</v>
      </c>
      <c r="F65" s="114">
        <v>1007</v>
      </c>
      <c r="G65" s="114">
        <v>1005</v>
      </c>
      <c r="H65" s="114">
        <v>981</v>
      </c>
      <c r="I65" s="140">
        <v>985</v>
      </c>
      <c r="J65" s="115">
        <v>23</v>
      </c>
      <c r="K65" s="116">
        <v>2.3350253807106598</v>
      </c>
    </row>
    <row r="66" spans="1:11" ht="14.1" customHeight="1" x14ac:dyDescent="0.2">
      <c r="A66" s="306">
        <v>82</v>
      </c>
      <c r="B66" s="307" t="s">
        <v>299</v>
      </c>
      <c r="C66" s="308"/>
      <c r="D66" s="113">
        <v>2.1355435857045442</v>
      </c>
      <c r="E66" s="115">
        <v>4040</v>
      </c>
      <c r="F66" s="114">
        <v>4052</v>
      </c>
      <c r="G66" s="114">
        <v>4194</v>
      </c>
      <c r="H66" s="114">
        <v>4171</v>
      </c>
      <c r="I66" s="140">
        <v>4201</v>
      </c>
      <c r="J66" s="115">
        <v>-161</v>
      </c>
      <c r="K66" s="116">
        <v>-3.832420852178053</v>
      </c>
    </row>
    <row r="67" spans="1:11" ht="14.1" customHeight="1" x14ac:dyDescent="0.2">
      <c r="A67" s="306" t="s">
        <v>300</v>
      </c>
      <c r="B67" s="307" t="s">
        <v>301</v>
      </c>
      <c r="C67" s="308"/>
      <c r="D67" s="113">
        <v>1.2992985479360817</v>
      </c>
      <c r="E67" s="115">
        <v>2458</v>
      </c>
      <c r="F67" s="114">
        <v>2468</v>
      </c>
      <c r="G67" s="114">
        <v>2474</v>
      </c>
      <c r="H67" s="114">
        <v>2477</v>
      </c>
      <c r="I67" s="140">
        <v>2501</v>
      </c>
      <c r="J67" s="115">
        <v>-43</v>
      </c>
      <c r="K67" s="116">
        <v>-1.7193122750899641</v>
      </c>
    </row>
    <row r="68" spans="1:11" ht="14.1" customHeight="1" x14ac:dyDescent="0.2">
      <c r="A68" s="306" t="s">
        <v>302</v>
      </c>
      <c r="B68" s="307" t="s">
        <v>303</v>
      </c>
      <c r="C68" s="308"/>
      <c r="D68" s="113">
        <v>0.50216990257903893</v>
      </c>
      <c r="E68" s="115">
        <v>950</v>
      </c>
      <c r="F68" s="114">
        <v>955</v>
      </c>
      <c r="G68" s="114">
        <v>1100</v>
      </c>
      <c r="H68" s="114">
        <v>1093</v>
      </c>
      <c r="I68" s="140">
        <v>1097</v>
      </c>
      <c r="J68" s="115">
        <v>-147</v>
      </c>
      <c r="K68" s="116">
        <v>-13.400182315405651</v>
      </c>
    </row>
    <row r="69" spans="1:11" ht="14.1" customHeight="1" x14ac:dyDescent="0.2">
      <c r="A69" s="306">
        <v>83</v>
      </c>
      <c r="B69" s="307" t="s">
        <v>304</v>
      </c>
      <c r="C69" s="308"/>
      <c r="D69" s="113">
        <v>4.4116947441312195</v>
      </c>
      <c r="E69" s="115">
        <v>8346</v>
      </c>
      <c r="F69" s="114">
        <v>8324</v>
      </c>
      <c r="G69" s="114">
        <v>8237</v>
      </c>
      <c r="H69" s="114">
        <v>7978</v>
      </c>
      <c r="I69" s="140">
        <v>7944</v>
      </c>
      <c r="J69" s="115">
        <v>402</v>
      </c>
      <c r="K69" s="116">
        <v>5.0604229607250755</v>
      </c>
    </row>
    <row r="70" spans="1:11" ht="14.1" customHeight="1" x14ac:dyDescent="0.2">
      <c r="A70" s="306" t="s">
        <v>305</v>
      </c>
      <c r="B70" s="307" t="s">
        <v>306</v>
      </c>
      <c r="C70" s="308"/>
      <c r="D70" s="113">
        <v>3.7292722765211783</v>
      </c>
      <c r="E70" s="115">
        <v>7055</v>
      </c>
      <c r="F70" s="114">
        <v>7044</v>
      </c>
      <c r="G70" s="114">
        <v>6985</v>
      </c>
      <c r="H70" s="114">
        <v>6735</v>
      </c>
      <c r="I70" s="140">
        <v>6711</v>
      </c>
      <c r="J70" s="115">
        <v>344</v>
      </c>
      <c r="K70" s="116">
        <v>5.1259126806735207</v>
      </c>
    </row>
    <row r="71" spans="1:11" ht="14.1" customHeight="1" x14ac:dyDescent="0.2">
      <c r="A71" s="306"/>
      <c r="B71" s="307" t="s">
        <v>307</v>
      </c>
      <c r="C71" s="308"/>
      <c r="D71" s="113">
        <v>2.0324666057014786</v>
      </c>
      <c r="E71" s="115">
        <v>3845</v>
      </c>
      <c r="F71" s="114">
        <v>3825</v>
      </c>
      <c r="G71" s="114">
        <v>3796</v>
      </c>
      <c r="H71" s="114">
        <v>3619</v>
      </c>
      <c r="I71" s="140">
        <v>3629</v>
      </c>
      <c r="J71" s="115">
        <v>216</v>
      </c>
      <c r="K71" s="116">
        <v>5.9520529071369523</v>
      </c>
    </row>
    <row r="72" spans="1:11" ht="14.1" customHeight="1" x14ac:dyDescent="0.2">
      <c r="A72" s="306">
        <v>84</v>
      </c>
      <c r="B72" s="307" t="s">
        <v>308</v>
      </c>
      <c r="C72" s="308"/>
      <c r="D72" s="113">
        <v>1.0265410008510458</v>
      </c>
      <c r="E72" s="115">
        <v>1942</v>
      </c>
      <c r="F72" s="114">
        <v>1952</v>
      </c>
      <c r="G72" s="114">
        <v>1938</v>
      </c>
      <c r="H72" s="114">
        <v>1952</v>
      </c>
      <c r="I72" s="140">
        <v>1889</v>
      </c>
      <c r="J72" s="115">
        <v>53</v>
      </c>
      <c r="K72" s="116">
        <v>2.8057173107464268</v>
      </c>
    </row>
    <row r="73" spans="1:11" ht="14.1" customHeight="1" x14ac:dyDescent="0.2">
      <c r="A73" s="306" t="s">
        <v>309</v>
      </c>
      <c r="B73" s="307" t="s">
        <v>310</v>
      </c>
      <c r="C73" s="308"/>
      <c r="D73" s="113">
        <v>0.32191733754803653</v>
      </c>
      <c r="E73" s="115">
        <v>609</v>
      </c>
      <c r="F73" s="114">
        <v>612</v>
      </c>
      <c r="G73" s="114">
        <v>592</v>
      </c>
      <c r="H73" s="114">
        <v>604</v>
      </c>
      <c r="I73" s="140">
        <v>587</v>
      </c>
      <c r="J73" s="115">
        <v>22</v>
      </c>
      <c r="K73" s="116">
        <v>3.7478705281090288</v>
      </c>
    </row>
    <row r="74" spans="1:11" ht="14.1" customHeight="1" x14ac:dyDescent="0.2">
      <c r="A74" s="306" t="s">
        <v>311</v>
      </c>
      <c r="B74" s="307" t="s">
        <v>312</v>
      </c>
      <c r="C74" s="308"/>
      <c r="D74" s="113">
        <v>0.10149118031071103</v>
      </c>
      <c r="E74" s="115">
        <v>192</v>
      </c>
      <c r="F74" s="114">
        <v>188</v>
      </c>
      <c r="G74" s="114">
        <v>190</v>
      </c>
      <c r="H74" s="114">
        <v>202</v>
      </c>
      <c r="I74" s="140">
        <v>200</v>
      </c>
      <c r="J74" s="115">
        <v>-8</v>
      </c>
      <c r="K74" s="116">
        <v>-4</v>
      </c>
    </row>
    <row r="75" spans="1:11" ht="14.1" customHeight="1" x14ac:dyDescent="0.2">
      <c r="A75" s="306" t="s">
        <v>313</v>
      </c>
      <c r="B75" s="307" t="s">
        <v>314</v>
      </c>
      <c r="C75" s="308"/>
      <c r="D75" s="113">
        <v>0.11999217672151771</v>
      </c>
      <c r="E75" s="115">
        <v>227</v>
      </c>
      <c r="F75" s="114">
        <v>227</v>
      </c>
      <c r="G75" s="114">
        <v>228</v>
      </c>
      <c r="H75" s="114">
        <v>213</v>
      </c>
      <c r="I75" s="140">
        <v>214</v>
      </c>
      <c r="J75" s="115">
        <v>13</v>
      </c>
      <c r="K75" s="116">
        <v>6.0747663551401869</v>
      </c>
    </row>
    <row r="76" spans="1:11" ht="14.1" customHeight="1" x14ac:dyDescent="0.2">
      <c r="A76" s="306">
        <v>91</v>
      </c>
      <c r="B76" s="307" t="s">
        <v>315</v>
      </c>
      <c r="C76" s="308"/>
      <c r="D76" s="113">
        <v>0.91394922269385082</v>
      </c>
      <c r="E76" s="115">
        <v>1729</v>
      </c>
      <c r="F76" s="114">
        <v>1743</v>
      </c>
      <c r="G76" s="114">
        <v>1703</v>
      </c>
      <c r="H76" s="114">
        <v>1689</v>
      </c>
      <c r="I76" s="140">
        <v>1689</v>
      </c>
      <c r="J76" s="115">
        <v>40</v>
      </c>
      <c r="K76" s="116">
        <v>2.3682652457075193</v>
      </c>
    </row>
    <row r="77" spans="1:11" ht="14.1" customHeight="1" x14ac:dyDescent="0.2">
      <c r="A77" s="306">
        <v>92</v>
      </c>
      <c r="B77" s="307" t="s">
        <v>316</v>
      </c>
      <c r="C77" s="308"/>
      <c r="D77" s="113">
        <v>0.83307343838375292</v>
      </c>
      <c r="E77" s="115">
        <v>1576</v>
      </c>
      <c r="F77" s="114">
        <v>1557</v>
      </c>
      <c r="G77" s="114">
        <v>1557</v>
      </c>
      <c r="H77" s="114">
        <v>1612</v>
      </c>
      <c r="I77" s="140">
        <v>1591</v>
      </c>
      <c r="J77" s="115">
        <v>-15</v>
      </c>
      <c r="K77" s="116">
        <v>-0.94280326838466377</v>
      </c>
    </row>
    <row r="78" spans="1:11" ht="14.1" customHeight="1" x14ac:dyDescent="0.2">
      <c r="A78" s="306">
        <v>93</v>
      </c>
      <c r="B78" s="307" t="s">
        <v>317</v>
      </c>
      <c r="C78" s="308"/>
      <c r="D78" s="113">
        <v>0.2516135511869711</v>
      </c>
      <c r="E78" s="115">
        <v>476</v>
      </c>
      <c r="F78" s="114">
        <v>487</v>
      </c>
      <c r="G78" s="114">
        <v>496</v>
      </c>
      <c r="H78" s="114">
        <v>506</v>
      </c>
      <c r="I78" s="140">
        <v>505</v>
      </c>
      <c r="J78" s="115">
        <v>-29</v>
      </c>
      <c r="K78" s="116">
        <v>-5.7425742574257423</v>
      </c>
    </row>
    <row r="79" spans="1:11" ht="14.1" customHeight="1" x14ac:dyDescent="0.2">
      <c r="A79" s="306">
        <v>94</v>
      </c>
      <c r="B79" s="307" t="s">
        <v>318</v>
      </c>
      <c r="C79" s="308"/>
      <c r="D79" s="113">
        <v>0.17338076636413133</v>
      </c>
      <c r="E79" s="115">
        <v>328</v>
      </c>
      <c r="F79" s="114">
        <v>348</v>
      </c>
      <c r="G79" s="114">
        <v>348</v>
      </c>
      <c r="H79" s="114">
        <v>329</v>
      </c>
      <c r="I79" s="140">
        <v>348</v>
      </c>
      <c r="J79" s="115">
        <v>-20</v>
      </c>
      <c r="K79" s="116">
        <v>-5.7471264367816088</v>
      </c>
    </row>
    <row r="80" spans="1:11" ht="14.1" customHeight="1" x14ac:dyDescent="0.2">
      <c r="A80" s="306" t="s">
        <v>319</v>
      </c>
      <c r="B80" s="307" t="s">
        <v>320</v>
      </c>
      <c r="C80" s="308"/>
      <c r="D80" s="113" t="s">
        <v>514</v>
      </c>
      <c r="E80" s="115" t="s">
        <v>514</v>
      </c>
      <c r="F80" s="114" t="s">
        <v>514</v>
      </c>
      <c r="G80" s="114" t="s">
        <v>514</v>
      </c>
      <c r="H80" s="114">
        <v>3</v>
      </c>
      <c r="I80" s="140">
        <v>3</v>
      </c>
      <c r="J80" s="115" t="s">
        <v>514</v>
      </c>
      <c r="K80" s="116" t="s">
        <v>514</v>
      </c>
    </row>
    <row r="81" spans="1:11" ht="14.1" customHeight="1" x14ac:dyDescent="0.2">
      <c r="A81" s="310" t="s">
        <v>321</v>
      </c>
      <c r="B81" s="311" t="s">
        <v>224</v>
      </c>
      <c r="C81" s="312"/>
      <c r="D81" s="125">
        <v>0.53177149683632963</v>
      </c>
      <c r="E81" s="143">
        <v>1006</v>
      </c>
      <c r="F81" s="144">
        <v>1024</v>
      </c>
      <c r="G81" s="144">
        <v>1030</v>
      </c>
      <c r="H81" s="144">
        <v>1007</v>
      </c>
      <c r="I81" s="145">
        <v>1017</v>
      </c>
      <c r="J81" s="143">
        <v>-11</v>
      </c>
      <c r="K81" s="146">
        <v>-1.0816125860373649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25469</v>
      </c>
      <c r="E12" s="114">
        <v>26267</v>
      </c>
      <c r="F12" s="114">
        <v>26206</v>
      </c>
      <c r="G12" s="114">
        <v>26419</v>
      </c>
      <c r="H12" s="140">
        <v>26405</v>
      </c>
      <c r="I12" s="115">
        <v>-936</v>
      </c>
      <c r="J12" s="116">
        <v>-3.5447831850028404</v>
      </c>
      <c r="K12"/>
      <c r="L12"/>
      <c r="M12"/>
      <c r="N12"/>
      <c r="O12"/>
      <c r="P12"/>
    </row>
    <row r="13" spans="1:16" s="110" customFormat="1" ht="14.45" customHeight="1" x14ac:dyDescent="0.2">
      <c r="A13" s="120" t="s">
        <v>105</v>
      </c>
      <c r="B13" s="119" t="s">
        <v>106</v>
      </c>
      <c r="C13" s="113">
        <v>38.411402096666535</v>
      </c>
      <c r="D13" s="115">
        <v>9783</v>
      </c>
      <c r="E13" s="114">
        <v>10013</v>
      </c>
      <c r="F13" s="114">
        <v>10113</v>
      </c>
      <c r="G13" s="114">
        <v>10100</v>
      </c>
      <c r="H13" s="140">
        <v>10124</v>
      </c>
      <c r="I13" s="115">
        <v>-341</v>
      </c>
      <c r="J13" s="116">
        <v>-3.3682338996444092</v>
      </c>
      <c r="K13"/>
      <c r="L13"/>
      <c r="M13"/>
      <c r="N13"/>
      <c r="O13"/>
      <c r="P13"/>
    </row>
    <row r="14" spans="1:16" s="110" customFormat="1" ht="14.45" customHeight="1" x14ac:dyDescent="0.2">
      <c r="A14" s="120"/>
      <c r="B14" s="119" t="s">
        <v>107</v>
      </c>
      <c r="C14" s="113">
        <v>61.588597903333465</v>
      </c>
      <c r="D14" s="115">
        <v>15686</v>
      </c>
      <c r="E14" s="114">
        <v>16254</v>
      </c>
      <c r="F14" s="114">
        <v>16093</v>
      </c>
      <c r="G14" s="114">
        <v>16319</v>
      </c>
      <c r="H14" s="140">
        <v>16281</v>
      </c>
      <c r="I14" s="115">
        <v>-595</v>
      </c>
      <c r="J14" s="116">
        <v>-3.6545666728087953</v>
      </c>
      <c r="K14"/>
      <c r="L14"/>
      <c r="M14"/>
      <c r="N14"/>
      <c r="O14"/>
      <c r="P14"/>
    </row>
    <row r="15" spans="1:16" s="110" customFormat="1" ht="14.45" customHeight="1" x14ac:dyDescent="0.2">
      <c r="A15" s="118" t="s">
        <v>105</v>
      </c>
      <c r="B15" s="121" t="s">
        <v>108</v>
      </c>
      <c r="C15" s="113">
        <v>16.231497114138758</v>
      </c>
      <c r="D15" s="115">
        <v>4134</v>
      </c>
      <c r="E15" s="114">
        <v>4253</v>
      </c>
      <c r="F15" s="114">
        <v>4228</v>
      </c>
      <c r="G15" s="114">
        <v>4365</v>
      </c>
      <c r="H15" s="140">
        <v>4359</v>
      </c>
      <c r="I15" s="115">
        <v>-225</v>
      </c>
      <c r="J15" s="116">
        <v>-5.1617343427391607</v>
      </c>
      <c r="K15"/>
      <c r="L15"/>
      <c r="M15"/>
      <c r="N15"/>
      <c r="O15"/>
      <c r="P15"/>
    </row>
    <row r="16" spans="1:16" s="110" customFormat="1" ht="14.45" customHeight="1" x14ac:dyDescent="0.2">
      <c r="A16" s="118"/>
      <c r="B16" s="121" t="s">
        <v>109</v>
      </c>
      <c r="C16" s="113">
        <v>46.15414818014056</v>
      </c>
      <c r="D16" s="115">
        <v>11755</v>
      </c>
      <c r="E16" s="114">
        <v>12284</v>
      </c>
      <c r="F16" s="114">
        <v>12298</v>
      </c>
      <c r="G16" s="114">
        <v>12473</v>
      </c>
      <c r="H16" s="140">
        <v>12623</v>
      </c>
      <c r="I16" s="115">
        <v>-868</v>
      </c>
      <c r="J16" s="116">
        <v>-6.8763368454408615</v>
      </c>
      <c r="K16"/>
      <c r="L16"/>
      <c r="M16"/>
      <c r="N16"/>
      <c r="O16"/>
      <c r="P16"/>
    </row>
    <row r="17" spans="1:16" s="110" customFormat="1" ht="14.45" customHeight="1" x14ac:dyDescent="0.2">
      <c r="A17" s="118"/>
      <c r="B17" s="121" t="s">
        <v>110</v>
      </c>
      <c r="C17" s="113">
        <v>21.115866347324197</v>
      </c>
      <c r="D17" s="115">
        <v>5378</v>
      </c>
      <c r="E17" s="114">
        <v>5472</v>
      </c>
      <c r="F17" s="114">
        <v>5468</v>
      </c>
      <c r="G17" s="114">
        <v>5464</v>
      </c>
      <c r="H17" s="140">
        <v>5385</v>
      </c>
      <c r="I17" s="115">
        <v>-7</v>
      </c>
      <c r="J17" s="116">
        <v>-0.12999071494893222</v>
      </c>
      <c r="K17"/>
      <c r="L17"/>
      <c r="M17"/>
      <c r="N17"/>
      <c r="O17"/>
      <c r="P17"/>
    </row>
    <row r="18" spans="1:16" s="110" customFormat="1" ht="14.45" customHeight="1" x14ac:dyDescent="0.2">
      <c r="A18" s="120"/>
      <c r="B18" s="121" t="s">
        <v>111</v>
      </c>
      <c r="C18" s="113">
        <v>16.498488358396482</v>
      </c>
      <c r="D18" s="115">
        <v>4202</v>
      </c>
      <c r="E18" s="114">
        <v>4258</v>
      </c>
      <c r="F18" s="114">
        <v>4212</v>
      </c>
      <c r="G18" s="114">
        <v>4117</v>
      </c>
      <c r="H18" s="140">
        <v>4038</v>
      </c>
      <c r="I18" s="115">
        <v>164</v>
      </c>
      <c r="J18" s="116">
        <v>4.0614165428429914</v>
      </c>
      <c r="K18"/>
      <c r="L18"/>
      <c r="M18"/>
      <c r="N18"/>
      <c r="O18"/>
      <c r="P18"/>
    </row>
    <row r="19" spans="1:16" s="110" customFormat="1" ht="14.45" customHeight="1" x14ac:dyDescent="0.2">
      <c r="A19" s="120"/>
      <c r="B19" s="121" t="s">
        <v>112</v>
      </c>
      <c r="C19" s="113">
        <v>1.7158113785386155</v>
      </c>
      <c r="D19" s="115">
        <v>437</v>
      </c>
      <c r="E19" s="114">
        <v>423</v>
      </c>
      <c r="F19" s="114">
        <v>462</v>
      </c>
      <c r="G19" s="114">
        <v>395</v>
      </c>
      <c r="H19" s="140">
        <v>395</v>
      </c>
      <c r="I19" s="115">
        <v>42</v>
      </c>
      <c r="J19" s="116">
        <v>10.632911392405063</v>
      </c>
      <c r="K19"/>
      <c r="L19"/>
      <c r="M19"/>
      <c r="N19"/>
      <c r="O19"/>
      <c r="P19"/>
    </row>
    <row r="20" spans="1:16" s="110" customFormat="1" ht="14.45" customHeight="1" x14ac:dyDescent="0.2">
      <c r="A20" s="120" t="s">
        <v>113</v>
      </c>
      <c r="B20" s="119" t="s">
        <v>116</v>
      </c>
      <c r="C20" s="113">
        <v>90.337272762966748</v>
      </c>
      <c r="D20" s="115">
        <v>23008</v>
      </c>
      <c r="E20" s="114">
        <v>23741</v>
      </c>
      <c r="F20" s="114">
        <v>23713</v>
      </c>
      <c r="G20" s="114">
        <v>23944</v>
      </c>
      <c r="H20" s="140">
        <v>23927</v>
      </c>
      <c r="I20" s="115">
        <v>-919</v>
      </c>
      <c r="J20" s="116">
        <v>-3.8408492498014795</v>
      </c>
      <c r="K20"/>
      <c r="L20"/>
      <c r="M20"/>
      <c r="N20"/>
      <c r="O20"/>
      <c r="P20"/>
    </row>
    <row r="21" spans="1:16" s="110" customFormat="1" ht="14.45" customHeight="1" x14ac:dyDescent="0.2">
      <c r="A21" s="123"/>
      <c r="B21" s="124" t="s">
        <v>117</v>
      </c>
      <c r="C21" s="125">
        <v>9.5056735639404764</v>
      </c>
      <c r="D21" s="143">
        <v>2421</v>
      </c>
      <c r="E21" s="144">
        <v>2485</v>
      </c>
      <c r="F21" s="144">
        <v>2447</v>
      </c>
      <c r="G21" s="144">
        <v>2423</v>
      </c>
      <c r="H21" s="145">
        <v>2429</v>
      </c>
      <c r="I21" s="143">
        <v>-8</v>
      </c>
      <c r="J21" s="146">
        <v>-0.32935364347468093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794831</v>
      </c>
      <c r="E23" s="114">
        <v>825536</v>
      </c>
      <c r="F23" s="114">
        <v>829378</v>
      </c>
      <c r="G23" s="114">
        <v>835412</v>
      </c>
      <c r="H23" s="140">
        <v>818533</v>
      </c>
      <c r="I23" s="115">
        <v>-23702</v>
      </c>
      <c r="J23" s="116">
        <v>-2.8956682259603461</v>
      </c>
      <c r="K23"/>
      <c r="L23"/>
      <c r="M23"/>
      <c r="N23"/>
      <c r="O23"/>
      <c r="P23"/>
    </row>
    <row r="24" spans="1:16" s="110" customFormat="1" ht="14.45" customHeight="1" x14ac:dyDescent="0.2">
      <c r="A24" s="120" t="s">
        <v>105</v>
      </c>
      <c r="B24" s="119" t="s">
        <v>106</v>
      </c>
      <c r="C24" s="113">
        <v>40.886049990501128</v>
      </c>
      <c r="D24" s="115">
        <v>324975</v>
      </c>
      <c r="E24" s="114">
        <v>335927</v>
      </c>
      <c r="F24" s="114">
        <v>337627</v>
      </c>
      <c r="G24" s="114">
        <v>338010</v>
      </c>
      <c r="H24" s="140">
        <v>329933</v>
      </c>
      <c r="I24" s="115">
        <v>-4958</v>
      </c>
      <c r="J24" s="116">
        <v>-1.5027293420179249</v>
      </c>
      <c r="K24"/>
      <c r="L24"/>
      <c r="M24"/>
      <c r="N24"/>
      <c r="O24"/>
      <c r="P24"/>
    </row>
    <row r="25" spans="1:16" s="110" customFormat="1" ht="14.45" customHeight="1" x14ac:dyDescent="0.2">
      <c r="A25" s="120"/>
      <c r="B25" s="119" t="s">
        <v>107</v>
      </c>
      <c r="C25" s="113">
        <v>59.113950009498872</v>
      </c>
      <c r="D25" s="115">
        <v>469856</v>
      </c>
      <c r="E25" s="114">
        <v>489609</v>
      </c>
      <c r="F25" s="114">
        <v>491751</v>
      </c>
      <c r="G25" s="114">
        <v>497402</v>
      </c>
      <c r="H25" s="140">
        <v>488600</v>
      </c>
      <c r="I25" s="115">
        <v>-18744</v>
      </c>
      <c r="J25" s="116">
        <v>-3.8362668849774866</v>
      </c>
      <c r="K25"/>
      <c r="L25"/>
      <c r="M25"/>
      <c r="N25"/>
      <c r="O25"/>
      <c r="P25"/>
    </row>
    <row r="26" spans="1:16" s="110" customFormat="1" ht="14.45" customHeight="1" x14ac:dyDescent="0.2">
      <c r="A26" s="118" t="s">
        <v>105</v>
      </c>
      <c r="B26" s="121" t="s">
        <v>108</v>
      </c>
      <c r="C26" s="113">
        <v>18.845263961773007</v>
      </c>
      <c r="D26" s="115">
        <v>149788</v>
      </c>
      <c r="E26" s="114">
        <v>157685</v>
      </c>
      <c r="F26" s="114">
        <v>157419</v>
      </c>
      <c r="G26" s="114">
        <v>162521</v>
      </c>
      <c r="H26" s="140">
        <v>152799</v>
      </c>
      <c r="I26" s="115">
        <v>-3011</v>
      </c>
      <c r="J26" s="116">
        <v>-1.9705626345722158</v>
      </c>
      <c r="K26"/>
      <c r="L26"/>
      <c r="M26"/>
      <c r="N26"/>
      <c r="O26"/>
      <c r="P26"/>
    </row>
    <row r="27" spans="1:16" s="110" customFormat="1" ht="14.45" customHeight="1" x14ac:dyDescent="0.2">
      <c r="A27" s="118"/>
      <c r="B27" s="121" t="s">
        <v>109</v>
      </c>
      <c r="C27" s="113">
        <v>46.835113376302637</v>
      </c>
      <c r="D27" s="115">
        <v>372260</v>
      </c>
      <c r="E27" s="114">
        <v>389648</v>
      </c>
      <c r="F27" s="114">
        <v>393077</v>
      </c>
      <c r="G27" s="114">
        <v>395239</v>
      </c>
      <c r="H27" s="140">
        <v>392989</v>
      </c>
      <c r="I27" s="115">
        <v>-20729</v>
      </c>
      <c r="J27" s="116">
        <v>-5.2747023453582669</v>
      </c>
      <c r="K27"/>
      <c r="L27"/>
      <c r="M27"/>
      <c r="N27"/>
      <c r="O27"/>
      <c r="P27"/>
    </row>
    <row r="28" spans="1:16" s="110" customFormat="1" ht="14.45" customHeight="1" x14ac:dyDescent="0.2">
      <c r="A28" s="118"/>
      <c r="B28" s="121" t="s">
        <v>110</v>
      </c>
      <c r="C28" s="113">
        <v>18.71857036275636</v>
      </c>
      <c r="D28" s="115">
        <v>148781</v>
      </c>
      <c r="E28" s="114">
        <v>151618</v>
      </c>
      <c r="F28" s="114">
        <v>152536</v>
      </c>
      <c r="G28" s="114">
        <v>152503</v>
      </c>
      <c r="H28" s="140">
        <v>150584</v>
      </c>
      <c r="I28" s="115">
        <v>-1803</v>
      </c>
      <c r="J28" s="116">
        <v>-1.1973383626414493</v>
      </c>
      <c r="K28"/>
      <c r="L28"/>
      <c r="M28"/>
      <c r="N28"/>
      <c r="O28"/>
      <c r="P28"/>
    </row>
    <row r="29" spans="1:16" s="110" customFormat="1" ht="14.45" customHeight="1" x14ac:dyDescent="0.2">
      <c r="A29" s="118"/>
      <c r="B29" s="121" t="s">
        <v>111</v>
      </c>
      <c r="C29" s="113">
        <v>15.600549047533375</v>
      </c>
      <c r="D29" s="115">
        <v>123998</v>
      </c>
      <c r="E29" s="114">
        <v>126584</v>
      </c>
      <c r="F29" s="114">
        <v>126345</v>
      </c>
      <c r="G29" s="114">
        <v>125149</v>
      </c>
      <c r="H29" s="140">
        <v>122161</v>
      </c>
      <c r="I29" s="115">
        <v>1837</v>
      </c>
      <c r="J29" s="116">
        <v>1.5037532436702385</v>
      </c>
      <c r="K29"/>
      <c r="L29"/>
      <c r="M29"/>
      <c r="N29"/>
      <c r="O29"/>
      <c r="P29"/>
    </row>
    <row r="30" spans="1:16" s="110" customFormat="1" ht="14.45" customHeight="1" x14ac:dyDescent="0.2">
      <c r="A30" s="120"/>
      <c r="B30" s="121" t="s">
        <v>112</v>
      </c>
      <c r="C30" s="113">
        <v>1.5009480002667233</v>
      </c>
      <c r="D30" s="115">
        <v>11930</v>
      </c>
      <c r="E30" s="114">
        <v>12117</v>
      </c>
      <c r="F30" s="114">
        <v>12714</v>
      </c>
      <c r="G30" s="114">
        <v>11132</v>
      </c>
      <c r="H30" s="140">
        <v>10718</v>
      </c>
      <c r="I30" s="115">
        <v>1212</v>
      </c>
      <c r="J30" s="116">
        <v>11.308079865646576</v>
      </c>
      <c r="K30"/>
      <c r="L30"/>
      <c r="M30"/>
      <c r="N30"/>
      <c r="O30"/>
      <c r="P30"/>
    </row>
    <row r="31" spans="1:16" s="110" customFormat="1" ht="14.45" customHeight="1" x14ac:dyDescent="0.2">
      <c r="A31" s="120" t="s">
        <v>113</v>
      </c>
      <c r="B31" s="119" t="s">
        <v>116</v>
      </c>
      <c r="C31" s="113">
        <v>90.137526090451928</v>
      </c>
      <c r="D31" s="115">
        <v>716441</v>
      </c>
      <c r="E31" s="114">
        <v>743978</v>
      </c>
      <c r="F31" s="114">
        <v>748188</v>
      </c>
      <c r="G31" s="114">
        <v>755017</v>
      </c>
      <c r="H31" s="140">
        <v>740453</v>
      </c>
      <c r="I31" s="115">
        <v>-24012</v>
      </c>
      <c r="J31" s="116">
        <v>-3.2428796966181515</v>
      </c>
      <c r="K31"/>
      <c r="L31"/>
      <c r="M31"/>
      <c r="N31"/>
      <c r="O31"/>
      <c r="P31"/>
    </row>
    <row r="32" spans="1:16" s="110" customFormat="1" ht="14.45" customHeight="1" x14ac:dyDescent="0.2">
      <c r="A32" s="123"/>
      <c r="B32" s="124" t="s">
        <v>117</v>
      </c>
      <c r="C32" s="125">
        <v>9.6459498937509984</v>
      </c>
      <c r="D32" s="143">
        <v>76669</v>
      </c>
      <c r="E32" s="144">
        <v>79754</v>
      </c>
      <c r="F32" s="144">
        <v>79377</v>
      </c>
      <c r="G32" s="144">
        <v>78484</v>
      </c>
      <c r="H32" s="145">
        <v>76220</v>
      </c>
      <c r="I32" s="143">
        <v>449</v>
      </c>
      <c r="J32" s="146">
        <v>0.5890842298609289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27366</v>
      </c>
      <c r="E56" s="114">
        <v>28374</v>
      </c>
      <c r="F56" s="114">
        <v>28388</v>
      </c>
      <c r="G56" s="114">
        <v>28617</v>
      </c>
      <c r="H56" s="140">
        <v>28410</v>
      </c>
      <c r="I56" s="115">
        <v>-1044</v>
      </c>
      <c r="J56" s="116">
        <v>-3.6747624076029566</v>
      </c>
      <c r="K56"/>
      <c r="L56"/>
      <c r="M56"/>
      <c r="N56"/>
      <c r="O56"/>
      <c r="P56"/>
    </row>
    <row r="57" spans="1:16" s="110" customFormat="1" ht="14.45" customHeight="1" x14ac:dyDescent="0.2">
      <c r="A57" s="120" t="s">
        <v>105</v>
      </c>
      <c r="B57" s="119" t="s">
        <v>106</v>
      </c>
      <c r="C57" s="113">
        <v>37.480815610611707</v>
      </c>
      <c r="D57" s="115">
        <v>10257</v>
      </c>
      <c r="E57" s="114">
        <v>10612</v>
      </c>
      <c r="F57" s="114">
        <v>10672</v>
      </c>
      <c r="G57" s="114">
        <v>10651</v>
      </c>
      <c r="H57" s="140">
        <v>10595</v>
      </c>
      <c r="I57" s="115">
        <v>-338</v>
      </c>
      <c r="J57" s="116">
        <v>-3.1901840490797544</v>
      </c>
    </row>
    <row r="58" spans="1:16" s="110" customFormat="1" ht="14.45" customHeight="1" x14ac:dyDescent="0.2">
      <c r="A58" s="120"/>
      <c r="B58" s="119" t="s">
        <v>107</v>
      </c>
      <c r="C58" s="113">
        <v>62.519184389388293</v>
      </c>
      <c r="D58" s="115">
        <v>17109</v>
      </c>
      <c r="E58" s="114">
        <v>17762</v>
      </c>
      <c r="F58" s="114">
        <v>17716</v>
      </c>
      <c r="G58" s="114">
        <v>17966</v>
      </c>
      <c r="H58" s="140">
        <v>17815</v>
      </c>
      <c r="I58" s="115">
        <v>-706</v>
      </c>
      <c r="J58" s="116">
        <v>-3.962952568060623</v>
      </c>
    </row>
    <row r="59" spans="1:16" s="110" customFormat="1" ht="14.45" customHeight="1" x14ac:dyDescent="0.2">
      <c r="A59" s="118" t="s">
        <v>105</v>
      </c>
      <c r="B59" s="121" t="s">
        <v>108</v>
      </c>
      <c r="C59" s="113">
        <v>15.548490828034788</v>
      </c>
      <c r="D59" s="115">
        <v>4255</v>
      </c>
      <c r="E59" s="114">
        <v>4442</v>
      </c>
      <c r="F59" s="114">
        <v>4423</v>
      </c>
      <c r="G59" s="114">
        <v>4591</v>
      </c>
      <c r="H59" s="140">
        <v>4437</v>
      </c>
      <c r="I59" s="115">
        <v>-182</v>
      </c>
      <c r="J59" s="116">
        <v>-4.1018706333107957</v>
      </c>
    </row>
    <row r="60" spans="1:16" s="110" customFormat="1" ht="14.45" customHeight="1" x14ac:dyDescent="0.2">
      <c r="A60" s="118"/>
      <c r="B60" s="121" t="s">
        <v>109</v>
      </c>
      <c r="C60" s="113">
        <v>46.272747204560403</v>
      </c>
      <c r="D60" s="115">
        <v>12663</v>
      </c>
      <c r="E60" s="114">
        <v>13273</v>
      </c>
      <c r="F60" s="114">
        <v>13301</v>
      </c>
      <c r="G60" s="114">
        <v>13446</v>
      </c>
      <c r="H60" s="140">
        <v>13539</v>
      </c>
      <c r="I60" s="115">
        <v>-876</v>
      </c>
      <c r="J60" s="116">
        <v>-6.4701972080655885</v>
      </c>
    </row>
    <row r="61" spans="1:16" s="110" customFormat="1" ht="14.45" customHeight="1" x14ac:dyDescent="0.2">
      <c r="A61" s="118"/>
      <c r="B61" s="121" t="s">
        <v>110</v>
      </c>
      <c r="C61" s="113">
        <v>21.698457940510121</v>
      </c>
      <c r="D61" s="115">
        <v>5938</v>
      </c>
      <c r="E61" s="114">
        <v>6064</v>
      </c>
      <c r="F61" s="114">
        <v>6096</v>
      </c>
      <c r="G61" s="114">
        <v>6117</v>
      </c>
      <c r="H61" s="140">
        <v>6035</v>
      </c>
      <c r="I61" s="115">
        <v>-97</v>
      </c>
      <c r="J61" s="116">
        <v>-1.6072908036454019</v>
      </c>
    </row>
    <row r="62" spans="1:16" s="110" customFormat="1" ht="14.45" customHeight="1" x14ac:dyDescent="0.2">
      <c r="A62" s="120"/>
      <c r="B62" s="121" t="s">
        <v>111</v>
      </c>
      <c r="C62" s="113">
        <v>16.480304026894686</v>
      </c>
      <c r="D62" s="115">
        <v>4510</v>
      </c>
      <c r="E62" s="114">
        <v>4595</v>
      </c>
      <c r="F62" s="114">
        <v>4568</v>
      </c>
      <c r="G62" s="114">
        <v>4463</v>
      </c>
      <c r="H62" s="140">
        <v>4399</v>
      </c>
      <c r="I62" s="115">
        <v>111</v>
      </c>
      <c r="J62" s="116">
        <v>2.5233007501704932</v>
      </c>
    </row>
    <row r="63" spans="1:16" s="110" customFormat="1" ht="14.45" customHeight="1" x14ac:dyDescent="0.2">
      <c r="A63" s="120"/>
      <c r="B63" s="121" t="s">
        <v>112</v>
      </c>
      <c r="C63" s="113">
        <v>1.7759263319447489</v>
      </c>
      <c r="D63" s="115">
        <v>486</v>
      </c>
      <c r="E63" s="114">
        <v>470</v>
      </c>
      <c r="F63" s="114">
        <v>505</v>
      </c>
      <c r="G63" s="114">
        <v>417</v>
      </c>
      <c r="H63" s="140">
        <v>415</v>
      </c>
      <c r="I63" s="115">
        <v>71</v>
      </c>
      <c r="J63" s="116">
        <v>17.108433734939759</v>
      </c>
    </row>
    <row r="64" spans="1:16" s="110" customFormat="1" ht="14.45" customHeight="1" x14ac:dyDescent="0.2">
      <c r="A64" s="120" t="s">
        <v>113</v>
      </c>
      <c r="B64" s="119" t="s">
        <v>116</v>
      </c>
      <c r="C64" s="113">
        <v>89.545421325732661</v>
      </c>
      <c r="D64" s="115">
        <v>24505</v>
      </c>
      <c r="E64" s="114">
        <v>25412</v>
      </c>
      <c r="F64" s="114">
        <v>25488</v>
      </c>
      <c r="G64" s="114">
        <v>25754</v>
      </c>
      <c r="H64" s="140">
        <v>25581</v>
      </c>
      <c r="I64" s="115">
        <v>-1076</v>
      </c>
      <c r="J64" s="116">
        <v>-4.2062468238145501</v>
      </c>
    </row>
    <row r="65" spans="1:10" s="110" customFormat="1" ht="14.45" customHeight="1" x14ac:dyDescent="0.2">
      <c r="A65" s="123"/>
      <c r="B65" s="124" t="s">
        <v>117</v>
      </c>
      <c r="C65" s="125">
        <v>10.290141050939122</v>
      </c>
      <c r="D65" s="143">
        <v>2816</v>
      </c>
      <c r="E65" s="144">
        <v>2917</v>
      </c>
      <c r="F65" s="144">
        <v>2850</v>
      </c>
      <c r="G65" s="144">
        <v>2807</v>
      </c>
      <c r="H65" s="145">
        <v>2775</v>
      </c>
      <c r="I65" s="143">
        <v>41</v>
      </c>
      <c r="J65" s="146">
        <v>1.4774774774774775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25469</v>
      </c>
      <c r="G11" s="114">
        <v>26267</v>
      </c>
      <c r="H11" s="114">
        <v>26206</v>
      </c>
      <c r="I11" s="114">
        <v>26419</v>
      </c>
      <c r="J11" s="140">
        <v>26405</v>
      </c>
      <c r="K11" s="114">
        <v>-936</v>
      </c>
      <c r="L11" s="116">
        <v>-3.5447831850028404</v>
      </c>
    </row>
    <row r="12" spans="1:17" s="110" customFormat="1" ht="24" customHeight="1" x14ac:dyDescent="0.2">
      <c r="A12" s="604" t="s">
        <v>185</v>
      </c>
      <c r="B12" s="605"/>
      <c r="C12" s="605"/>
      <c r="D12" s="606"/>
      <c r="E12" s="113">
        <v>38.411402096666535</v>
      </c>
      <c r="F12" s="115">
        <v>9783</v>
      </c>
      <c r="G12" s="114">
        <v>10013</v>
      </c>
      <c r="H12" s="114">
        <v>10113</v>
      </c>
      <c r="I12" s="114">
        <v>10100</v>
      </c>
      <c r="J12" s="140">
        <v>10124</v>
      </c>
      <c r="K12" s="114">
        <v>-341</v>
      </c>
      <c r="L12" s="116">
        <v>-3.3682338996444092</v>
      </c>
    </row>
    <row r="13" spans="1:17" s="110" customFormat="1" ht="15" customHeight="1" x14ac:dyDescent="0.2">
      <c r="A13" s="120"/>
      <c r="B13" s="612" t="s">
        <v>107</v>
      </c>
      <c r="C13" s="612"/>
      <c r="E13" s="113">
        <v>61.588597903333465</v>
      </c>
      <c r="F13" s="115">
        <v>15686</v>
      </c>
      <c r="G13" s="114">
        <v>16254</v>
      </c>
      <c r="H13" s="114">
        <v>16093</v>
      </c>
      <c r="I13" s="114">
        <v>16319</v>
      </c>
      <c r="J13" s="140">
        <v>16281</v>
      </c>
      <c r="K13" s="114">
        <v>-595</v>
      </c>
      <c r="L13" s="116">
        <v>-3.6545666728087953</v>
      </c>
    </row>
    <row r="14" spans="1:17" s="110" customFormat="1" ht="22.5" customHeight="1" x14ac:dyDescent="0.2">
      <c r="A14" s="604" t="s">
        <v>186</v>
      </c>
      <c r="B14" s="605"/>
      <c r="C14" s="605"/>
      <c r="D14" s="606"/>
      <c r="E14" s="113">
        <v>16.231497114138758</v>
      </c>
      <c r="F14" s="115">
        <v>4134</v>
      </c>
      <c r="G14" s="114">
        <v>4253</v>
      </c>
      <c r="H14" s="114">
        <v>4228</v>
      </c>
      <c r="I14" s="114">
        <v>4365</v>
      </c>
      <c r="J14" s="140">
        <v>4359</v>
      </c>
      <c r="K14" s="114">
        <v>-225</v>
      </c>
      <c r="L14" s="116">
        <v>-5.1617343427391607</v>
      </c>
    </row>
    <row r="15" spans="1:17" s="110" customFormat="1" ht="15" customHeight="1" x14ac:dyDescent="0.2">
      <c r="A15" s="120"/>
      <c r="B15" s="119"/>
      <c r="C15" s="258" t="s">
        <v>106</v>
      </c>
      <c r="E15" s="113">
        <v>48.161586840832122</v>
      </c>
      <c r="F15" s="115">
        <v>1991</v>
      </c>
      <c r="G15" s="114">
        <v>2008</v>
      </c>
      <c r="H15" s="114">
        <v>2039</v>
      </c>
      <c r="I15" s="114">
        <v>2082</v>
      </c>
      <c r="J15" s="140">
        <v>2122</v>
      </c>
      <c r="K15" s="114">
        <v>-131</v>
      </c>
      <c r="L15" s="116">
        <v>-6.1734213006597551</v>
      </c>
    </row>
    <row r="16" spans="1:17" s="110" customFormat="1" ht="15" customHeight="1" x14ac:dyDescent="0.2">
      <c r="A16" s="120"/>
      <c r="B16" s="119"/>
      <c r="C16" s="258" t="s">
        <v>107</v>
      </c>
      <c r="E16" s="113">
        <v>51.838413159167878</v>
      </c>
      <c r="F16" s="115">
        <v>2143</v>
      </c>
      <c r="G16" s="114">
        <v>2245</v>
      </c>
      <c r="H16" s="114">
        <v>2189</v>
      </c>
      <c r="I16" s="114">
        <v>2283</v>
      </c>
      <c r="J16" s="140">
        <v>2237</v>
      </c>
      <c r="K16" s="114">
        <v>-94</v>
      </c>
      <c r="L16" s="116">
        <v>-4.2020563254358514</v>
      </c>
    </row>
    <row r="17" spans="1:12" s="110" customFormat="1" ht="15" customHeight="1" x14ac:dyDescent="0.2">
      <c r="A17" s="120"/>
      <c r="B17" s="121" t="s">
        <v>109</v>
      </c>
      <c r="C17" s="258"/>
      <c r="E17" s="113">
        <v>46.15414818014056</v>
      </c>
      <c r="F17" s="115">
        <v>11755</v>
      </c>
      <c r="G17" s="114">
        <v>12284</v>
      </c>
      <c r="H17" s="114">
        <v>12298</v>
      </c>
      <c r="I17" s="114">
        <v>12473</v>
      </c>
      <c r="J17" s="140">
        <v>12623</v>
      </c>
      <c r="K17" s="114">
        <v>-868</v>
      </c>
      <c r="L17" s="116">
        <v>-6.8763368454408615</v>
      </c>
    </row>
    <row r="18" spans="1:12" s="110" customFormat="1" ht="15" customHeight="1" x14ac:dyDescent="0.2">
      <c r="A18" s="120"/>
      <c r="B18" s="119"/>
      <c r="C18" s="258" t="s">
        <v>106</v>
      </c>
      <c r="E18" s="113">
        <v>33.721820501914081</v>
      </c>
      <c r="F18" s="115">
        <v>3964</v>
      </c>
      <c r="G18" s="114">
        <v>4110</v>
      </c>
      <c r="H18" s="114">
        <v>4145</v>
      </c>
      <c r="I18" s="114">
        <v>4151</v>
      </c>
      <c r="J18" s="140">
        <v>4200</v>
      </c>
      <c r="K18" s="114">
        <v>-236</v>
      </c>
      <c r="L18" s="116">
        <v>-5.6190476190476186</v>
      </c>
    </row>
    <row r="19" spans="1:12" s="110" customFormat="1" ht="15" customHeight="1" x14ac:dyDescent="0.2">
      <c r="A19" s="120"/>
      <c r="B19" s="119"/>
      <c r="C19" s="258" t="s">
        <v>107</v>
      </c>
      <c r="E19" s="113">
        <v>66.278179498085919</v>
      </c>
      <c r="F19" s="115">
        <v>7791</v>
      </c>
      <c r="G19" s="114">
        <v>8174</v>
      </c>
      <c r="H19" s="114">
        <v>8153</v>
      </c>
      <c r="I19" s="114">
        <v>8322</v>
      </c>
      <c r="J19" s="140">
        <v>8423</v>
      </c>
      <c r="K19" s="114">
        <v>-632</v>
      </c>
      <c r="L19" s="116">
        <v>-7.5032648699988131</v>
      </c>
    </row>
    <row r="20" spans="1:12" s="110" customFormat="1" ht="15" customHeight="1" x14ac:dyDescent="0.2">
      <c r="A20" s="120"/>
      <c r="B20" s="121" t="s">
        <v>110</v>
      </c>
      <c r="C20" s="258"/>
      <c r="E20" s="113">
        <v>21.115866347324197</v>
      </c>
      <c r="F20" s="115">
        <v>5378</v>
      </c>
      <c r="G20" s="114">
        <v>5472</v>
      </c>
      <c r="H20" s="114">
        <v>5468</v>
      </c>
      <c r="I20" s="114">
        <v>5464</v>
      </c>
      <c r="J20" s="140">
        <v>5385</v>
      </c>
      <c r="K20" s="114">
        <v>-7</v>
      </c>
      <c r="L20" s="116">
        <v>-0.12999071494893222</v>
      </c>
    </row>
    <row r="21" spans="1:12" s="110" customFormat="1" ht="15" customHeight="1" x14ac:dyDescent="0.2">
      <c r="A21" s="120"/>
      <c r="B21" s="119"/>
      <c r="C21" s="258" t="s">
        <v>106</v>
      </c>
      <c r="E21" s="113">
        <v>29.620676831535889</v>
      </c>
      <c r="F21" s="115">
        <v>1593</v>
      </c>
      <c r="G21" s="114">
        <v>1620</v>
      </c>
      <c r="H21" s="114">
        <v>1648</v>
      </c>
      <c r="I21" s="114">
        <v>1638</v>
      </c>
      <c r="J21" s="140">
        <v>1613</v>
      </c>
      <c r="K21" s="114">
        <v>-20</v>
      </c>
      <c r="L21" s="116">
        <v>-1.2399256044637321</v>
      </c>
    </row>
    <row r="22" spans="1:12" s="110" customFormat="1" ht="15" customHeight="1" x14ac:dyDescent="0.2">
      <c r="A22" s="120"/>
      <c r="B22" s="119"/>
      <c r="C22" s="258" t="s">
        <v>107</v>
      </c>
      <c r="E22" s="113">
        <v>70.379323168464111</v>
      </c>
      <c r="F22" s="115">
        <v>3785</v>
      </c>
      <c r="G22" s="114">
        <v>3852</v>
      </c>
      <c r="H22" s="114">
        <v>3820</v>
      </c>
      <c r="I22" s="114">
        <v>3826</v>
      </c>
      <c r="J22" s="140">
        <v>3772</v>
      </c>
      <c r="K22" s="114">
        <v>13</v>
      </c>
      <c r="L22" s="116">
        <v>0.34464475079533402</v>
      </c>
    </row>
    <row r="23" spans="1:12" s="110" customFormat="1" ht="15" customHeight="1" x14ac:dyDescent="0.2">
      <c r="A23" s="120"/>
      <c r="B23" s="121" t="s">
        <v>111</v>
      </c>
      <c r="C23" s="258"/>
      <c r="E23" s="113">
        <v>16.498488358396482</v>
      </c>
      <c r="F23" s="115">
        <v>4202</v>
      </c>
      <c r="G23" s="114">
        <v>4258</v>
      </c>
      <c r="H23" s="114">
        <v>4212</v>
      </c>
      <c r="I23" s="114">
        <v>4117</v>
      </c>
      <c r="J23" s="140">
        <v>4038</v>
      </c>
      <c r="K23" s="114">
        <v>164</v>
      </c>
      <c r="L23" s="116">
        <v>4.0614165428429914</v>
      </c>
    </row>
    <row r="24" spans="1:12" s="110" customFormat="1" ht="15" customHeight="1" x14ac:dyDescent="0.2">
      <c r="A24" s="120"/>
      <c r="B24" s="119"/>
      <c r="C24" s="258" t="s">
        <v>106</v>
      </c>
      <c r="E24" s="113">
        <v>53.188957639219417</v>
      </c>
      <c r="F24" s="115">
        <v>2235</v>
      </c>
      <c r="G24" s="114">
        <v>2275</v>
      </c>
      <c r="H24" s="114">
        <v>2281</v>
      </c>
      <c r="I24" s="114">
        <v>2229</v>
      </c>
      <c r="J24" s="140">
        <v>2189</v>
      </c>
      <c r="K24" s="114">
        <v>46</v>
      </c>
      <c r="L24" s="116">
        <v>2.1014161717679305</v>
      </c>
    </row>
    <row r="25" spans="1:12" s="110" customFormat="1" ht="15" customHeight="1" x14ac:dyDescent="0.2">
      <c r="A25" s="120"/>
      <c r="B25" s="119"/>
      <c r="C25" s="258" t="s">
        <v>107</v>
      </c>
      <c r="E25" s="113">
        <v>46.811042360780583</v>
      </c>
      <c r="F25" s="115">
        <v>1967</v>
      </c>
      <c r="G25" s="114">
        <v>1983</v>
      </c>
      <c r="H25" s="114">
        <v>1931</v>
      </c>
      <c r="I25" s="114">
        <v>1888</v>
      </c>
      <c r="J25" s="140">
        <v>1849</v>
      </c>
      <c r="K25" s="114">
        <v>118</v>
      </c>
      <c r="L25" s="116">
        <v>6.3818280151433209</v>
      </c>
    </row>
    <row r="26" spans="1:12" s="110" customFormat="1" ht="15" customHeight="1" x14ac:dyDescent="0.2">
      <c r="A26" s="120"/>
      <c r="C26" s="121" t="s">
        <v>187</v>
      </c>
      <c r="D26" s="110" t="s">
        <v>188</v>
      </c>
      <c r="E26" s="113">
        <v>1.7158113785386155</v>
      </c>
      <c r="F26" s="115">
        <v>437</v>
      </c>
      <c r="G26" s="114">
        <v>423</v>
      </c>
      <c r="H26" s="114">
        <v>462</v>
      </c>
      <c r="I26" s="114">
        <v>395</v>
      </c>
      <c r="J26" s="140">
        <v>395</v>
      </c>
      <c r="K26" s="114">
        <v>42</v>
      </c>
      <c r="L26" s="116">
        <v>10.632911392405063</v>
      </c>
    </row>
    <row r="27" spans="1:12" s="110" customFormat="1" ht="15" customHeight="1" x14ac:dyDescent="0.2">
      <c r="A27" s="120"/>
      <c r="B27" s="119"/>
      <c r="D27" s="259" t="s">
        <v>106</v>
      </c>
      <c r="E27" s="113">
        <v>44.164759725400458</v>
      </c>
      <c r="F27" s="115">
        <v>193</v>
      </c>
      <c r="G27" s="114">
        <v>182</v>
      </c>
      <c r="H27" s="114">
        <v>199</v>
      </c>
      <c r="I27" s="114">
        <v>173</v>
      </c>
      <c r="J27" s="140">
        <v>186</v>
      </c>
      <c r="K27" s="114">
        <v>7</v>
      </c>
      <c r="L27" s="116">
        <v>3.763440860215054</v>
      </c>
    </row>
    <row r="28" spans="1:12" s="110" customFormat="1" ht="15" customHeight="1" x14ac:dyDescent="0.2">
      <c r="A28" s="120"/>
      <c r="B28" s="119"/>
      <c r="D28" s="259" t="s">
        <v>107</v>
      </c>
      <c r="E28" s="113">
        <v>55.835240274599542</v>
      </c>
      <c r="F28" s="115">
        <v>244</v>
      </c>
      <c r="G28" s="114">
        <v>241</v>
      </c>
      <c r="H28" s="114">
        <v>263</v>
      </c>
      <c r="I28" s="114">
        <v>222</v>
      </c>
      <c r="J28" s="140">
        <v>209</v>
      </c>
      <c r="K28" s="114">
        <v>35</v>
      </c>
      <c r="L28" s="116">
        <v>16.746411483253588</v>
      </c>
    </row>
    <row r="29" spans="1:12" s="110" customFormat="1" ht="24" customHeight="1" x14ac:dyDescent="0.2">
      <c r="A29" s="604" t="s">
        <v>189</v>
      </c>
      <c r="B29" s="605"/>
      <c r="C29" s="605"/>
      <c r="D29" s="606"/>
      <c r="E29" s="113">
        <v>90.337272762966748</v>
      </c>
      <c r="F29" s="115">
        <v>23008</v>
      </c>
      <c r="G29" s="114">
        <v>23741</v>
      </c>
      <c r="H29" s="114">
        <v>23713</v>
      </c>
      <c r="I29" s="114">
        <v>23944</v>
      </c>
      <c r="J29" s="140">
        <v>23927</v>
      </c>
      <c r="K29" s="114">
        <v>-919</v>
      </c>
      <c r="L29" s="116">
        <v>-3.8408492498014795</v>
      </c>
    </row>
    <row r="30" spans="1:12" s="110" customFormat="1" ht="15" customHeight="1" x14ac:dyDescent="0.2">
      <c r="A30" s="120"/>
      <c r="B30" s="119"/>
      <c r="C30" s="258" t="s">
        <v>106</v>
      </c>
      <c r="E30" s="113">
        <v>37.708623087621696</v>
      </c>
      <c r="F30" s="115">
        <v>8676</v>
      </c>
      <c r="G30" s="114">
        <v>8877</v>
      </c>
      <c r="H30" s="114">
        <v>8976</v>
      </c>
      <c r="I30" s="114">
        <v>8970</v>
      </c>
      <c r="J30" s="140">
        <v>8991</v>
      </c>
      <c r="K30" s="114">
        <v>-315</v>
      </c>
      <c r="L30" s="116">
        <v>-3.5035035035035036</v>
      </c>
    </row>
    <row r="31" spans="1:12" s="110" customFormat="1" ht="15" customHeight="1" x14ac:dyDescent="0.2">
      <c r="A31" s="120"/>
      <c r="B31" s="119"/>
      <c r="C31" s="258" t="s">
        <v>107</v>
      </c>
      <c r="E31" s="113">
        <v>62.291376912378304</v>
      </c>
      <c r="F31" s="115">
        <v>14332</v>
      </c>
      <c r="G31" s="114">
        <v>14864</v>
      </c>
      <c r="H31" s="114">
        <v>14737</v>
      </c>
      <c r="I31" s="114">
        <v>14974</v>
      </c>
      <c r="J31" s="140">
        <v>14936</v>
      </c>
      <c r="K31" s="114">
        <v>-604</v>
      </c>
      <c r="L31" s="116">
        <v>-4.0439207284413499</v>
      </c>
    </row>
    <row r="32" spans="1:12" s="110" customFormat="1" ht="15" customHeight="1" x14ac:dyDescent="0.2">
      <c r="A32" s="120"/>
      <c r="B32" s="119" t="s">
        <v>117</v>
      </c>
      <c r="C32" s="258"/>
      <c r="E32" s="113">
        <v>9.5056735639404764</v>
      </c>
      <c r="F32" s="114">
        <v>2421</v>
      </c>
      <c r="G32" s="114">
        <v>2485</v>
      </c>
      <c r="H32" s="114">
        <v>2447</v>
      </c>
      <c r="I32" s="114">
        <v>2423</v>
      </c>
      <c r="J32" s="140">
        <v>2429</v>
      </c>
      <c r="K32" s="114">
        <v>-8</v>
      </c>
      <c r="L32" s="116">
        <v>-0.32935364347468093</v>
      </c>
    </row>
    <row r="33" spans="1:12" s="110" customFormat="1" ht="15" customHeight="1" x14ac:dyDescent="0.2">
      <c r="A33" s="120"/>
      <c r="B33" s="119"/>
      <c r="C33" s="258" t="s">
        <v>106</v>
      </c>
      <c r="E33" s="113">
        <v>45.435770342833543</v>
      </c>
      <c r="F33" s="114">
        <v>1100</v>
      </c>
      <c r="G33" s="114">
        <v>1127</v>
      </c>
      <c r="H33" s="114">
        <v>1125</v>
      </c>
      <c r="I33" s="114">
        <v>1116</v>
      </c>
      <c r="J33" s="140">
        <v>1122</v>
      </c>
      <c r="K33" s="114">
        <v>-22</v>
      </c>
      <c r="L33" s="116">
        <v>-1.9607843137254901</v>
      </c>
    </row>
    <row r="34" spans="1:12" s="110" customFormat="1" ht="15" customHeight="1" x14ac:dyDescent="0.2">
      <c r="A34" s="120"/>
      <c r="B34" s="119"/>
      <c r="C34" s="258" t="s">
        <v>107</v>
      </c>
      <c r="E34" s="113">
        <v>54.564229657166457</v>
      </c>
      <c r="F34" s="114">
        <v>1321</v>
      </c>
      <c r="G34" s="114">
        <v>1358</v>
      </c>
      <c r="H34" s="114">
        <v>1322</v>
      </c>
      <c r="I34" s="114">
        <v>1307</v>
      </c>
      <c r="J34" s="140">
        <v>1307</v>
      </c>
      <c r="K34" s="114">
        <v>14</v>
      </c>
      <c r="L34" s="116">
        <v>1.0711553175210407</v>
      </c>
    </row>
    <row r="35" spans="1:12" s="110" customFormat="1" ht="24" customHeight="1" x14ac:dyDescent="0.2">
      <c r="A35" s="604" t="s">
        <v>192</v>
      </c>
      <c r="B35" s="605"/>
      <c r="C35" s="605"/>
      <c r="D35" s="606"/>
      <c r="E35" s="113">
        <v>18.139699242216029</v>
      </c>
      <c r="F35" s="114">
        <v>4620</v>
      </c>
      <c r="G35" s="114">
        <v>4728</v>
      </c>
      <c r="H35" s="114">
        <v>4728</v>
      </c>
      <c r="I35" s="114">
        <v>4880</v>
      </c>
      <c r="J35" s="114">
        <v>4754</v>
      </c>
      <c r="K35" s="318">
        <v>-134</v>
      </c>
      <c r="L35" s="319">
        <v>-2.8186790071518719</v>
      </c>
    </row>
    <row r="36" spans="1:12" s="110" customFormat="1" ht="15" customHeight="1" x14ac:dyDescent="0.2">
      <c r="A36" s="120"/>
      <c r="B36" s="119"/>
      <c r="C36" s="258" t="s">
        <v>106</v>
      </c>
      <c r="E36" s="113">
        <v>41.774891774891778</v>
      </c>
      <c r="F36" s="114">
        <v>1930</v>
      </c>
      <c r="G36" s="114">
        <v>1953</v>
      </c>
      <c r="H36" s="114">
        <v>1997</v>
      </c>
      <c r="I36" s="114">
        <v>2047</v>
      </c>
      <c r="J36" s="114">
        <v>2006</v>
      </c>
      <c r="K36" s="318">
        <v>-76</v>
      </c>
      <c r="L36" s="116">
        <v>-3.7886340977068795</v>
      </c>
    </row>
    <row r="37" spans="1:12" s="110" customFormat="1" ht="15" customHeight="1" x14ac:dyDescent="0.2">
      <c r="A37" s="120"/>
      <c r="B37" s="119"/>
      <c r="C37" s="258" t="s">
        <v>107</v>
      </c>
      <c r="E37" s="113">
        <v>58.225108225108222</v>
      </c>
      <c r="F37" s="114">
        <v>2690</v>
      </c>
      <c r="G37" s="114">
        <v>2775</v>
      </c>
      <c r="H37" s="114">
        <v>2731</v>
      </c>
      <c r="I37" s="114">
        <v>2833</v>
      </c>
      <c r="J37" s="140">
        <v>2748</v>
      </c>
      <c r="K37" s="114">
        <v>-58</v>
      </c>
      <c r="L37" s="116">
        <v>-2.1106259097525473</v>
      </c>
    </row>
    <row r="38" spans="1:12" s="110" customFormat="1" ht="15" customHeight="1" x14ac:dyDescent="0.2">
      <c r="A38" s="120"/>
      <c r="B38" s="119" t="s">
        <v>329</v>
      </c>
      <c r="C38" s="258"/>
      <c r="E38" s="113">
        <v>53.625976677529543</v>
      </c>
      <c r="F38" s="114">
        <v>13658</v>
      </c>
      <c r="G38" s="114">
        <v>13967</v>
      </c>
      <c r="H38" s="114">
        <v>13963</v>
      </c>
      <c r="I38" s="114">
        <v>13945</v>
      </c>
      <c r="J38" s="140">
        <v>13937</v>
      </c>
      <c r="K38" s="114">
        <v>-279</v>
      </c>
      <c r="L38" s="116">
        <v>-2.0018655377771402</v>
      </c>
    </row>
    <row r="39" spans="1:12" s="110" customFormat="1" ht="15" customHeight="1" x14ac:dyDescent="0.2">
      <c r="A39" s="120"/>
      <c r="B39" s="119"/>
      <c r="C39" s="258" t="s">
        <v>106</v>
      </c>
      <c r="E39" s="113">
        <v>37.516473861473131</v>
      </c>
      <c r="F39" s="115">
        <v>5124</v>
      </c>
      <c r="G39" s="114">
        <v>5216</v>
      </c>
      <c r="H39" s="114">
        <v>5278</v>
      </c>
      <c r="I39" s="114">
        <v>5174</v>
      </c>
      <c r="J39" s="140">
        <v>5186</v>
      </c>
      <c r="K39" s="114">
        <v>-62</v>
      </c>
      <c r="L39" s="116">
        <v>-1.195526417277285</v>
      </c>
    </row>
    <row r="40" spans="1:12" s="110" customFormat="1" ht="15" customHeight="1" x14ac:dyDescent="0.2">
      <c r="A40" s="120"/>
      <c r="B40" s="119"/>
      <c r="C40" s="258" t="s">
        <v>107</v>
      </c>
      <c r="E40" s="113">
        <v>62.483526138526869</v>
      </c>
      <c r="F40" s="115">
        <v>8534</v>
      </c>
      <c r="G40" s="114">
        <v>8751</v>
      </c>
      <c r="H40" s="114">
        <v>8685</v>
      </c>
      <c r="I40" s="114">
        <v>8771</v>
      </c>
      <c r="J40" s="140">
        <v>8751</v>
      </c>
      <c r="K40" s="114">
        <v>-217</v>
      </c>
      <c r="L40" s="116">
        <v>-2.4797166038167067</v>
      </c>
    </row>
    <row r="41" spans="1:12" s="110" customFormat="1" ht="15" customHeight="1" x14ac:dyDescent="0.2">
      <c r="A41" s="120"/>
      <c r="B41" s="320" t="s">
        <v>516</v>
      </c>
      <c r="C41" s="258"/>
      <c r="E41" s="113">
        <v>6.5648435352781815</v>
      </c>
      <c r="F41" s="115">
        <v>1672</v>
      </c>
      <c r="G41" s="114">
        <v>1692</v>
      </c>
      <c r="H41" s="114">
        <v>1646</v>
      </c>
      <c r="I41" s="114">
        <v>1672</v>
      </c>
      <c r="J41" s="140">
        <v>1650</v>
      </c>
      <c r="K41" s="114">
        <v>22</v>
      </c>
      <c r="L41" s="116">
        <v>1.3333333333333333</v>
      </c>
    </row>
    <row r="42" spans="1:12" s="110" customFormat="1" ht="15" customHeight="1" x14ac:dyDescent="0.2">
      <c r="A42" s="120"/>
      <c r="B42" s="119"/>
      <c r="C42" s="268" t="s">
        <v>106</v>
      </c>
      <c r="D42" s="182"/>
      <c r="E42" s="113">
        <v>45.334928229665074</v>
      </c>
      <c r="F42" s="115">
        <v>758</v>
      </c>
      <c r="G42" s="114">
        <v>761</v>
      </c>
      <c r="H42" s="114">
        <v>733</v>
      </c>
      <c r="I42" s="114">
        <v>751</v>
      </c>
      <c r="J42" s="140">
        <v>750</v>
      </c>
      <c r="K42" s="114">
        <v>8</v>
      </c>
      <c r="L42" s="116">
        <v>1.0666666666666667</v>
      </c>
    </row>
    <row r="43" spans="1:12" s="110" customFormat="1" ht="15" customHeight="1" x14ac:dyDescent="0.2">
      <c r="A43" s="120"/>
      <c r="B43" s="119"/>
      <c r="C43" s="268" t="s">
        <v>107</v>
      </c>
      <c r="D43" s="182"/>
      <c r="E43" s="113">
        <v>54.665071770334926</v>
      </c>
      <c r="F43" s="115">
        <v>914</v>
      </c>
      <c r="G43" s="114">
        <v>931</v>
      </c>
      <c r="H43" s="114">
        <v>913</v>
      </c>
      <c r="I43" s="114">
        <v>921</v>
      </c>
      <c r="J43" s="140">
        <v>900</v>
      </c>
      <c r="K43" s="114">
        <v>14</v>
      </c>
      <c r="L43" s="116">
        <v>1.5555555555555556</v>
      </c>
    </row>
    <row r="44" spans="1:12" s="110" customFormat="1" ht="15" customHeight="1" x14ac:dyDescent="0.2">
      <c r="A44" s="120"/>
      <c r="B44" s="119" t="s">
        <v>205</v>
      </c>
      <c r="C44" s="268"/>
      <c r="D44" s="182"/>
      <c r="E44" s="113">
        <v>21.669480544976246</v>
      </c>
      <c r="F44" s="115">
        <v>5519</v>
      </c>
      <c r="G44" s="114">
        <v>5880</v>
      </c>
      <c r="H44" s="114">
        <v>5869</v>
      </c>
      <c r="I44" s="114">
        <v>5922</v>
      </c>
      <c r="J44" s="140">
        <v>6064</v>
      </c>
      <c r="K44" s="114">
        <v>-545</v>
      </c>
      <c r="L44" s="116">
        <v>-8.9874670184696566</v>
      </c>
    </row>
    <row r="45" spans="1:12" s="110" customFormat="1" ht="15" customHeight="1" x14ac:dyDescent="0.2">
      <c r="A45" s="120"/>
      <c r="B45" s="119"/>
      <c r="C45" s="268" t="s">
        <v>106</v>
      </c>
      <c r="D45" s="182"/>
      <c r="E45" s="113">
        <v>35.712991483964487</v>
      </c>
      <c r="F45" s="115">
        <v>1971</v>
      </c>
      <c r="G45" s="114">
        <v>2083</v>
      </c>
      <c r="H45" s="114">
        <v>2105</v>
      </c>
      <c r="I45" s="114">
        <v>2128</v>
      </c>
      <c r="J45" s="140">
        <v>2182</v>
      </c>
      <c r="K45" s="114">
        <v>-211</v>
      </c>
      <c r="L45" s="116">
        <v>-9.6700274977085243</v>
      </c>
    </row>
    <row r="46" spans="1:12" s="110" customFormat="1" ht="15" customHeight="1" x14ac:dyDescent="0.2">
      <c r="A46" s="123"/>
      <c r="B46" s="124"/>
      <c r="C46" s="260" t="s">
        <v>107</v>
      </c>
      <c r="D46" s="261"/>
      <c r="E46" s="125">
        <v>64.287008516035513</v>
      </c>
      <c r="F46" s="143">
        <v>3548</v>
      </c>
      <c r="G46" s="144">
        <v>3797</v>
      </c>
      <c r="H46" s="144">
        <v>3764</v>
      </c>
      <c r="I46" s="144">
        <v>3794</v>
      </c>
      <c r="J46" s="145">
        <v>3882</v>
      </c>
      <c r="K46" s="144">
        <v>-334</v>
      </c>
      <c r="L46" s="146">
        <v>-8.6038124678001022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25469</v>
      </c>
      <c r="E11" s="114">
        <v>26267</v>
      </c>
      <c r="F11" s="114">
        <v>26206</v>
      </c>
      <c r="G11" s="114">
        <v>26419</v>
      </c>
      <c r="H11" s="140">
        <v>26405</v>
      </c>
      <c r="I11" s="115">
        <v>-936</v>
      </c>
      <c r="J11" s="116">
        <v>-3.5447831850028404</v>
      </c>
    </row>
    <row r="12" spans="1:15" s="110" customFormat="1" ht="24.95" customHeight="1" x14ac:dyDescent="0.2">
      <c r="A12" s="193" t="s">
        <v>132</v>
      </c>
      <c r="B12" s="194" t="s">
        <v>133</v>
      </c>
      <c r="C12" s="113">
        <v>2.4539636420746791</v>
      </c>
      <c r="D12" s="115">
        <v>625</v>
      </c>
      <c r="E12" s="114">
        <v>626</v>
      </c>
      <c r="F12" s="114">
        <v>628</v>
      </c>
      <c r="G12" s="114">
        <v>592</v>
      </c>
      <c r="H12" s="140">
        <v>585</v>
      </c>
      <c r="I12" s="115">
        <v>40</v>
      </c>
      <c r="J12" s="116">
        <v>6.8376068376068373</v>
      </c>
    </row>
    <row r="13" spans="1:15" s="110" customFormat="1" ht="24.95" customHeight="1" x14ac:dyDescent="0.2">
      <c r="A13" s="193" t="s">
        <v>134</v>
      </c>
      <c r="B13" s="199" t="s">
        <v>214</v>
      </c>
      <c r="C13" s="113">
        <v>0.49471907024225531</v>
      </c>
      <c r="D13" s="115">
        <v>126</v>
      </c>
      <c r="E13" s="114">
        <v>129</v>
      </c>
      <c r="F13" s="114">
        <v>141</v>
      </c>
      <c r="G13" s="114">
        <v>134</v>
      </c>
      <c r="H13" s="140">
        <v>130</v>
      </c>
      <c r="I13" s="115">
        <v>-4</v>
      </c>
      <c r="J13" s="116">
        <v>-3.0769230769230771</v>
      </c>
    </row>
    <row r="14" spans="1:15" s="287" customFormat="1" ht="24.95" customHeight="1" x14ac:dyDescent="0.2">
      <c r="A14" s="193" t="s">
        <v>215</v>
      </c>
      <c r="B14" s="199" t="s">
        <v>137</v>
      </c>
      <c r="C14" s="113">
        <v>5.0257175389689426</v>
      </c>
      <c r="D14" s="115">
        <v>1280</v>
      </c>
      <c r="E14" s="114">
        <v>1290</v>
      </c>
      <c r="F14" s="114">
        <v>1269</v>
      </c>
      <c r="G14" s="114">
        <v>1300</v>
      </c>
      <c r="H14" s="140">
        <v>1267</v>
      </c>
      <c r="I14" s="115">
        <v>13</v>
      </c>
      <c r="J14" s="116">
        <v>1.0260457774269929</v>
      </c>
      <c r="K14" s="110"/>
      <c r="L14" s="110"/>
      <c r="M14" s="110"/>
      <c r="N14" s="110"/>
      <c r="O14" s="110"/>
    </row>
    <row r="15" spans="1:15" s="110" customFormat="1" ht="24.95" customHeight="1" x14ac:dyDescent="0.2">
      <c r="A15" s="193" t="s">
        <v>216</v>
      </c>
      <c r="B15" s="199" t="s">
        <v>217</v>
      </c>
      <c r="C15" s="113">
        <v>3.2313793238839374</v>
      </c>
      <c r="D15" s="115">
        <v>823</v>
      </c>
      <c r="E15" s="114">
        <v>823</v>
      </c>
      <c r="F15" s="114">
        <v>795</v>
      </c>
      <c r="G15" s="114">
        <v>826</v>
      </c>
      <c r="H15" s="140">
        <v>791</v>
      </c>
      <c r="I15" s="115">
        <v>32</v>
      </c>
      <c r="J15" s="116">
        <v>4.0455120101137796</v>
      </c>
    </row>
    <row r="16" spans="1:15" s="287" customFormat="1" ht="24.95" customHeight="1" x14ac:dyDescent="0.2">
      <c r="A16" s="193" t="s">
        <v>218</v>
      </c>
      <c r="B16" s="199" t="s">
        <v>141</v>
      </c>
      <c r="C16" s="113" t="s">
        <v>514</v>
      </c>
      <c r="D16" s="115" t="s">
        <v>514</v>
      </c>
      <c r="E16" s="114" t="s">
        <v>514</v>
      </c>
      <c r="F16" s="114" t="s">
        <v>514</v>
      </c>
      <c r="G16" s="114" t="s">
        <v>514</v>
      </c>
      <c r="H16" s="140" t="s">
        <v>514</v>
      </c>
      <c r="I16" s="115" t="s">
        <v>514</v>
      </c>
      <c r="J16" s="116" t="s">
        <v>514</v>
      </c>
      <c r="K16" s="110"/>
      <c r="L16" s="110"/>
      <c r="M16" s="110"/>
      <c r="N16" s="110"/>
      <c r="O16" s="110"/>
    </row>
    <row r="17" spans="1:15" s="110" customFormat="1" ht="24.95" customHeight="1" x14ac:dyDescent="0.2">
      <c r="A17" s="193" t="s">
        <v>142</v>
      </c>
      <c r="B17" s="199" t="s">
        <v>220</v>
      </c>
      <c r="C17" s="113" t="s">
        <v>514</v>
      </c>
      <c r="D17" s="115" t="s">
        <v>514</v>
      </c>
      <c r="E17" s="114" t="s">
        <v>514</v>
      </c>
      <c r="F17" s="114" t="s">
        <v>514</v>
      </c>
      <c r="G17" s="114" t="s">
        <v>514</v>
      </c>
      <c r="H17" s="140" t="s">
        <v>514</v>
      </c>
      <c r="I17" s="115" t="s">
        <v>514</v>
      </c>
      <c r="J17" s="116" t="s">
        <v>514</v>
      </c>
    </row>
    <row r="18" spans="1:15" s="287" customFormat="1" ht="24.95" customHeight="1" x14ac:dyDescent="0.2">
      <c r="A18" s="201" t="s">
        <v>144</v>
      </c>
      <c r="B18" s="202" t="s">
        <v>145</v>
      </c>
      <c r="C18" s="113">
        <v>3.8006988888452629</v>
      </c>
      <c r="D18" s="115">
        <v>968</v>
      </c>
      <c r="E18" s="114">
        <v>954</v>
      </c>
      <c r="F18" s="114">
        <v>1004</v>
      </c>
      <c r="G18" s="114">
        <v>998</v>
      </c>
      <c r="H18" s="140">
        <v>954</v>
      </c>
      <c r="I18" s="115">
        <v>14</v>
      </c>
      <c r="J18" s="116">
        <v>1.4675052410901468</v>
      </c>
      <c r="K18" s="110"/>
      <c r="L18" s="110"/>
      <c r="M18" s="110"/>
      <c r="N18" s="110"/>
      <c r="O18" s="110"/>
    </row>
    <row r="19" spans="1:15" s="110" customFormat="1" ht="24.95" customHeight="1" x14ac:dyDescent="0.2">
      <c r="A19" s="193" t="s">
        <v>146</v>
      </c>
      <c r="B19" s="199" t="s">
        <v>147</v>
      </c>
      <c r="C19" s="113">
        <v>15.874200007852684</v>
      </c>
      <c r="D19" s="115">
        <v>4043</v>
      </c>
      <c r="E19" s="114">
        <v>4092</v>
      </c>
      <c r="F19" s="114">
        <v>4049</v>
      </c>
      <c r="G19" s="114">
        <v>4217</v>
      </c>
      <c r="H19" s="140">
        <v>4169</v>
      </c>
      <c r="I19" s="115">
        <v>-126</v>
      </c>
      <c r="J19" s="116">
        <v>-3.0223075077956345</v>
      </c>
    </row>
    <row r="20" spans="1:15" s="287" customFormat="1" ht="24.95" customHeight="1" x14ac:dyDescent="0.2">
      <c r="A20" s="193" t="s">
        <v>148</v>
      </c>
      <c r="B20" s="199" t="s">
        <v>149</v>
      </c>
      <c r="C20" s="113">
        <v>5.386940987082335</v>
      </c>
      <c r="D20" s="115">
        <v>1372</v>
      </c>
      <c r="E20" s="114">
        <v>1225</v>
      </c>
      <c r="F20" s="114">
        <v>1251</v>
      </c>
      <c r="G20" s="114">
        <v>1194</v>
      </c>
      <c r="H20" s="140">
        <v>1218</v>
      </c>
      <c r="I20" s="115">
        <v>154</v>
      </c>
      <c r="J20" s="116">
        <v>12.64367816091954</v>
      </c>
      <c r="K20" s="110"/>
      <c r="L20" s="110"/>
      <c r="M20" s="110"/>
      <c r="N20" s="110"/>
      <c r="O20" s="110"/>
    </row>
    <row r="21" spans="1:15" s="110" customFormat="1" ht="24.95" customHeight="1" x14ac:dyDescent="0.2">
      <c r="A21" s="201" t="s">
        <v>150</v>
      </c>
      <c r="B21" s="202" t="s">
        <v>151</v>
      </c>
      <c r="C21" s="113">
        <v>11.421728375672386</v>
      </c>
      <c r="D21" s="115">
        <v>2909</v>
      </c>
      <c r="E21" s="114">
        <v>3396</v>
      </c>
      <c r="F21" s="114">
        <v>3403</v>
      </c>
      <c r="G21" s="114">
        <v>3389</v>
      </c>
      <c r="H21" s="140">
        <v>3270</v>
      </c>
      <c r="I21" s="115">
        <v>-361</v>
      </c>
      <c r="J21" s="116">
        <v>-11.039755351681958</v>
      </c>
    </row>
    <row r="22" spans="1:15" s="110" customFormat="1" ht="24.95" customHeight="1" x14ac:dyDescent="0.2">
      <c r="A22" s="201" t="s">
        <v>152</v>
      </c>
      <c r="B22" s="199" t="s">
        <v>153</v>
      </c>
      <c r="C22" s="113">
        <v>1.3585142722525423</v>
      </c>
      <c r="D22" s="115">
        <v>346</v>
      </c>
      <c r="E22" s="114">
        <v>381</v>
      </c>
      <c r="F22" s="114">
        <v>356</v>
      </c>
      <c r="G22" s="114">
        <v>372</v>
      </c>
      <c r="H22" s="140">
        <v>378</v>
      </c>
      <c r="I22" s="115">
        <v>-32</v>
      </c>
      <c r="J22" s="116">
        <v>-8.4656084656084651</v>
      </c>
    </row>
    <row r="23" spans="1:15" s="110" customFormat="1" ht="24.95" customHeight="1" x14ac:dyDescent="0.2">
      <c r="A23" s="193" t="s">
        <v>154</v>
      </c>
      <c r="B23" s="199" t="s">
        <v>155</v>
      </c>
      <c r="C23" s="113">
        <v>0.72244689622678548</v>
      </c>
      <c r="D23" s="115">
        <v>184</v>
      </c>
      <c r="E23" s="114">
        <v>187</v>
      </c>
      <c r="F23" s="114">
        <v>185</v>
      </c>
      <c r="G23" s="114">
        <v>183</v>
      </c>
      <c r="H23" s="140">
        <v>181</v>
      </c>
      <c r="I23" s="115">
        <v>3</v>
      </c>
      <c r="J23" s="116">
        <v>1.6574585635359116</v>
      </c>
    </row>
    <row r="24" spans="1:15" s="110" customFormat="1" ht="24.95" customHeight="1" x14ac:dyDescent="0.2">
      <c r="A24" s="193" t="s">
        <v>156</v>
      </c>
      <c r="B24" s="199" t="s">
        <v>221</v>
      </c>
      <c r="C24" s="113">
        <v>7.0163728454199221</v>
      </c>
      <c r="D24" s="115">
        <v>1787</v>
      </c>
      <c r="E24" s="114">
        <v>1794</v>
      </c>
      <c r="F24" s="114">
        <v>1791</v>
      </c>
      <c r="G24" s="114">
        <v>1780</v>
      </c>
      <c r="H24" s="140">
        <v>1778</v>
      </c>
      <c r="I24" s="115">
        <v>9</v>
      </c>
      <c r="J24" s="116">
        <v>0.50618672665916764</v>
      </c>
    </row>
    <row r="25" spans="1:15" s="110" customFormat="1" ht="24.95" customHeight="1" x14ac:dyDescent="0.2">
      <c r="A25" s="193" t="s">
        <v>222</v>
      </c>
      <c r="B25" s="204" t="s">
        <v>159</v>
      </c>
      <c r="C25" s="113">
        <v>9.9022340884997444</v>
      </c>
      <c r="D25" s="115">
        <v>2522</v>
      </c>
      <c r="E25" s="114">
        <v>2594</v>
      </c>
      <c r="F25" s="114">
        <v>2466</v>
      </c>
      <c r="G25" s="114">
        <v>2516</v>
      </c>
      <c r="H25" s="140">
        <v>2570</v>
      </c>
      <c r="I25" s="115">
        <v>-48</v>
      </c>
      <c r="J25" s="116">
        <v>-1.867704280155642</v>
      </c>
    </row>
    <row r="26" spans="1:15" s="110" customFormat="1" ht="24.95" customHeight="1" x14ac:dyDescent="0.2">
      <c r="A26" s="201">
        <v>782.78300000000002</v>
      </c>
      <c r="B26" s="203" t="s">
        <v>160</v>
      </c>
      <c r="C26" s="113">
        <v>0.14527464761082101</v>
      </c>
      <c r="D26" s="115">
        <v>37</v>
      </c>
      <c r="E26" s="114">
        <v>38</v>
      </c>
      <c r="F26" s="114">
        <v>38</v>
      </c>
      <c r="G26" s="114">
        <v>80</v>
      </c>
      <c r="H26" s="140">
        <v>211</v>
      </c>
      <c r="I26" s="115">
        <v>-174</v>
      </c>
      <c r="J26" s="116">
        <v>-82.464454976303315</v>
      </c>
    </row>
    <row r="27" spans="1:15" s="110" customFormat="1" ht="24.95" customHeight="1" x14ac:dyDescent="0.2">
      <c r="A27" s="193" t="s">
        <v>161</v>
      </c>
      <c r="B27" s="199" t="s">
        <v>162</v>
      </c>
      <c r="C27" s="113">
        <v>2.5874592642035417</v>
      </c>
      <c r="D27" s="115">
        <v>659</v>
      </c>
      <c r="E27" s="114">
        <v>660</v>
      </c>
      <c r="F27" s="114">
        <v>669</v>
      </c>
      <c r="G27" s="114">
        <v>683</v>
      </c>
      <c r="H27" s="140">
        <v>656</v>
      </c>
      <c r="I27" s="115">
        <v>3</v>
      </c>
      <c r="J27" s="116">
        <v>0.45731707317073172</v>
      </c>
    </row>
    <row r="28" spans="1:15" s="110" customFormat="1" ht="24.95" customHeight="1" x14ac:dyDescent="0.2">
      <c r="A28" s="193" t="s">
        <v>163</v>
      </c>
      <c r="B28" s="199" t="s">
        <v>164</v>
      </c>
      <c r="C28" s="113">
        <v>2.913345635871059</v>
      </c>
      <c r="D28" s="115">
        <v>742</v>
      </c>
      <c r="E28" s="114">
        <v>727</v>
      </c>
      <c r="F28" s="114">
        <v>726</v>
      </c>
      <c r="G28" s="114">
        <v>738</v>
      </c>
      <c r="H28" s="140">
        <v>737</v>
      </c>
      <c r="I28" s="115">
        <v>5</v>
      </c>
      <c r="J28" s="116">
        <v>0.67842605156037994</v>
      </c>
    </row>
    <row r="29" spans="1:15" s="110" customFormat="1" ht="24.95" customHeight="1" x14ac:dyDescent="0.2">
      <c r="A29" s="193">
        <v>86</v>
      </c>
      <c r="B29" s="199" t="s">
        <v>165</v>
      </c>
      <c r="C29" s="113">
        <v>7.5778397267266087</v>
      </c>
      <c r="D29" s="115">
        <v>1930</v>
      </c>
      <c r="E29" s="114">
        <v>1971</v>
      </c>
      <c r="F29" s="114">
        <v>1973</v>
      </c>
      <c r="G29" s="114">
        <v>1984</v>
      </c>
      <c r="H29" s="140">
        <v>2014</v>
      </c>
      <c r="I29" s="115">
        <v>-84</v>
      </c>
      <c r="J29" s="116">
        <v>-4.1708043694141015</v>
      </c>
    </row>
    <row r="30" spans="1:15" s="110" customFormat="1" ht="24.95" customHeight="1" x14ac:dyDescent="0.2">
      <c r="A30" s="193">
        <v>87.88</v>
      </c>
      <c r="B30" s="204" t="s">
        <v>166</v>
      </c>
      <c r="C30" s="113">
        <v>4.5977462797911191</v>
      </c>
      <c r="D30" s="115">
        <v>1171</v>
      </c>
      <c r="E30" s="114">
        <v>1185</v>
      </c>
      <c r="F30" s="114">
        <v>1194</v>
      </c>
      <c r="G30" s="114">
        <v>1176</v>
      </c>
      <c r="H30" s="140">
        <v>1158</v>
      </c>
      <c r="I30" s="115">
        <v>13</v>
      </c>
      <c r="J30" s="116">
        <v>1.1226252158894645</v>
      </c>
    </row>
    <row r="31" spans="1:15" s="110" customFormat="1" ht="24.95" customHeight="1" x14ac:dyDescent="0.2">
      <c r="A31" s="193" t="s">
        <v>167</v>
      </c>
      <c r="B31" s="199" t="s">
        <v>168</v>
      </c>
      <c r="C31" s="113">
        <v>18.720797832659311</v>
      </c>
      <c r="D31" s="115">
        <v>4768</v>
      </c>
      <c r="E31" s="114">
        <v>5018</v>
      </c>
      <c r="F31" s="114">
        <v>5063</v>
      </c>
      <c r="G31" s="114">
        <v>5083</v>
      </c>
      <c r="H31" s="140">
        <v>5129</v>
      </c>
      <c r="I31" s="115">
        <v>-361</v>
      </c>
      <c r="J31" s="116">
        <v>-7.0384090465977778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2.4539636420746791</v>
      </c>
      <c r="D34" s="115">
        <v>625</v>
      </c>
      <c r="E34" s="114">
        <v>626</v>
      </c>
      <c r="F34" s="114">
        <v>628</v>
      </c>
      <c r="G34" s="114">
        <v>592</v>
      </c>
      <c r="H34" s="140">
        <v>585</v>
      </c>
      <c r="I34" s="115">
        <v>40</v>
      </c>
      <c r="J34" s="116">
        <v>6.8376068376068373</v>
      </c>
    </row>
    <row r="35" spans="1:10" s="110" customFormat="1" ht="24.95" customHeight="1" x14ac:dyDescent="0.2">
      <c r="A35" s="292" t="s">
        <v>171</v>
      </c>
      <c r="B35" s="293" t="s">
        <v>172</v>
      </c>
      <c r="C35" s="113">
        <v>9.32113549805646</v>
      </c>
      <c r="D35" s="115">
        <v>2374</v>
      </c>
      <c r="E35" s="114">
        <v>2373</v>
      </c>
      <c r="F35" s="114">
        <v>2414</v>
      </c>
      <c r="G35" s="114">
        <v>2432</v>
      </c>
      <c r="H35" s="140">
        <v>2351</v>
      </c>
      <c r="I35" s="115">
        <v>23</v>
      </c>
      <c r="J35" s="116">
        <v>0.97830710336027227</v>
      </c>
    </row>
    <row r="36" spans="1:10" s="110" customFormat="1" ht="24.95" customHeight="1" x14ac:dyDescent="0.2">
      <c r="A36" s="294" t="s">
        <v>173</v>
      </c>
      <c r="B36" s="295" t="s">
        <v>174</v>
      </c>
      <c r="C36" s="125">
        <v>88.224900859868853</v>
      </c>
      <c r="D36" s="143">
        <v>22470</v>
      </c>
      <c r="E36" s="144">
        <v>23268</v>
      </c>
      <c r="F36" s="144">
        <v>23164</v>
      </c>
      <c r="G36" s="144">
        <v>23395</v>
      </c>
      <c r="H36" s="145">
        <v>23469</v>
      </c>
      <c r="I36" s="143">
        <v>-999</v>
      </c>
      <c r="J36" s="146">
        <v>-4.25667902339256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25469</v>
      </c>
      <c r="F11" s="264">
        <v>26267</v>
      </c>
      <c r="G11" s="264">
        <v>26206</v>
      </c>
      <c r="H11" s="264">
        <v>26419</v>
      </c>
      <c r="I11" s="265">
        <v>26405</v>
      </c>
      <c r="J11" s="263">
        <v>-936</v>
      </c>
      <c r="K11" s="266">
        <v>-3.5447831850028404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42.486944913424161</v>
      </c>
      <c r="E13" s="115">
        <v>10821</v>
      </c>
      <c r="F13" s="114">
        <v>11072</v>
      </c>
      <c r="G13" s="114">
        <v>11018</v>
      </c>
      <c r="H13" s="114">
        <v>11198</v>
      </c>
      <c r="I13" s="140">
        <v>11261</v>
      </c>
      <c r="J13" s="115">
        <v>-440</v>
      </c>
      <c r="K13" s="116">
        <v>-3.9072906491430599</v>
      </c>
    </row>
    <row r="14" spans="1:15" ht="15.95" customHeight="1" x14ac:dyDescent="0.2">
      <c r="A14" s="306" t="s">
        <v>230</v>
      </c>
      <c r="B14" s="307"/>
      <c r="C14" s="308"/>
      <c r="D14" s="113">
        <v>43.49994110487259</v>
      </c>
      <c r="E14" s="115">
        <v>11079</v>
      </c>
      <c r="F14" s="114">
        <v>11559</v>
      </c>
      <c r="G14" s="114">
        <v>11556</v>
      </c>
      <c r="H14" s="114">
        <v>11558</v>
      </c>
      <c r="I14" s="140">
        <v>11502</v>
      </c>
      <c r="J14" s="115">
        <v>-423</v>
      </c>
      <c r="K14" s="116">
        <v>-3.6776212832550859</v>
      </c>
    </row>
    <row r="15" spans="1:15" ht="15.95" customHeight="1" x14ac:dyDescent="0.2">
      <c r="A15" s="306" t="s">
        <v>231</v>
      </c>
      <c r="B15" s="307"/>
      <c r="C15" s="308"/>
      <c r="D15" s="113">
        <v>5.9209234755977853</v>
      </c>
      <c r="E15" s="115">
        <v>1508</v>
      </c>
      <c r="F15" s="114">
        <v>1539</v>
      </c>
      <c r="G15" s="114">
        <v>1526</v>
      </c>
      <c r="H15" s="114">
        <v>1529</v>
      </c>
      <c r="I15" s="140">
        <v>1548</v>
      </c>
      <c r="J15" s="115">
        <v>-40</v>
      </c>
      <c r="K15" s="116">
        <v>-2.5839793281653747</v>
      </c>
    </row>
    <row r="16" spans="1:15" ht="15.95" customHeight="1" x14ac:dyDescent="0.2">
      <c r="A16" s="306" t="s">
        <v>232</v>
      </c>
      <c r="B16" s="307"/>
      <c r="C16" s="308"/>
      <c r="D16" s="113">
        <v>3.3059798186030074</v>
      </c>
      <c r="E16" s="115">
        <v>842</v>
      </c>
      <c r="F16" s="114">
        <v>851</v>
      </c>
      <c r="G16" s="114">
        <v>857</v>
      </c>
      <c r="H16" s="114">
        <v>869</v>
      </c>
      <c r="I16" s="140">
        <v>872</v>
      </c>
      <c r="J16" s="115">
        <v>-30</v>
      </c>
      <c r="K16" s="116">
        <v>-3.4403669724770642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2.1045192194432447</v>
      </c>
      <c r="E18" s="115">
        <v>536</v>
      </c>
      <c r="F18" s="114">
        <v>521</v>
      </c>
      <c r="G18" s="114">
        <v>551</v>
      </c>
      <c r="H18" s="114">
        <v>532</v>
      </c>
      <c r="I18" s="140">
        <v>505</v>
      </c>
      <c r="J18" s="115">
        <v>31</v>
      </c>
      <c r="K18" s="116">
        <v>6.1386138613861387</v>
      </c>
    </row>
    <row r="19" spans="1:11" ht="14.1" customHeight="1" x14ac:dyDescent="0.2">
      <c r="A19" s="306" t="s">
        <v>235</v>
      </c>
      <c r="B19" s="307" t="s">
        <v>236</v>
      </c>
      <c r="C19" s="308"/>
      <c r="D19" s="113">
        <v>1.6961796694020181</v>
      </c>
      <c r="E19" s="115">
        <v>432</v>
      </c>
      <c r="F19" s="114">
        <v>419</v>
      </c>
      <c r="G19" s="114">
        <v>446</v>
      </c>
      <c r="H19" s="114">
        <v>429</v>
      </c>
      <c r="I19" s="140">
        <v>397</v>
      </c>
      <c r="J19" s="115">
        <v>35</v>
      </c>
      <c r="K19" s="116">
        <v>8.8161209068010074</v>
      </c>
    </row>
    <row r="20" spans="1:11" ht="14.1" customHeight="1" x14ac:dyDescent="0.2">
      <c r="A20" s="306">
        <v>12</v>
      </c>
      <c r="B20" s="307" t="s">
        <v>237</v>
      </c>
      <c r="C20" s="308"/>
      <c r="D20" s="113">
        <v>1.6529899093015037</v>
      </c>
      <c r="E20" s="115">
        <v>421</v>
      </c>
      <c r="F20" s="114">
        <v>425</v>
      </c>
      <c r="G20" s="114">
        <v>435</v>
      </c>
      <c r="H20" s="114">
        <v>450</v>
      </c>
      <c r="I20" s="140">
        <v>419</v>
      </c>
      <c r="J20" s="115">
        <v>2</v>
      </c>
      <c r="K20" s="116">
        <v>0.47732696897374699</v>
      </c>
    </row>
    <row r="21" spans="1:11" ht="14.1" customHeight="1" x14ac:dyDescent="0.2">
      <c r="A21" s="306">
        <v>21</v>
      </c>
      <c r="B21" s="307" t="s">
        <v>238</v>
      </c>
      <c r="C21" s="308"/>
      <c r="D21" s="113">
        <v>6.2821469237111779E-2</v>
      </c>
      <c r="E21" s="115">
        <v>16</v>
      </c>
      <c r="F21" s="114">
        <v>16</v>
      </c>
      <c r="G21" s="114">
        <v>16</v>
      </c>
      <c r="H21" s="114">
        <v>15</v>
      </c>
      <c r="I21" s="140">
        <v>16</v>
      </c>
      <c r="J21" s="115">
        <v>0</v>
      </c>
      <c r="K21" s="116">
        <v>0</v>
      </c>
    </row>
    <row r="22" spans="1:11" ht="14.1" customHeight="1" x14ac:dyDescent="0.2">
      <c r="A22" s="306">
        <v>22</v>
      </c>
      <c r="B22" s="307" t="s">
        <v>239</v>
      </c>
      <c r="C22" s="308"/>
      <c r="D22" s="113">
        <v>0.23165416781184969</v>
      </c>
      <c r="E22" s="115">
        <v>59</v>
      </c>
      <c r="F22" s="114">
        <v>74</v>
      </c>
      <c r="G22" s="114">
        <v>74</v>
      </c>
      <c r="H22" s="114">
        <v>72</v>
      </c>
      <c r="I22" s="140">
        <v>77</v>
      </c>
      <c r="J22" s="115">
        <v>-18</v>
      </c>
      <c r="K22" s="116">
        <v>-23.376623376623378</v>
      </c>
    </row>
    <row r="23" spans="1:11" ht="14.1" customHeight="1" x14ac:dyDescent="0.2">
      <c r="A23" s="306">
        <v>23</v>
      </c>
      <c r="B23" s="307" t="s">
        <v>240</v>
      </c>
      <c r="C23" s="308"/>
      <c r="D23" s="113">
        <v>0.21202245867525227</v>
      </c>
      <c r="E23" s="115">
        <v>54</v>
      </c>
      <c r="F23" s="114">
        <v>58</v>
      </c>
      <c r="G23" s="114">
        <v>66</v>
      </c>
      <c r="H23" s="114">
        <v>65</v>
      </c>
      <c r="I23" s="140">
        <v>62</v>
      </c>
      <c r="J23" s="115">
        <v>-8</v>
      </c>
      <c r="K23" s="116">
        <v>-12.903225806451612</v>
      </c>
    </row>
    <row r="24" spans="1:11" ht="14.1" customHeight="1" x14ac:dyDescent="0.2">
      <c r="A24" s="306">
        <v>24</v>
      </c>
      <c r="B24" s="307" t="s">
        <v>241</v>
      </c>
      <c r="C24" s="308"/>
      <c r="D24" s="113">
        <v>0.40833955004122657</v>
      </c>
      <c r="E24" s="115">
        <v>104</v>
      </c>
      <c r="F24" s="114">
        <v>104</v>
      </c>
      <c r="G24" s="114">
        <v>102</v>
      </c>
      <c r="H24" s="114">
        <v>142</v>
      </c>
      <c r="I24" s="140">
        <v>272</v>
      </c>
      <c r="J24" s="115">
        <v>-168</v>
      </c>
      <c r="K24" s="116">
        <v>-61.764705882352942</v>
      </c>
    </row>
    <row r="25" spans="1:11" ht="14.1" customHeight="1" x14ac:dyDescent="0.2">
      <c r="A25" s="306">
        <v>25</v>
      </c>
      <c r="B25" s="307" t="s">
        <v>242</v>
      </c>
      <c r="C25" s="308"/>
      <c r="D25" s="113">
        <v>0.87164788566492601</v>
      </c>
      <c r="E25" s="115">
        <v>222</v>
      </c>
      <c r="F25" s="114">
        <v>249</v>
      </c>
      <c r="G25" s="114">
        <v>257</v>
      </c>
      <c r="H25" s="114">
        <v>249</v>
      </c>
      <c r="I25" s="140">
        <v>254</v>
      </c>
      <c r="J25" s="115">
        <v>-32</v>
      </c>
      <c r="K25" s="116">
        <v>-12.598425196850394</v>
      </c>
    </row>
    <row r="26" spans="1:11" ht="14.1" customHeight="1" x14ac:dyDescent="0.2">
      <c r="A26" s="306">
        <v>26</v>
      </c>
      <c r="B26" s="307" t="s">
        <v>243</v>
      </c>
      <c r="C26" s="308"/>
      <c r="D26" s="113">
        <v>0.4554556519690604</v>
      </c>
      <c r="E26" s="115">
        <v>116</v>
      </c>
      <c r="F26" s="114">
        <v>126</v>
      </c>
      <c r="G26" s="114">
        <v>126</v>
      </c>
      <c r="H26" s="114">
        <v>120</v>
      </c>
      <c r="I26" s="140">
        <v>123</v>
      </c>
      <c r="J26" s="115">
        <v>-7</v>
      </c>
      <c r="K26" s="116">
        <v>-5.691056910569106</v>
      </c>
    </row>
    <row r="27" spans="1:11" ht="14.1" customHeight="1" x14ac:dyDescent="0.2">
      <c r="A27" s="306">
        <v>27</v>
      </c>
      <c r="B27" s="307" t="s">
        <v>244</v>
      </c>
      <c r="C27" s="308"/>
      <c r="D27" s="113">
        <v>0.28662295339432253</v>
      </c>
      <c r="E27" s="115">
        <v>73</v>
      </c>
      <c r="F27" s="114">
        <v>70</v>
      </c>
      <c r="G27" s="114">
        <v>72</v>
      </c>
      <c r="H27" s="114">
        <v>73</v>
      </c>
      <c r="I27" s="140">
        <v>78</v>
      </c>
      <c r="J27" s="115">
        <v>-5</v>
      </c>
      <c r="K27" s="116">
        <v>-6.4102564102564106</v>
      </c>
    </row>
    <row r="28" spans="1:11" ht="14.1" customHeight="1" x14ac:dyDescent="0.2">
      <c r="A28" s="306">
        <v>28</v>
      </c>
      <c r="B28" s="307" t="s">
        <v>245</v>
      </c>
      <c r="C28" s="308"/>
      <c r="D28" s="113">
        <v>0.34944442263143427</v>
      </c>
      <c r="E28" s="115">
        <v>89</v>
      </c>
      <c r="F28" s="114">
        <v>89</v>
      </c>
      <c r="G28" s="114">
        <v>78</v>
      </c>
      <c r="H28" s="114">
        <v>85</v>
      </c>
      <c r="I28" s="140">
        <v>82</v>
      </c>
      <c r="J28" s="115">
        <v>7</v>
      </c>
      <c r="K28" s="116">
        <v>8.536585365853659</v>
      </c>
    </row>
    <row r="29" spans="1:11" ht="14.1" customHeight="1" x14ac:dyDescent="0.2">
      <c r="A29" s="306">
        <v>29</v>
      </c>
      <c r="B29" s="307" t="s">
        <v>246</v>
      </c>
      <c r="C29" s="308"/>
      <c r="D29" s="113">
        <v>3.0232832070360045</v>
      </c>
      <c r="E29" s="115">
        <v>770</v>
      </c>
      <c r="F29" s="114">
        <v>836</v>
      </c>
      <c r="G29" s="114">
        <v>802</v>
      </c>
      <c r="H29" s="114">
        <v>814</v>
      </c>
      <c r="I29" s="140">
        <v>810</v>
      </c>
      <c r="J29" s="115">
        <v>-40</v>
      </c>
      <c r="K29" s="116">
        <v>-4.9382716049382713</v>
      </c>
    </row>
    <row r="30" spans="1:11" ht="14.1" customHeight="1" x14ac:dyDescent="0.2">
      <c r="A30" s="306" t="s">
        <v>247</v>
      </c>
      <c r="B30" s="307" t="s">
        <v>248</v>
      </c>
      <c r="C30" s="308"/>
      <c r="D30" s="113">
        <v>0.27484392791236406</v>
      </c>
      <c r="E30" s="115">
        <v>70</v>
      </c>
      <c r="F30" s="114">
        <v>73</v>
      </c>
      <c r="G30" s="114">
        <v>71</v>
      </c>
      <c r="H30" s="114">
        <v>75</v>
      </c>
      <c r="I30" s="140">
        <v>74</v>
      </c>
      <c r="J30" s="115">
        <v>-4</v>
      </c>
      <c r="K30" s="116">
        <v>-5.4054054054054053</v>
      </c>
    </row>
    <row r="31" spans="1:11" ht="14.1" customHeight="1" x14ac:dyDescent="0.2">
      <c r="A31" s="306" t="s">
        <v>249</v>
      </c>
      <c r="B31" s="307" t="s">
        <v>250</v>
      </c>
      <c r="C31" s="308"/>
      <c r="D31" s="113">
        <v>2.7484392791236405</v>
      </c>
      <c r="E31" s="115">
        <v>700</v>
      </c>
      <c r="F31" s="114">
        <v>763</v>
      </c>
      <c r="G31" s="114">
        <v>731</v>
      </c>
      <c r="H31" s="114">
        <v>739</v>
      </c>
      <c r="I31" s="140">
        <v>736</v>
      </c>
      <c r="J31" s="115">
        <v>-36</v>
      </c>
      <c r="K31" s="116">
        <v>-4.8913043478260869</v>
      </c>
    </row>
    <row r="32" spans="1:11" ht="14.1" customHeight="1" x14ac:dyDescent="0.2">
      <c r="A32" s="306">
        <v>31</v>
      </c>
      <c r="B32" s="307" t="s">
        <v>251</v>
      </c>
      <c r="C32" s="308"/>
      <c r="D32" s="113">
        <v>0.10208488751030664</v>
      </c>
      <c r="E32" s="115">
        <v>26</v>
      </c>
      <c r="F32" s="114">
        <v>22</v>
      </c>
      <c r="G32" s="114">
        <v>22</v>
      </c>
      <c r="H32" s="114">
        <v>23</v>
      </c>
      <c r="I32" s="140">
        <v>25</v>
      </c>
      <c r="J32" s="115">
        <v>1</v>
      </c>
      <c r="K32" s="116">
        <v>4</v>
      </c>
    </row>
    <row r="33" spans="1:11" ht="14.1" customHeight="1" x14ac:dyDescent="0.2">
      <c r="A33" s="306">
        <v>32</v>
      </c>
      <c r="B33" s="307" t="s">
        <v>252</v>
      </c>
      <c r="C33" s="308"/>
      <c r="D33" s="113">
        <v>1.0522596097216224</v>
      </c>
      <c r="E33" s="115">
        <v>268</v>
      </c>
      <c r="F33" s="114">
        <v>233</v>
      </c>
      <c r="G33" s="114">
        <v>279</v>
      </c>
      <c r="H33" s="114">
        <v>259</v>
      </c>
      <c r="I33" s="140">
        <v>236</v>
      </c>
      <c r="J33" s="115">
        <v>32</v>
      </c>
      <c r="K33" s="116">
        <v>13.559322033898304</v>
      </c>
    </row>
    <row r="34" spans="1:11" ht="14.1" customHeight="1" x14ac:dyDescent="0.2">
      <c r="A34" s="306">
        <v>33</v>
      </c>
      <c r="B34" s="307" t="s">
        <v>253</v>
      </c>
      <c r="C34" s="308"/>
      <c r="D34" s="113">
        <v>0.38478149907730969</v>
      </c>
      <c r="E34" s="115">
        <v>98</v>
      </c>
      <c r="F34" s="114">
        <v>105</v>
      </c>
      <c r="G34" s="114">
        <v>106</v>
      </c>
      <c r="H34" s="114">
        <v>114</v>
      </c>
      <c r="I34" s="140">
        <v>109</v>
      </c>
      <c r="J34" s="115">
        <v>-11</v>
      </c>
      <c r="K34" s="116">
        <v>-10.091743119266056</v>
      </c>
    </row>
    <row r="35" spans="1:11" ht="14.1" customHeight="1" x14ac:dyDescent="0.2">
      <c r="A35" s="306">
        <v>34</v>
      </c>
      <c r="B35" s="307" t="s">
        <v>254</v>
      </c>
      <c r="C35" s="308"/>
      <c r="D35" s="113">
        <v>4.6055989634457575</v>
      </c>
      <c r="E35" s="115">
        <v>1173</v>
      </c>
      <c r="F35" s="114">
        <v>1175</v>
      </c>
      <c r="G35" s="114">
        <v>1185</v>
      </c>
      <c r="H35" s="114">
        <v>1173</v>
      </c>
      <c r="I35" s="140">
        <v>1180</v>
      </c>
      <c r="J35" s="115">
        <v>-7</v>
      </c>
      <c r="K35" s="116">
        <v>-0.59322033898305082</v>
      </c>
    </row>
    <row r="36" spans="1:11" ht="14.1" customHeight="1" x14ac:dyDescent="0.2">
      <c r="A36" s="306">
        <v>41</v>
      </c>
      <c r="B36" s="307" t="s">
        <v>255</v>
      </c>
      <c r="C36" s="308"/>
      <c r="D36" s="113" t="s">
        <v>514</v>
      </c>
      <c r="E36" s="115" t="s">
        <v>514</v>
      </c>
      <c r="F36" s="114">
        <v>7</v>
      </c>
      <c r="G36" s="114">
        <v>5</v>
      </c>
      <c r="H36" s="114" t="s">
        <v>514</v>
      </c>
      <c r="I36" s="140" t="s">
        <v>514</v>
      </c>
      <c r="J36" s="115" t="s">
        <v>514</v>
      </c>
      <c r="K36" s="116" t="s">
        <v>514</v>
      </c>
    </row>
    <row r="37" spans="1:11" ht="14.1" customHeight="1" x14ac:dyDescent="0.2">
      <c r="A37" s="306">
        <v>42</v>
      </c>
      <c r="B37" s="307" t="s">
        <v>256</v>
      </c>
      <c r="C37" s="308"/>
      <c r="D37" s="113">
        <v>1.5705367309277945E-2</v>
      </c>
      <c r="E37" s="115">
        <v>4</v>
      </c>
      <c r="F37" s="114">
        <v>4</v>
      </c>
      <c r="G37" s="114">
        <v>4</v>
      </c>
      <c r="H37" s="114">
        <v>4</v>
      </c>
      <c r="I37" s="140">
        <v>4</v>
      </c>
      <c r="J37" s="115">
        <v>0</v>
      </c>
      <c r="K37" s="116">
        <v>0</v>
      </c>
    </row>
    <row r="38" spans="1:11" ht="14.1" customHeight="1" x14ac:dyDescent="0.2">
      <c r="A38" s="306">
        <v>43</v>
      </c>
      <c r="B38" s="307" t="s">
        <v>257</v>
      </c>
      <c r="C38" s="308"/>
      <c r="D38" s="113">
        <v>0.32981271349483687</v>
      </c>
      <c r="E38" s="115">
        <v>84</v>
      </c>
      <c r="F38" s="114">
        <v>95</v>
      </c>
      <c r="G38" s="114">
        <v>92</v>
      </c>
      <c r="H38" s="114">
        <v>86</v>
      </c>
      <c r="I38" s="140">
        <v>88</v>
      </c>
      <c r="J38" s="115">
        <v>-4</v>
      </c>
      <c r="K38" s="116">
        <v>-4.5454545454545459</v>
      </c>
    </row>
    <row r="39" spans="1:11" ht="14.1" customHeight="1" x14ac:dyDescent="0.2">
      <c r="A39" s="306">
        <v>51</v>
      </c>
      <c r="B39" s="307" t="s">
        <v>258</v>
      </c>
      <c r="C39" s="308"/>
      <c r="D39" s="113">
        <v>5.6853429659586165</v>
      </c>
      <c r="E39" s="115">
        <v>1448</v>
      </c>
      <c r="F39" s="114">
        <v>1467</v>
      </c>
      <c r="G39" s="114">
        <v>1469</v>
      </c>
      <c r="H39" s="114">
        <v>1476</v>
      </c>
      <c r="I39" s="140">
        <v>1510</v>
      </c>
      <c r="J39" s="115">
        <v>-62</v>
      </c>
      <c r="K39" s="116">
        <v>-4.1059602649006619</v>
      </c>
    </row>
    <row r="40" spans="1:11" ht="14.1" customHeight="1" x14ac:dyDescent="0.2">
      <c r="A40" s="306" t="s">
        <v>259</v>
      </c>
      <c r="B40" s="307" t="s">
        <v>260</v>
      </c>
      <c r="C40" s="308"/>
      <c r="D40" s="113">
        <v>5.4497624563194469</v>
      </c>
      <c r="E40" s="115">
        <v>1388</v>
      </c>
      <c r="F40" s="114">
        <v>1405</v>
      </c>
      <c r="G40" s="114">
        <v>1403</v>
      </c>
      <c r="H40" s="114">
        <v>1418</v>
      </c>
      <c r="I40" s="140">
        <v>1457</v>
      </c>
      <c r="J40" s="115">
        <v>-69</v>
      </c>
      <c r="K40" s="116">
        <v>-4.7357584076870278</v>
      </c>
    </row>
    <row r="41" spans="1:11" ht="14.1" customHeight="1" x14ac:dyDescent="0.2">
      <c r="A41" s="306"/>
      <c r="B41" s="307" t="s">
        <v>261</v>
      </c>
      <c r="C41" s="308"/>
      <c r="D41" s="113">
        <v>2.3715104637009699</v>
      </c>
      <c r="E41" s="115">
        <v>604</v>
      </c>
      <c r="F41" s="114">
        <v>605</v>
      </c>
      <c r="G41" s="114">
        <v>606</v>
      </c>
      <c r="H41" s="114">
        <v>608</v>
      </c>
      <c r="I41" s="140">
        <v>604</v>
      </c>
      <c r="J41" s="115">
        <v>0</v>
      </c>
      <c r="K41" s="116">
        <v>0</v>
      </c>
    </row>
    <row r="42" spans="1:11" ht="14.1" customHeight="1" x14ac:dyDescent="0.2">
      <c r="A42" s="306">
        <v>52</v>
      </c>
      <c r="B42" s="307" t="s">
        <v>262</v>
      </c>
      <c r="C42" s="308"/>
      <c r="D42" s="113">
        <v>5.4104990380462521</v>
      </c>
      <c r="E42" s="115">
        <v>1378</v>
      </c>
      <c r="F42" s="114">
        <v>1407</v>
      </c>
      <c r="G42" s="114">
        <v>1406</v>
      </c>
      <c r="H42" s="114">
        <v>1412</v>
      </c>
      <c r="I42" s="140">
        <v>1413</v>
      </c>
      <c r="J42" s="115">
        <v>-35</v>
      </c>
      <c r="K42" s="116">
        <v>-2.4769992922859165</v>
      </c>
    </row>
    <row r="43" spans="1:11" ht="14.1" customHeight="1" x14ac:dyDescent="0.2">
      <c r="A43" s="306" t="s">
        <v>263</v>
      </c>
      <c r="B43" s="307" t="s">
        <v>264</v>
      </c>
      <c r="C43" s="308"/>
      <c r="D43" s="113">
        <v>5.2612980486081122</v>
      </c>
      <c r="E43" s="115">
        <v>1340</v>
      </c>
      <c r="F43" s="114">
        <v>1370</v>
      </c>
      <c r="G43" s="114">
        <v>1372</v>
      </c>
      <c r="H43" s="114">
        <v>1375</v>
      </c>
      <c r="I43" s="140">
        <v>1375</v>
      </c>
      <c r="J43" s="115">
        <v>-35</v>
      </c>
      <c r="K43" s="116">
        <v>-2.5454545454545454</v>
      </c>
    </row>
    <row r="44" spans="1:11" ht="14.1" customHeight="1" x14ac:dyDescent="0.2">
      <c r="A44" s="306">
        <v>53</v>
      </c>
      <c r="B44" s="307" t="s">
        <v>265</v>
      </c>
      <c r="C44" s="308"/>
      <c r="D44" s="113">
        <v>3.8321096234638188</v>
      </c>
      <c r="E44" s="115">
        <v>976</v>
      </c>
      <c r="F44" s="114">
        <v>979</v>
      </c>
      <c r="G44" s="114">
        <v>1006</v>
      </c>
      <c r="H44" s="114">
        <v>1044</v>
      </c>
      <c r="I44" s="140">
        <v>1109</v>
      </c>
      <c r="J44" s="115">
        <v>-133</v>
      </c>
      <c r="K44" s="116">
        <v>-11.99278629395852</v>
      </c>
    </row>
    <row r="45" spans="1:11" ht="14.1" customHeight="1" x14ac:dyDescent="0.2">
      <c r="A45" s="306" t="s">
        <v>266</v>
      </c>
      <c r="B45" s="307" t="s">
        <v>267</v>
      </c>
      <c r="C45" s="308"/>
      <c r="D45" s="113">
        <v>3.7889198633633043</v>
      </c>
      <c r="E45" s="115">
        <v>965</v>
      </c>
      <c r="F45" s="114">
        <v>970</v>
      </c>
      <c r="G45" s="114">
        <v>998</v>
      </c>
      <c r="H45" s="114">
        <v>1036</v>
      </c>
      <c r="I45" s="140">
        <v>1100</v>
      </c>
      <c r="J45" s="115">
        <v>-135</v>
      </c>
      <c r="K45" s="116">
        <v>-12.272727272727273</v>
      </c>
    </row>
    <row r="46" spans="1:11" ht="14.1" customHeight="1" x14ac:dyDescent="0.2">
      <c r="A46" s="306">
        <v>54</v>
      </c>
      <c r="B46" s="307" t="s">
        <v>268</v>
      </c>
      <c r="C46" s="308"/>
      <c r="D46" s="113">
        <v>14.178020338450665</v>
      </c>
      <c r="E46" s="115">
        <v>3611</v>
      </c>
      <c r="F46" s="114">
        <v>3629</v>
      </c>
      <c r="G46" s="114">
        <v>3512</v>
      </c>
      <c r="H46" s="114">
        <v>3546</v>
      </c>
      <c r="I46" s="140">
        <v>3542</v>
      </c>
      <c r="J46" s="115">
        <v>69</v>
      </c>
      <c r="K46" s="116">
        <v>1.948051948051948</v>
      </c>
    </row>
    <row r="47" spans="1:11" ht="14.1" customHeight="1" x14ac:dyDescent="0.2">
      <c r="A47" s="306">
        <v>61</v>
      </c>
      <c r="B47" s="307" t="s">
        <v>269</v>
      </c>
      <c r="C47" s="308"/>
      <c r="D47" s="113">
        <v>0.52220346303349174</v>
      </c>
      <c r="E47" s="115">
        <v>133</v>
      </c>
      <c r="F47" s="114">
        <v>135</v>
      </c>
      <c r="G47" s="114">
        <v>133</v>
      </c>
      <c r="H47" s="114">
        <v>128</v>
      </c>
      <c r="I47" s="140">
        <v>118</v>
      </c>
      <c r="J47" s="115">
        <v>15</v>
      </c>
      <c r="K47" s="116">
        <v>12.711864406779661</v>
      </c>
    </row>
    <row r="48" spans="1:11" ht="14.1" customHeight="1" x14ac:dyDescent="0.2">
      <c r="A48" s="306">
        <v>62</v>
      </c>
      <c r="B48" s="307" t="s">
        <v>270</v>
      </c>
      <c r="C48" s="308"/>
      <c r="D48" s="113">
        <v>11.205779575169814</v>
      </c>
      <c r="E48" s="115">
        <v>2854</v>
      </c>
      <c r="F48" s="114">
        <v>2910</v>
      </c>
      <c r="G48" s="114">
        <v>2871</v>
      </c>
      <c r="H48" s="114">
        <v>3000</v>
      </c>
      <c r="I48" s="140">
        <v>2944</v>
      </c>
      <c r="J48" s="115">
        <v>-90</v>
      </c>
      <c r="K48" s="116">
        <v>-3.0570652173913042</v>
      </c>
    </row>
    <row r="49" spans="1:11" ht="14.1" customHeight="1" x14ac:dyDescent="0.2">
      <c r="A49" s="306">
        <v>63</v>
      </c>
      <c r="B49" s="307" t="s">
        <v>271</v>
      </c>
      <c r="C49" s="308"/>
      <c r="D49" s="113">
        <v>12.053869409870824</v>
      </c>
      <c r="E49" s="115">
        <v>3070</v>
      </c>
      <c r="F49" s="114">
        <v>3490</v>
      </c>
      <c r="G49" s="114">
        <v>3534</v>
      </c>
      <c r="H49" s="114">
        <v>3458</v>
      </c>
      <c r="I49" s="140">
        <v>3399</v>
      </c>
      <c r="J49" s="115">
        <v>-329</v>
      </c>
      <c r="K49" s="116">
        <v>-9.6793174463077367</v>
      </c>
    </row>
    <row r="50" spans="1:11" ht="14.1" customHeight="1" x14ac:dyDescent="0.2">
      <c r="A50" s="306" t="s">
        <v>272</v>
      </c>
      <c r="B50" s="307" t="s">
        <v>273</v>
      </c>
      <c r="C50" s="308"/>
      <c r="D50" s="113">
        <v>0.71852055439946605</v>
      </c>
      <c r="E50" s="115">
        <v>183</v>
      </c>
      <c r="F50" s="114">
        <v>199</v>
      </c>
      <c r="G50" s="114">
        <v>201</v>
      </c>
      <c r="H50" s="114">
        <v>193</v>
      </c>
      <c r="I50" s="140">
        <v>185</v>
      </c>
      <c r="J50" s="115">
        <v>-2</v>
      </c>
      <c r="K50" s="116">
        <v>-1.0810810810810811</v>
      </c>
    </row>
    <row r="51" spans="1:11" ht="14.1" customHeight="1" x14ac:dyDescent="0.2">
      <c r="A51" s="306" t="s">
        <v>274</v>
      </c>
      <c r="B51" s="307" t="s">
        <v>275</v>
      </c>
      <c r="C51" s="308"/>
      <c r="D51" s="113">
        <v>10.396953158742001</v>
      </c>
      <c r="E51" s="115">
        <v>2648</v>
      </c>
      <c r="F51" s="114">
        <v>3026</v>
      </c>
      <c r="G51" s="114">
        <v>3043</v>
      </c>
      <c r="H51" s="114">
        <v>2981</v>
      </c>
      <c r="I51" s="140">
        <v>2926</v>
      </c>
      <c r="J51" s="115">
        <v>-278</v>
      </c>
      <c r="K51" s="116">
        <v>-9.5010252904989745</v>
      </c>
    </row>
    <row r="52" spans="1:11" ht="14.1" customHeight="1" x14ac:dyDescent="0.2">
      <c r="A52" s="306">
        <v>71</v>
      </c>
      <c r="B52" s="307" t="s">
        <v>276</v>
      </c>
      <c r="C52" s="308"/>
      <c r="D52" s="113">
        <v>9.0816286465899729</v>
      </c>
      <c r="E52" s="115">
        <v>2313</v>
      </c>
      <c r="F52" s="114">
        <v>2386</v>
      </c>
      <c r="G52" s="114">
        <v>2386</v>
      </c>
      <c r="H52" s="114">
        <v>2395</v>
      </c>
      <c r="I52" s="140">
        <v>2376</v>
      </c>
      <c r="J52" s="115">
        <v>-63</v>
      </c>
      <c r="K52" s="116">
        <v>-2.6515151515151514</v>
      </c>
    </row>
    <row r="53" spans="1:11" ht="14.1" customHeight="1" x14ac:dyDescent="0.2">
      <c r="A53" s="306" t="s">
        <v>277</v>
      </c>
      <c r="B53" s="307" t="s">
        <v>278</v>
      </c>
      <c r="C53" s="308"/>
      <c r="D53" s="113">
        <v>0.68318347795359069</v>
      </c>
      <c r="E53" s="115">
        <v>174</v>
      </c>
      <c r="F53" s="114">
        <v>183</v>
      </c>
      <c r="G53" s="114">
        <v>194</v>
      </c>
      <c r="H53" s="114">
        <v>202</v>
      </c>
      <c r="I53" s="140">
        <v>186</v>
      </c>
      <c r="J53" s="115">
        <v>-12</v>
      </c>
      <c r="K53" s="116">
        <v>-6.4516129032258061</v>
      </c>
    </row>
    <row r="54" spans="1:11" ht="14.1" customHeight="1" x14ac:dyDescent="0.2">
      <c r="A54" s="306" t="s">
        <v>279</v>
      </c>
      <c r="B54" s="307" t="s">
        <v>280</v>
      </c>
      <c r="C54" s="308"/>
      <c r="D54" s="113">
        <v>7.982252934940516</v>
      </c>
      <c r="E54" s="115">
        <v>2033</v>
      </c>
      <c r="F54" s="114">
        <v>2094</v>
      </c>
      <c r="G54" s="114">
        <v>2088</v>
      </c>
      <c r="H54" s="114">
        <v>2085</v>
      </c>
      <c r="I54" s="140">
        <v>2082</v>
      </c>
      <c r="J54" s="115">
        <v>-49</v>
      </c>
      <c r="K54" s="116">
        <v>-2.3535062439961574</v>
      </c>
    </row>
    <row r="55" spans="1:11" ht="14.1" customHeight="1" x14ac:dyDescent="0.2">
      <c r="A55" s="306">
        <v>72</v>
      </c>
      <c r="B55" s="307" t="s">
        <v>281</v>
      </c>
      <c r="C55" s="308"/>
      <c r="D55" s="113">
        <v>1.1072283953040951</v>
      </c>
      <c r="E55" s="115">
        <v>282</v>
      </c>
      <c r="F55" s="114">
        <v>287</v>
      </c>
      <c r="G55" s="114">
        <v>274</v>
      </c>
      <c r="H55" s="114">
        <v>285</v>
      </c>
      <c r="I55" s="140">
        <v>286</v>
      </c>
      <c r="J55" s="115">
        <v>-4</v>
      </c>
      <c r="K55" s="116">
        <v>-1.3986013986013985</v>
      </c>
    </row>
    <row r="56" spans="1:11" ht="14.1" customHeight="1" x14ac:dyDescent="0.2">
      <c r="A56" s="306" t="s">
        <v>282</v>
      </c>
      <c r="B56" s="307" t="s">
        <v>283</v>
      </c>
      <c r="C56" s="308"/>
      <c r="D56" s="113">
        <v>0.16883269857473793</v>
      </c>
      <c r="E56" s="115">
        <v>43</v>
      </c>
      <c r="F56" s="114">
        <v>38</v>
      </c>
      <c r="G56" s="114">
        <v>38</v>
      </c>
      <c r="H56" s="114">
        <v>36</v>
      </c>
      <c r="I56" s="140">
        <v>35</v>
      </c>
      <c r="J56" s="115">
        <v>8</v>
      </c>
      <c r="K56" s="116">
        <v>22.857142857142858</v>
      </c>
    </row>
    <row r="57" spans="1:11" ht="14.1" customHeight="1" x14ac:dyDescent="0.2">
      <c r="A57" s="306" t="s">
        <v>284</v>
      </c>
      <c r="B57" s="307" t="s">
        <v>285</v>
      </c>
      <c r="C57" s="308"/>
      <c r="D57" s="113">
        <v>0.67533079429895171</v>
      </c>
      <c r="E57" s="115">
        <v>172</v>
      </c>
      <c r="F57" s="114">
        <v>177</v>
      </c>
      <c r="G57" s="114">
        <v>170</v>
      </c>
      <c r="H57" s="114">
        <v>178</v>
      </c>
      <c r="I57" s="140">
        <v>179</v>
      </c>
      <c r="J57" s="115">
        <v>-7</v>
      </c>
      <c r="K57" s="116">
        <v>-3.9106145251396649</v>
      </c>
    </row>
    <row r="58" spans="1:11" ht="14.1" customHeight="1" x14ac:dyDescent="0.2">
      <c r="A58" s="306">
        <v>73</v>
      </c>
      <c r="B58" s="307" t="s">
        <v>286</v>
      </c>
      <c r="C58" s="308"/>
      <c r="D58" s="113">
        <v>0.78134202363657779</v>
      </c>
      <c r="E58" s="115">
        <v>199</v>
      </c>
      <c r="F58" s="114">
        <v>208</v>
      </c>
      <c r="G58" s="114">
        <v>214</v>
      </c>
      <c r="H58" s="114">
        <v>211</v>
      </c>
      <c r="I58" s="140">
        <v>218</v>
      </c>
      <c r="J58" s="115">
        <v>-19</v>
      </c>
      <c r="K58" s="116">
        <v>-8.7155963302752291</v>
      </c>
    </row>
    <row r="59" spans="1:11" ht="14.1" customHeight="1" x14ac:dyDescent="0.2">
      <c r="A59" s="306" t="s">
        <v>287</v>
      </c>
      <c r="B59" s="307" t="s">
        <v>288</v>
      </c>
      <c r="C59" s="308"/>
      <c r="D59" s="113">
        <v>0.57324590678864507</v>
      </c>
      <c r="E59" s="115">
        <v>146</v>
      </c>
      <c r="F59" s="114">
        <v>155</v>
      </c>
      <c r="G59" s="114">
        <v>158</v>
      </c>
      <c r="H59" s="114">
        <v>152</v>
      </c>
      <c r="I59" s="140">
        <v>156</v>
      </c>
      <c r="J59" s="115">
        <v>-10</v>
      </c>
      <c r="K59" s="116">
        <v>-6.4102564102564106</v>
      </c>
    </row>
    <row r="60" spans="1:11" ht="14.1" customHeight="1" x14ac:dyDescent="0.2">
      <c r="A60" s="306">
        <v>81</v>
      </c>
      <c r="B60" s="307" t="s">
        <v>289</v>
      </c>
      <c r="C60" s="308"/>
      <c r="D60" s="113">
        <v>4.2286701480230873</v>
      </c>
      <c r="E60" s="115">
        <v>1077</v>
      </c>
      <c r="F60" s="114">
        <v>1096</v>
      </c>
      <c r="G60" s="114">
        <v>1100</v>
      </c>
      <c r="H60" s="114">
        <v>1099</v>
      </c>
      <c r="I60" s="140">
        <v>1124</v>
      </c>
      <c r="J60" s="115">
        <v>-47</v>
      </c>
      <c r="K60" s="116">
        <v>-4.1814946619217084</v>
      </c>
    </row>
    <row r="61" spans="1:11" ht="14.1" customHeight="1" x14ac:dyDescent="0.2">
      <c r="A61" s="306" t="s">
        <v>290</v>
      </c>
      <c r="B61" s="307" t="s">
        <v>291</v>
      </c>
      <c r="C61" s="308"/>
      <c r="D61" s="113">
        <v>1.4763045270721269</v>
      </c>
      <c r="E61" s="115">
        <v>376</v>
      </c>
      <c r="F61" s="114">
        <v>376</v>
      </c>
      <c r="G61" s="114">
        <v>377</v>
      </c>
      <c r="H61" s="114">
        <v>393</v>
      </c>
      <c r="I61" s="140">
        <v>395</v>
      </c>
      <c r="J61" s="115">
        <v>-19</v>
      </c>
      <c r="K61" s="116">
        <v>-4.8101265822784809</v>
      </c>
    </row>
    <row r="62" spans="1:11" ht="14.1" customHeight="1" x14ac:dyDescent="0.2">
      <c r="A62" s="306" t="s">
        <v>292</v>
      </c>
      <c r="B62" s="307" t="s">
        <v>293</v>
      </c>
      <c r="C62" s="308"/>
      <c r="D62" s="113">
        <v>1.5783894145824335</v>
      </c>
      <c r="E62" s="115">
        <v>402</v>
      </c>
      <c r="F62" s="114">
        <v>399</v>
      </c>
      <c r="G62" s="114">
        <v>405</v>
      </c>
      <c r="H62" s="114">
        <v>382</v>
      </c>
      <c r="I62" s="140">
        <v>387</v>
      </c>
      <c r="J62" s="115">
        <v>15</v>
      </c>
      <c r="K62" s="116">
        <v>3.8759689922480618</v>
      </c>
    </row>
    <row r="63" spans="1:11" ht="14.1" customHeight="1" x14ac:dyDescent="0.2">
      <c r="A63" s="306"/>
      <c r="B63" s="307" t="s">
        <v>294</v>
      </c>
      <c r="C63" s="308"/>
      <c r="D63" s="113">
        <v>0.80882641642781417</v>
      </c>
      <c r="E63" s="115">
        <v>206</v>
      </c>
      <c r="F63" s="114">
        <v>198</v>
      </c>
      <c r="G63" s="114">
        <v>202</v>
      </c>
      <c r="H63" s="114">
        <v>195</v>
      </c>
      <c r="I63" s="140">
        <v>193</v>
      </c>
      <c r="J63" s="115">
        <v>13</v>
      </c>
      <c r="K63" s="116">
        <v>6.7357512953367875</v>
      </c>
    </row>
    <row r="64" spans="1:11" ht="14.1" customHeight="1" x14ac:dyDescent="0.2">
      <c r="A64" s="306" t="s">
        <v>295</v>
      </c>
      <c r="B64" s="307" t="s">
        <v>296</v>
      </c>
      <c r="C64" s="308"/>
      <c r="D64" s="113">
        <v>8.2453178373709218E-2</v>
      </c>
      <c r="E64" s="115">
        <v>21</v>
      </c>
      <c r="F64" s="114">
        <v>21</v>
      </c>
      <c r="G64" s="114">
        <v>22</v>
      </c>
      <c r="H64" s="114">
        <v>21</v>
      </c>
      <c r="I64" s="140">
        <v>22</v>
      </c>
      <c r="J64" s="115">
        <v>-1</v>
      </c>
      <c r="K64" s="116">
        <v>-4.5454545454545459</v>
      </c>
    </row>
    <row r="65" spans="1:11" ht="14.1" customHeight="1" x14ac:dyDescent="0.2">
      <c r="A65" s="306" t="s">
        <v>297</v>
      </c>
      <c r="B65" s="307" t="s">
        <v>298</v>
      </c>
      <c r="C65" s="308"/>
      <c r="D65" s="113">
        <v>0.69103616160822956</v>
      </c>
      <c r="E65" s="115">
        <v>176</v>
      </c>
      <c r="F65" s="114">
        <v>193</v>
      </c>
      <c r="G65" s="114">
        <v>191</v>
      </c>
      <c r="H65" s="114">
        <v>192</v>
      </c>
      <c r="I65" s="140">
        <v>206</v>
      </c>
      <c r="J65" s="115">
        <v>-30</v>
      </c>
      <c r="K65" s="116">
        <v>-14.563106796116505</v>
      </c>
    </row>
    <row r="66" spans="1:11" ht="14.1" customHeight="1" x14ac:dyDescent="0.2">
      <c r="A66" s="306">
        <v>82</v>
      </c>
      <c r="B66" s="307" t="s">
        <v>299</v>
      </c>
      <c r="C66" s="308"/>
      <c r="D66" s="113">
        <v>2.5639012132396246</v>
      </c>
      <c r="E66" s="115">
        <v>653</v>
      </c>
      <c r="F66" s="114">
        <v>675</v>
      </c>
      <c r="G66" s="114">
        <v>688</v>
      </c>
      <c r="H66" s="114">
        <v>678</v>
      </c>
      <c r="I66" s="140">
        <v>688</v>
      </c>
      <c r="J66" s="115">
        <v>-35</v>
      </c>
      <c r="K66" s="116">
        <v>-5.0872093023255811</v>
      </c>
    </row>
    <row r="67" spans="1:11" ht="14.1" customHeight="1" x14ac:dyDescent="0.2">
      <c r="A67" s="306" t="s">
        <v>300</v>
      </c>
      <c r="B67" s="307" t="s">
        <v>301</v>
      </c>
      <c r="C67" s="308"/>
      <c r="D67" s="113">
        <v>0.79312104911853631</v>
      </c>
      <c r="E67" s="115">
        <v>202</v>
      </c>
      <c r="F67" s="114">
        <v>196</v>
      </c>
      <c r="G67" s="114">
        <v>204</v>
      </c>
      <c r="H67" s="114">
        <v>186</v>
      </c>
      <c r="I67" s="140">
        <v>187</v>
      </c>
      <c r="J67" s="115">
        <v>15</v>
      </c>
      <c r="K67" s="116">
        <v>8.0213903743315509</v>
      </c>
    </row>
    <row r="68" spans="1:11" ht="14.1" customHeight="1" x14ac:dyDescent="0.2">
      <c r="A68" s="306" t="s">
        <v>302</v>
      </c>
      <c r="B68" s="307" t="s">
        <v>303</v>
      </c>
      <c r="C68" s="308"/>
      <c r="D68" s="113">
        <v>1.2956928030154304</v>
      </c>
      <c r="E68" s="115">
        <v>330</v>
      </c>
      <c r="F68" s="114">
        <v>354</v>
      </c>
      <c r="G68" s="114">
        <v>355</v>
      </c>
      <c r="H68" s="114">
        <v>358</v>
      </c>
      <c r="I68" s="140">
        <v>369</v>
      </c>
      <c r="J68" s="115">
        <v>-39</v>
      </c>
      <c r="K68" s="116">
        <v>-10.56910569105691</v>
      </c>
    </row>
    <row r="69" spans="1:11" ht="14.1" customHeight="1" x14ac:dyDescent="0.2">
      <c r="A69" s="306">
        <v>83</v>
      </c>
      <c r="B69" s="307" t="s">
        <v>304</v>
      </c>
      <c r="C69" s="308"/>
      <c r="D69" s="113">
        <v>3.4473281243865093</v>
      </c>
      <c r="E69" s="115">
        <v>878</v>
      </c>
      <c r="F69" s="114">
        <v>889</v>
      </c>
      <c r="G69" s="114">
        <v>852</v>
      </c>
      <c r="H69" s="114">
        <v>899</v>
      </c>
      <c r="I69" s="140">
        <v>866</v>
      </c>
      <c r="J69" s="115">
        <v>12</v>
      </c>
      <c r="K69" s="116">
        <v>1.3856812933025404</v>
      </c>
    </row>
    <row r="70" spans="1:11" ht="14.1" customHeight="1" x14ac:dyDescent="0.2">
      <c r="A70" s="306" t="s">
        <v>305</v>
      </c>
      <c r="B70" s="307" t="s">
        <v>306</v>
      </c>
      <c r="C70" s="308"/>
      <c r="D70" s="113">
        <v>2.1948250814715928</v>
      </c>
      <c r="E70" s="115">
        <v>559</v>
      </c>
      <c r="F70" s="114">
        <v>568</v>
      </c>
      <c r="G70" s="114">
        <v>541</v>
      </c>
      <c r="H70" s="114">
        <v>585</v>
      </c>
      <c r="I70" s="140">
        <v>566</v>
      </c>
      <c r="J70" s="115">
        <v>-7</v>
      </c>
      <c r="K70" s="116">
        <v>-1.2367491166077738</v>
      </c>
    </row>
    <row r="71" spans="1:11" ht="14.1" customHeight="1" x14ac:dyDescent="0.2">
      <c r="A71" s="306"/>
      <c r="B71" s="307" t="s">
        <v>307</v>
      </c>
      <c r="C71" s="308"/>
      <c r="D71" s="113">
        <v>1.4252620833169736</v>
      </c>
      <c r="E71" s="115">
        <v>363</v>
      </c>
      <c r="F71" s="114">
        <v>365</v>
      </c>
      <c r="G71" s="114">
        <v>350</v>
      </c>
      <c r="H71" s="114">
        <v>369</v>
      </c>
      <c r="I71" s="140">
        <v>364</v>
      </c>
      <c r="J71" s="115">
        <v>-1</v>
      </c>
      <c r="K71" s="116">
        <v>-0.27472527472527475</v>
      </c>
    </row>
    <row r="72" spans="1:11" ht="14.1" customHeight="1" x14ac:dyDescent="0.2">
      <c r="A72" s="306">
        <v>84</v>
      </c>
      <c r="B72" s="307" t="s">
        <v>308</v>
      </c>
      <c r="C72" s="308"/>
      <c r="D72" s="113">
        <v>2.6424280497860142</v>
      </c>
      <c r="E72" s="115">
        <v>673</v>
      </c>
      <c r="F72" s="114">
        <v>667</v>
      </c>
      <c r="G72" s="114">
        <v>651</v>
      </c>
      <c r="H72" s="114">
        <v>659</v>
      </c>
      <c r="I72" s="140">
        <v>658</v>
      </c>
      <c r="J72" s="115">
        <v>15</v>
      </c>
      <c r="K72" s="116">
        <v>2.2796352583586628</v>
      </c>
    </row>
    <row r="73" spans="1:11" ht="14.1" customHeight="1" x14ac:dyDescent="0.2">
      <c r="A73" s="306" t="s">
        <v>309</v>
      </c>
      <c r="B73" s="307" t="s">
        <v>310</v>
      </c>
      <c r="C73" s="308"/>
      <c r="D73" s="113">
        <v>0.27877026973968355</v>
      </c>
      <c r="E73" s="115">
        <v>71</v>
      </c>
      <c r="F73" s="114">
        <v>74</v>
      </c>
      <c r="G73" s="114">
        <v>70</v>
      </c>
      <c r="H73" s="114">
        <v>77</v>
      </c>
      <c r="I73" s="140">
        <v>77</v>
      </c>
      <c r="J73" s="115">
        <v>-6</v>
      </c>
      <c r="K73" s="116">
        <v>-7.7922077922077921</v>
      </c>
    </row>
    <row r="74" spans="1:11" ht="14.1" customHeight="1" x14ac:dyDescent="0.2">
      <c r="A74" s="306" t="s">
        <v>311</v>
      </c>
      <c r="B74" s="307" t="s">
        <v>312</v>
      </c>
      <c r="C74" s="308"/>
      <c r="D74" s="113">
        <v>3.9263418273194864E-2</v>
      </c>
      <c r="E74" s="115">
        <v>10</v>
      </c>
      <c r="F74" s="114">
        <v>8</v>
      </c>
      <c r="G74" s="114">
        <v>9</v>
      </c>
      <c r="H74" s="114">
        <v>13</v>
      </c>
      <c r="I74" s="140">
        <v>13</v>
      </c>
      <c r="J74" s="115">
        <v>-3</v>
      </c>
      <c r="K74" s="116">
        <v>-23.076923076923077</v>
      </c>
    </row>
    <row r="75" spans="1:11" ht="14.1" customHeight="1" x14ac:dyDescent="0.2">
      <c r="A75" s="306" t="s">
        <v>313</v>
      </c>
      <c r="B75" s="307" t="s">
        <v>314</v>
      </c>
      <c r="C75" s="308"/>
      <c r="D75" s="113">
        <v>5.8895127409792296E-2</v>
      </c>
      <c r="E75" s="115">
        <v>15</v>
      </c>
      <c r="F75" s="114">
        <v>16</v>
      </c>
      <c r="G75" s="114">
        <v>17</v>
      </c>
      <c r="H75" s="114">
        <v>19</v>
      </c>
      <c r="I75" s="140">
        <v>19</v>
      </c>
      <c r="J75" s="115">
        <v>-4</v>
      </c>
      <c r="K75" s="116">
        <v>-21.05263157894737</v>
      </c>
    </row>
    <row r="76" spans="1:11" ht="14.1" customHeight="1" x14ac:dyDescent="0.2">
      <c r="A76" s="306">
        <v>91</v>
      </c>
      <c r="B76" s="307" t="s">
        <v>315</v>
      </c>
      <c r="C76" s="308"/>
      <c r="D76" s="113">
        <v>0.86379520201028703</v>
      </c>
      <c r="E76" s="115">
        <v>220</v>
      </c>
      <c r="F76" s="114">
        <v>202</v>
      </c>
      <c r="G76" s="114">
        <v>212</v>
      </c>
      <c r="H76" s="114">
        <v>204</v>
      </c>
      <c r="I76" s="140">
        <v>203</v>
      </c>
      <c r="J76" s="115">
        <v>17</v>
      </c>
      <c r="K76" s="116">
        <v>8.3743842364532028</v>
      </c>
    </row>
    <row r="77" spans="1:11" ht="14.1" customHeight="1" x14ac:dyDescent="0.2">
      <c r="A77" s="306">
        <v>92</v>
      </c>
      <c r="B77" s="307" t="s">
        <v>316</v>
      </c>
      <c r="C77" s="308"/>
      <c r="D77" s="113">
        <v>0.40048686638658759</v>
      </c>
      <c r="E77" s="115">
        <v>102</v>
      </c>
      <c r="F77" s="114">
        <v>112</v>
      </c>
      <c r="G77" s="114">
        <v>104</v>
      </c>
      <c r="H77" s="114">
        <v>115</v>
      </c>
      <c r="I77" s="140">
        <v>112</v>
      </c>
      <c r="J77" s="115">
        <v>-10</v>
      </c>
      <c r="K77" s="116">
        <v>-8.9285714285714288</v>
      </c>
    </row>
    <row r="78" spans="1:11" ht="14.1" customHeight="1" x14ac:dyDescent="0.2">
      <c r="A78" s="306">
        <v>93</v>
      </c>
      <c r="B78" s="307" t="s">
        <v>317</v>
      </c>
      <c r="C78" s="308"/>
      <c r="D78" s="113">
        <v>8.2453178373709218E-2</v>
      </c>
      <c r="E78" s="115">
        <v>21</v>
      </c>
      <c r="F78" s="114">
        <v>23</v>
      </c>
      <c r="G78" s="114">
        <v>26</v>
      </c>
      <c r="H78" s="114">
        <v>22</v>
      </c>
      <c r="I78" s="140">
        <v>20</v>
      </c>
      <c r="J78" s="115">
        <v>1</v>
      </c>
      <c r="K78" s="116">
        <v>5</v>
      </c>
    </row>
    <row r="79" spans="1:11" ht="14.1" customHeight="1" x14ac:dyDescent="0.2">
      <c r="A79" s="306">
        <v>94</v>
      </c>
      <c r="B79" s="307" t="s">
        <v>318</v>
      </c>
      <c r="C79" s="308"/>
      <c r="D79" s="113">
        <v>0.9580274058659547</v>
      </c>
      <c r="E79" s="115">
        <v>244</v>
      </c>
      <c r="F79" s="114">
        <v>247</v>
      </c>
      <c r="G79" s="114">
        <v>243</v>
      </c>
      <c r="H79" s="114">
        <v>242</v>
      </c>
      <c r="I79" s="140">
        <v>252</v>
      </c>
      <c r="J79" s="115">
        <v>-8</v>
      </c>
      <c r="K79" s="116">
        <v>-3.1746031746031744</v>
      </c>
    </row>
    <row r="80" spans="1:11" ht="14.1" customHeight="1" x14ac:dyDescent="0.2">
      <c r="A80" s="306" t="s">
        <v>319</v>
      </c>
      <c r="B80" s="307" t="s">
        <v>320</v>
      </c>
      <c r="C80" s="308"/>
      <c r="D80" s="113" t="s">
        <v>514</v>
      </c>
      <c r="E80" s="115" t="s">
        <v>514</v>
      </c>
      <c r="F80" s="114">
        <v>3</v>
      </c>
      <c r="G80" s="114">
        <v>4</v>
      </c>
      <c r="H80" s="114" t="s">
        <v>514</v>
      </c>
      <c r="I80" s="140" t="s">
        <v>514</v>
      </c>
      <c r="J80" s="115" t="s">
        <v>514</v>
      </c>
      <c r="K80" s="116" t="s">
        <v>514</v>
      </c>
    </row>
    <row r="81" spans="1:11" ht="14.1" customHeight="1" x14ac:dyDescent="0.2">
      <c r="A81" s="310" t="s">
        <v>321</v>
      </c>
      <c r="B81" s="311" t="s">
        <v>334</v>
      </c>
      <c r="C81" s="312"/>
      <c r="D81" s="125">
        <v>4.7862106875024537</v>
      </c>
      <c r="E81" s="143">
        <v>1219</v>
      </c>
      <c r="F81" s="144">
        <v>1246</v>
      </c>
      <c r="G81" s="144">
        <v>1249</v>
      </c>
      <c r="H81" s="144">
        <v>1265</v>
      </c>
      <c r="I81" s="145">
        <v>1222</v>
      </c>
      <c r="J81" s="143">
        <v>-3</v>
      </c>
      <c r="K81" s="146">
        <v>-0.24549918166939444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9772</v>
      </c>
      <c r="G12" s="536">
        <v>7898</v>
      </c>
      <c r="H12" s="536">
        <v>13245</v>
      </c>
      <c r="I12" s="536">
        <v>8982</v>
      </c>
      <c r="J12" s="537">
        <v>10106</v>
      </c>
      <c r="K12" s="538">
        <v>-334</v>
      </c>
      <c r="L12" s="349">
        <v>-3.3049673461310114</v>
      </c>
    </row>
    <row r="13" spans="1:17" s="110" customFormat="1" ht="15" customHeight="1" x14ac:dyDescent="0.2">
      <c r="A13" s="350" t="s">
        <v>345</v>
      </c>
      <c r="B13" s="351" t="s">
        <v>346</v>
      </c>
      <c r="C13" s="347"/>
      <c r="D13" s="347"/>
      <c r="E13" s="348"/>
      <c r="F13" s="536">
        <v>5372</v>
      </c>
      <c r="G13" s="536">
        <v>4481</v>
      </c>
      <c r="H13" s="536">
        <v>7428</v>
      </c>
      <c r="I13" s="536">
        <v>5247</v>
      </c>
      <c r="J13" s="537">
        <v>5823</v>
      </c>
      <c r="K13" s="538">
        <v>-451</v>
      </c>
      <c r="L13" s="349">
        <v>-7.7451485488579772</v>
      </c>
    </row>
    <row r="14" spans="1:17" s="110" customFormat="1" ht="22.5" customHeight="1" x14ac:dyDescent="0.2">
      <c r="A14" s="350"/>
      <c r="B14" s="351" t="s">
        <v>347</v>
      </c>
      <c r="C14" s="347"/>
      <c r="D14" s="347"/>
      <c r="E14" s="348"/>
      <c r="F14" s="536">
        <v>4400</v>
      </c>
      <c r="G14" s="536">
        <v>3417</v>
      </c>
      <c r="H14" s="536">
        <v>5817</v>
      </c>
      <c r="I14" s="536">
        <v>3735</v>
      </c>
      <c r="J14" s="537">
        <v>4283</v>
      </c>
      <c r="K14" s="538">
        <v>117</v>
      </c>
      <c r="L14" s="349">
        <v>2.7317300957272939</v>
      </c>
    </row>
    <row r="15" spans="1:17" s="110" customFormat="1" ht="15" customHeight="1" x14ac:dyDescent="0.2">
      <c r="A15" s="350" t="s">
        <v>348</v>
      </c>
      <c r="B15" s="351" t="s">
        <v>108</v>
      </c>
      <c r="C15" s="347"/>
      <c r="D15" s="347"/>
      <c r="E15" s="348"/>
      <c r="F15" s="536">
        <v>2275</v>
      </c>
      <c r="G15" s="536">
        <v>1750</v>
      </c>
      <c r="H15" s="536">
        <v>5700</v>
      </c>
      <c r="I15" s="536">
        <v>2203</v>
      </c>
      <c r="J15" s="537">
        <v>2311</v>
      </c>
      <c r="K15" s="538">
        <v>-36</v>
      </c>
      <c r="L15" s="349">
        <v>-1.5577672003461704</v>
      </c>
    </row>
    <row r="16" spans="1:17" s="110" customFormat="1" ht="15" customHeight="1" x14ac:dyDescent="0.2">
      <c r="A16" s="350"/>
      <c r="B16" s="351" t="s">
        <v>109</v>
      </c>
      <c r="C16" s="347"/>
      <c r="D16" s="347"/>
      <c r="E16" s="348"/>
      <c r="F16" s="536">
        <v>6510</v>
      </c>
      <c r="G16" s="536">
        <v>5526</v>
      </c>
      <c r="H16" s="536">
        <v>6788</v>
      </c>
      <c r="I16" s="536">
        <v>6028</v>
      </c>
      <c r="J16" s="537">
        <v>6847</v>
      </c>
      <c r="K16" s="538">
        <v>-337</v>
      </c>
      <c r="L16" s="349">
        <v>-4.921863589893384</v>
      </c>
    </row>
    <row r="17" spans="1:12" s="110" customFormat="1" ht="15" customHeight="1" x14ac:dyDescent="0.2">
      <c r="A17" s="350"/>
      <c r="B17" s="351" t="s">
        <v>110</v>
      </c>
      <c r="C17" s="347"/>
      <c r="D17" s="347"/>
      <c r="E17" s="348"/>
      <c r="F17" s="536">
        <v>868</v>
      </c>
      <c r="G17" s="536">
        <v>545</v>
      </c>
      <c r="H17" s="536">
        <v>665</v>
      </c>
      <c r="I17" s="536">
        <v>687</v>
      </c>
      <c r="J17" s="537">
        <v>853</v>
      </c>
      <c r="K17" s="538">
        <v>15</v>
      </c>
      <c r="L17" s="349">
        <v>1.7584994138335288</v>
      </c>
    </row>
    <row r="18" spans="1:12" s="110" customFormat="1" ht="15" customHeight="1" x14ac:dyDescent="0.2">
      <c r="A18" s="350"/>
      <c r="B18" s="351" t="s">
        <v>111</v>
      </c>
      <c r="C18" s="347"/>
      <c r="D18" s="347"/>
      <c r="E18" s="348"/>
      <c r="F18" s="536">
        <v>119</v>
      </c>
      <c r="G18" s="536">
        <v>77</v>
      </c>
      <c r="H18" s="536">
        <v>92</v>
      </c>
      <c r="I18" s="536">
        <v>64</v>
      </c>
      <c r="J18" s="537">
        <v>95</v>
      </c>
      <c r="K18" s="538">
        <v>24</v>
      </c>
      <c r="L18" s="349">
        <v>25.263157894736842</v>
      </c>
    </row>
    <row r="19" spans="1:12" s="110" customFormat="1" ht="15" customHeight="1" x14ac:dyDescent="0.2">
      <c r="A19" s="118" t="s">
        <v>113</v>
      </c>
      <c r="B19" s="119" t="s">
        <v>181</v>
      </c>
      <c r="C19" s="347"/>
      <c r="D19" s="347"/>
      <c r="E19" s="348"/>
      <c r="F19" s="536">
        <v>6461</v>
      </c>
      <c r="G19" s="536">
        <v>5015</v>
      </c>
      <c r="H19" s="536">
        <v>9724</v>
      </c>
      <c r="I19" s="536">
        <v>6014</v>
      </c>
      <c r="J19" s="537">
        <v>6850</v>
      </c>
      <c r="K19" s="538">
        <v>-389</v>
      </c>
      <c r="L19" s="349">
        <v>-5.6788321167883211</v>
      </c>
    </row>
    <row r="20" spans="1:12" s="110" customFormat="1" ht="15" customHeight="1" x14ac:dyDescent="0.2">
      <c r="A20" s="118"/>
      <c r="B20" s="119" t="s">
        <v>182</v>
      </c>
      <c r="C20" s="347"/>
      <c r="D20" s="347"/>
      <c r="E20" s="348"/>
      <c r="F20" s="536">
        <v>3311</v>
      </c>
      <c r="G20" s="536">
        <v>2883</v>
      </c>
      <c r="H20" s="536">
        <v>3521</v>
      </c>
      <c r="I20" s="536">
        <v>2968</v>
      </c>
      <c r="J20" s="537">
        <v>3256</v>
      </c>
      <c r="K20" s="538">
        <v>55</v>
      </c>
      <c r="L20" s="349">
        <v>1.6891891891891893</v>
      </c>
    </row>
    <row r="21" spans="1:12" s="110" customFormat="1" ht="15" customHeight="1" x14ac:dyDescent="0.2">
      <c r="A21" s="118" t="s">
        <v>113</v>
      </c>
      <c r="B21" s="119" t="s">
        <v>116</v>
      </c>
      <c r="C21" s="347"/>
      <c r="D21" s="347"/>
      <c r="E21" s="348"/>
      <c r="F21" s="536">
        <v>8020</v>
      </c>
      <c r="G21" s="536">
        <v>6161</v>
      </c>
      <c r="H21" s="536">
        <v>10809</v>
      </c>
      <c r="I21" s="536">
        <v>7357</v>
      </c>
      <c r="J21" s="537">
        <v>8356</v>
      </c>
      <c r="K21" s="538">
        <v>-336</v>
      </c>
      <c r="L21" s="349">
        <v>-4.0210627094303497</v>
      </c>
    </row>
    <row r="22" spans="1:12" s="110" customFormat="1" ht="15" customHeight="1" x14ac:dyDescent="0.2">
      <c r="A22" s="118"/>
      <c r="B22" s="119" t="s">
        <v>117</v>
      </c>
      <c r="C22" s="347"/>
      <c r="D22" s="347"/>
      <c r="E22" s="348"/>
      <c r="F22" s="536">
        <v>1747</v>
      </c>
      <c r="G22" s="536">
        <v>1724</v>
      </c>
      <c r="H22" s="536">
        <v>2423</v>
      </c>
      <c r="I22" s="536">
        <v>1618</v>
      </c>
      <c r="J22" s="537">
        <v>1749</v>
      </c>
      <c r="K22" s="538">
        <v>-2</v>
      </c>
      <c r="L22" s="349">
        <v>-0.11435105774728416</v>
      </c>
    </row>
    <row r="23" spans="1:12" s="110" customFormat="1" ht="15" customHeight="1" x14ac:dyDescent="0.2">
      <c r="A23" s="352" t="s">
        <v>348</v>
      </c>
      <c r="B23" s="353" t="s">
        <v>193</v>
      </c>
      <c r="C23" s="354"/>
      <c r="D23" s="354"/>
      <c r="E23" s="355"/>
      <c r="F23" s="539">
        <v>221</v>
      </c>
      <c r="G23" s="539">
        <v>252</v>
      </c>
      <c r="H23" s="539">
        <v>3015</v>
      </c>
      <c r="I23" s="539">
        <v>142</v>
      </c>
      <c r="J23" s="540">
        <v>212</v>
      </c>
      <c r="K23" s="541">
        <v>9</v>
      </c>
      <c r="L23" s="356">
        <v>4.2452830188679247</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33.5</v>
      </c>
      <c r="G25" s="542">
        <v>43.4</v>
      </c>
      <c r="H25" s="542">
        <v>43.7</v>
      </c>
      <c r="I25" s="542">
        <v>39.799999999999997</v>
      </c>
      <c r="J25" s="542">
        <v>35.299999999999997</v>
      </c>
      <c r="K25" s="543" t="s">
        <v>350</v>
      </c>
      <c r="L25" s="364">
        <v>-1.7999999999999972</v>
      </c>
    </row>
    <row r="26" spans="1:12" s="110" customFormat="1" ht="15" customHeight="1" x14ac:dyDescent="0.2">
      <c r="A26" s="365" t="s">
        <v>105</v>
      </c>
      <c r="B26" s="366" t="s">
        <v>346</v>
      </c>
      <c r="C26" s="362"/>
      <c r="D26" s="362"/>
      <c r="E26" s="363"/>
      <c r="F26" s="542">
        <v>31.5</v>
      </c>
      <c r="G26" s="542">
        <v>43.3</v>
      </c>
      <c r="H26" s="542">
        <v>43.9</v>
      </c>
      <c r="I26" s="542">
        <v>38.9</v>
      </c>
      <c r="J26" s="544">
        <v>34.200000000000003</v>
      </c>
      <c r="K26" s="543" t="s">
        <v>350</v>
      </c>
      <c r="L26" s="364">
        <v>-2.7000000000000028</v>
      </c>
    </row>
    <row r="27" spans="1:12" s="110" customFormat="1" ht="15" customHeight="1" x14ac:dyDescent="0.2">
      <c r="A27" s="365"/>
      <c r="B27" s="366" t="s">
        <v>347</v>
      </c>
      <c r="C27" s="362"/>
      <c r="D27" s="362"/>
      <c r="E27" s="363"/>
      <c r="F27" s="542">
        <v>35.9</v>
      </c>
      <c r="G27" s="542">
        <v>43.4</v>
      </c>
      <c r="H27" s="542">
        <v>43.4</v>
      </c>
      <c r="I27" s="542">
        <v>41.2</v>
      </c>
      <c r="J27" s="542">
        <v>36.799999999999997</v>
      </c>
      <c r="K27" s="543" t="s">
        <v>350</v>
      </c>
      <c r="L27" s="364">
        <v>-0.89999999999999858</v>
      </c>
    </row>
    <row r="28" spans="1:12" s="110" customFormat="1" ht="15" customHeight="1" x14ac:dyDescent="0.2">
      <c r="A28" s="365" t="s">
        <v>113</v>
      </c>
      <c r="B28" s="366" t="s">
        <v>108</v>
      </c>
      <c r="C28" s="362"/>
      <c r="D28" s="362"/>
      <c r="E28" s="363"/>
      <c r="F28" s="542">
        <v>45.6</v>
      </c>
      <c r="G28" s="542">
        <v>60</v>
      </c>
      <c r="H28" s="542">
        <v>55.6</v>
      </c>
      <c r="I28" s="542">
        <v>54.4</v>
      </c>
      <c r="J28" s="542">
        <v>49.6</v>
      </c>
      <c r="K28" s="543" t="s">
        <v>350</v>
      </c>
      <c r="L28" s="364">
        <v>-4</v>
      </c>
    </row>
    <row r="29" spans="1:12" s="110" customFormat="1" ht="11.25" x14ac:dyDescent="0.2">
      <c r="A29" s="365"/>
      <c r="B29" s="366" t="s">
        <v>109</v>
      </c>
      <c r="C29" s="362"/>
      <c r="D29" s="362"/>
      <c r="E29" s="363"/>
      <c r="F29" s="542">
        <v>30.4</v>
      </c>
      <c r="G29" s="542">
        <v>39.9</v>
      </c>
      <c r="H29" s="542">
        <v>39.299999999999997</v>
      </c>
      <c r="I29" s="542">
        <v>35.299999999999997</v>
      </c>
      <c r="J29" s="544">
        <v>31.3</v>
      </c>
      <c r="K29" s="543" t="s">
        <v>350</v>
      </c>
      <c r="L29" s="364">
        <v>-0.90000000000000213</v>
      </c>
    </row>
    <row r="30" spans="1:12" s="110" customFormat="1" ht="15" customHeight="1" x14ac:dyDescent="0.2">
      <c r="A30" s="365"/>
      <c r="B30" s="366" t="s">
        <v>110</v>
      </c>
      <c r="C30" s="362"/>
      <c r="D30" s="362"/>
      <c r="E30" s="363"/>
      <c r="F30" s="542">
        <v>28.3</v>
      </c>
      <c r="G30" s="542">
        <v>34.299999999999997</v>
      </c>
      <c r="H30" s="542">
        <v>39.5</v>
      </c>
      <c r="I30" s="542">
        <v>37.200000000000003</v>
      </c>
      <c r="J30" s="542">
        <v>32.5</v>
      </c>
      <c r="K30" s="543" t="s">
        <v>350</v>
      </c>
      <c r="L30" s="364">
        <v>-4.1999999999999993</v>
      </c>
    </row>
    <row r="31" spans="1:12" s="110" customFormat="1" ht="15" customHeight="1" x14ac:dyDescent="0.2">
      <c r="A31" s="365"/>
      <c r="B31" s="366" t="s">
        <v>111</v>
      </c>
      <c r="C31" s="362"/>
      <c r="D31" s="362"/>
      <c r="E31" s="363"/>
      <c r="F31" s="542">
        <v>33.6</v>
      </c>
      <c r="G31" s="542">
        <v>40.299999999999997</v>
      </c>
      <c r="H31" s="542">
        <v>53.3</v>
      </c>
      <c r="I31" s="542">
        <v>29.7</v>
      </c>
      <c r="J31" s="542">
        <v>32.6</v>
      </c>
      <c r="K31" s="543" t="s">
        <v>350</v>
      </c>
      <c r="L31" s="364">
        <v>1</v>
      </c>
    </row>
    <row r="32" spans="1:12" s="110" customFormat="1" ht="15" customHeight="1" x14ac:dyDescent="0.2">
      <c r="A32" s="367" t="s">
        <v>113</v>
      </c>
      <c r="B32" s="368" t="s">
        <v>181</v>
      </c>
      <c r="C32" s="362"/>
      <c r="D32" s="362"/>
      <c r="E32" s="363"/>
      <c r="F32" s="542">
        <v>29</v>
      </c>
      <c r="G32" s="542">
        <v>37.700000000000003</v>
      </c>
      <c r="H32" s="542">
        <v>40.299999999999997</v>
      </c>
      <c r="I32" s="542">
        <v>34</v>
      </c>
      <c r="J32" s="544">
        <v>29.6</v>
      </c>
      <c r="K32" s="543" t="s">
        <v>350</v>
      </c>
      <c r="L32" s="364">
        <v>-0.60000000000000142</v>
      </c>
    </row>
    <row r="33" spans="1:12" s="110" customFormat="1" ht="15" customHeight="1" x14ac:dyDescent="0.2">
      <c r="A33" s="367"/>
      <c r="B33" s="368" t="s">
        <v>182</v>
      </c>
      <c r="C33" s="362"/>
      <c r="D33" s="362"/>
      <c r="E33" s="363"/>
      <c r="F33" s="542">
        <v>41.9</v>
      </c>
      <c r="G33" s="542">
        <v>52.6</v>
      </c>
      <c r="H33" s="542">
        <v>49.8</v>
      </c>
      <c r="I33" s="542">
        <v>51.2</v>
      </c>
      <c r="J33" s="542">
        <v>46.8</v>
      </c>
      <c r="K33" s="543" t="s">
        <v>350</v>
      </c>
      <c r="L33" s="364">
        <v>-4.8999999999999986</v>
      </c>
    </row>
    <row r="34" spans="1:12" s="369" customFormat="1" ht="15" customHeight="1" x14ac:dyDescent="0.2">
      <c r="A34" s="367" t="s">
        <v>113</v>
      </c>
      <c r="B34" s="368" t="s">
        <v>116</v>
      </c>
      <c r="C34" s="362"/>
      <c r="D34" s="362"/>
      <c r="E34" s="363"/>
      <c r="F34" s="542">
        <v>32.299999999999997</v>
      </c>
      <c r="G34" s="542">
        <v>39.799999999999997</v>
      </c>
      <c r="H34" s="542">
        <v>40.700000000000003</v>
      </c>
      <c r="I34" s="542">
        <v>38</v>
      </c>
      <c r="J34" s="542">
        <v>34.200000000000003</v>
      </c>
      <c r="K34" s="543" t="s">
        <v>350</v>
      </c>
      <c r="L34" s="364">
        <v>-1.9000000000000057</v>
      </c>
    </row>
    <row r="35" spans="1:12" s="369" customFormat="1" ht="11.25" x14ac:dyDescent="0.2">
      <c r="A35" s="370"/>
      <c r="B35" s="371" t="s">
        <v>117</v>
      </c>
      <c r="C35" s="372"/>
      <c r="D35" s="372"/>
      <c r="E35" s="373"/>
      <c r="F35" s="545">
        <v>38.9</v>
      </c>
      <c r="G35" s="545">
        <v>55.8</v>
      </c>
      <c r="H35" s="545">
        <v>54.8</v>
      </c>
      <c r="I35" s="545">
        <v>48.1</v>
      </c>
      <c r="J35" s="546">
        <v>40.700000000000003</v>
      </c>
      <c r="K35" s="547" t="s">
        <v>350</v>
      </c>
      <c r="L35" s="374">
        <v>-1.8000000000000043</v>
      </c>
    </row>
    <row r="36" spans="1:12" s="369" customFormat="1" ht="15.95" customHeight="1" x14ac:dyDescent="0.2">
      <c r="A36" s="375" t="s">
        <v>351</v>
      </c>
      <c r="B36" s="376"/>
      <c r="C36" s="377"/>
      <c r="D36" s="376"/>
      <c r="E36" s="378"/>
      <c r="F36" s="548">
        <v>9466</v>
      </c>
      <c r="G36" s="548">
        <v>7525</v>
      </c>
      <c r="H36" s="548">
        <v>9771</v>
      </c>
      <c r="I36" s="548">
        <v>8765</v>
      </c>
      <c r="J36" s="548">
        <v>9820</v>
      </c>
      <c r="K36" s="549">
        <v>-354</v>
      </c>
      <c r="L36" s="380">
        <v>-3.6048879837067211</v>
      </c>
    </row>
    <row r="37" spans="1:12" s="369" customFormat="1" ht="15.95" customHeight="1" x14ac:dyDescent="0.2">
      <c r="A37" s="381"/>
      <c r="B37" s="382" t="s">
        <v>113</v>
      </c>
      <c r="C37" s="382" t="s">
        <v>352</v>
      </c>
      <c r="D37" s="382"/>
      <c r="E37" s="383"/>
      <c r="F37" s="548">
        <v>3169</v>
      </c>
      <c r="G37" s="548">
        <v>3263</v>
      </c>
      <c r="H37" s="548">
        <v>4268</v>
      </c>
      <c r="I37" s="548">
        <v>3491</v>
      </c>
      <c r="J37" s="548">
        <v>3467</v>
      </c>
      <c r="K37" s="549">
        <v>-298</v>
      </c>
      <c r="L37" s="380">
        <v>-8.5953273723680415</v>
      </c>
    </row>
    <row r="38" spans="1:12" s="369" customFormat="1" ht="15.95" customHeight="1" x14ac:dyDescent="0.2">
      <c r="A38" s="381"/>
      <c r="B38" s="384" t="s">
        <v>105</v>
      </c>
      <c r="C38" s="384" t="s">
        <v>106</v>
      </c>
      <c r="D38" s="385"/>
      <c r="E38" s="383"/>
      <c r="F38" s="548">
        <v>5225</v>
      </c>
      <c r="G38" s="548">
        <v>4284</v>
      </c>
      <c r="H38" s="548">
        <v>5394</v>
      </c>
      <c r="I38" s="548">
        <v>5140</v>
      </c>
      <c r="J38" s="550">
        <v>5665</v>
      </c>
      <c r="K38" s="549">
        <v>-440</v>
      </c>
      <c r="L38" s="380">
        <v>-7.766990291262136</v>
      </c>
    </row>
    <row r="39" spans="1:12" s="369" customFormat="1" ht="15.95" customHeight="1" x14ac:dyDescent="0.2">
      <c r="A39" s="381"/>
      <c r="B39" s="385"/>
      <c r="C39" s="382" t="s">
        <v>353</v>
      </c>
      <c r="D39" s="385"/>
      <c r="E39" s="383"/>
      <c r="F39" s="548">
        <v>1646</v>
      </c>
      <c r="G39" s="548">
        <v>1857</v>
      </c>
      <c r="H39" s="548">
        <v>2369</v>
      </c>
      <c r="I39" s="548">
        <v>1999</v>
      </c>
      <c r="J39" s="548">
        <v>1940</v>
      </c>
      <c r="K39" s="549">
        <v>-294</v>
      </c>
      <c r="L39" s="380">
        <v>-15.154639175257731</v>
      </c>
    </row>
    <row r="40" spans="1:12" s="369" customFormat="1" ht="15.95" customHeight="1" x14ac:dyDescent="0.2">
      <c r="A40" s="381"/>
      <c r="B40" s="384"/>
      <c r="C40" s="384" t="s">
        <v>107</v>
      </c>
      <c r="D40" s="385"/>
      <c r="E40" s="383"/>
      <c r="F40" s="548">
        <v>4241</v>
      </c>
      <c r="G40" s="548">
        <v>3241</v>
      </c>
      <c r="H40" s="548">
        <v>4377</v>
      </c>
      <c r="I40" s="548">
        <v>3625</v>
      </c>
      <c r="J40" s="548">
        <v>4155</v>
      </c>
      <c r="K40" s="549">
        <v>86</v>
      </c>
      <c r="L40" s="380">
        <v>2.0697954271961492</v>
      </c>
    </row>
    <row r="41" spans="1:12" s="369" customFormat="1" ht="24" customHeight="1" x14ac:dyDescent="0.2">
      <c r="A41" s="381"/>
      <c r="B41" s="385"/>
      <c r="C41" s="382" t="s">
        <v>353</v>
      </c>
      <c r="D41" s="385"/>
      <c r="E41" s="383"/>
      <c r="F41" s="548">
        <v>1523</v>
      </c>
      <c r="G41" s="548">
        <v>1406</v>
      </c>
      <c r="H41" s="548">
        <v>1899</v>
      </c>
      <c r="I41" s="548">
        <v>1492</v>
      </c>
      <c r="J41" s="550">
        <v>1527</v>
      </c>
      <c r="K41" s="549">
        <v>-4</v>
      </c>
      <c r="L41" s="380">
        <v>-0.26195153896529144</v>
      </c>
    </row>
    <row r="42" spans="1:12" s="110" customFormat="1" ht="15" customHeight="1" x14ac:dyDescent="0.2">
      <c r="A42" s="381"/>
      <c r="B42" s="384" t="s">
        <v>113</v>
      </c>
      <c r="C42" s="384" t="s">
        <v>354</v>
      </c>
      <c r="D42" s="385"/>
      <c r="E42" s="383"/>
      <c r="F42" s="548">
        <v>2021</v>
      </c>
      <c r="G42" s="548">
        <v>1451</v>
      </c>
      <c r="H42" s="548">
        <v>2547</v>
      </c>
      <c r="I42" s="548">
        <v>2037</v>
      </c>
      <c r="J42" s="548">
        <v>2086</v>
      </c>
      <c r="K42" s="549">
        <v>-65</v>
      </c>
      <c r="L42" s="380">
        <v>-3.1160115052732502</v>
      </c>
    </row>
    <row r="43" spans="1:12" s="110" customFormat="1" ht="15" customHeight="1" x14ac:dyDescent="0.2">
      <c r="A43" s="381"/>
      <c r="B43" s="385"/>
      <c r="C43" s="382" t="s">
        <v>353</v>
      </c>
      <c r="D43" s="385"/>
      <c r="E43" s="383"/>
      <c r="F43" s="548">
        <v>922</v>
      </c>
      <c r="G43" s="548">
        <v>871</v>
      </c>
      <c r="H43" s="548">
        <v>1415</v>
      </c>
      <c r="I43" s="548">
        <v>1108</v>
      </c>
      <c r="J43" s="548">
        <v>1034</v>
      </c>
      <c r="K43" s="549">
        <v>-112</v>
      </c>
      <c r="L43" s="380">
        <v>-10.831721470019342</v>
      </c>
    </row>
    <row r="44" spans="1:12" s="110" customFormat="1" ht="15" customHeight="1" x14ac:dyDescent="0.2">
      <c r="A44" s="381"/>
      <c r="B44" s="384"/>
      <c r="C44" s="366" t="s">
        <v>109</v>
      </c>
      <c r="D44" s="385"/>
      <c r="E44" s="383"/>
      <c r="F44" s="548">
        <v>6459</v>
      </c>
      <c r="G44" s="548">
        <v>5452</v>
      </c>
      <c r="H44" s="548">
        <v>6468</v>
      </c>
      <c r="I44" s="548">
        <v>5979</v>
      </c>
      <c r="J44" s="550">
        <v>6788</v>
      </c>
      <c r="K44" s="549">
        <v>-329</v>
      </c>
      <c r="L44" s="380">
        <v>-4.8467884502062466</v>
      </c>
    </row>
    <row r="45" spans="1:12" s="110" customFormat="1" ht="15" customHeight="1" x14ac:dyDescent="0.2">
      <c r="A45" s="381"/>
      <c r="B45" s="385"/>
      <c r="C45" s="382" t="s">
        <v>353</v>
      </c>
      <c r="D45" s="385"/>
      <c r="E45" s="383"/>
      <c r="F45" s="548">
        <v>1962</v>
      </c>
      <c r="G45" s="548">
        <v>2174</v>
      </c>
      <c r="H45" s="548">
        <v>2542</v>
      </c>
      <c r="I45" s="548">
        <v>2109</v>
      </c>
      <c r="J45" s="548">
        <v>2125</v>
      </c>
      <c r="K45" s="549">
        <v>-163</v>
      </c>
      <c r="L45" s="380">
        <v>-7.6705882352941179</v>
      </c>
    </row>
    <row r="46" spans="1:12" s="110" customFormat="1" ht="15" customHeight="1" x14ac:dyDescent="0.2">
      <c r="A46" s="381"/>
      <c r="B46" s="384"/>
      <c r="C46" s="366" t="s">
        <v>110</v>
      </c>
      <c r="D46" s="385"/>
      <c r="E46" s="383"/>
      <c r="F46" s="548">
        <v>867</v>
      </c>
      <c r="G46" s="548">
        <v>545</v>
      </c>
      <c r="H46" s="548">
        <v>664</v>
      </c>
      <c r="I46" s="548">
        <v>685</v>
      </c>
      <c r="J46" s="548">
        <v>851</v>
      </c>
      <c r="K46" s="549">
        <v>16</v>
      </c>
      <c r="L46" s="380">
        <v>1.8801410105757932</v>
      </c>
    </row>
    <row r="47" spans="1:12" s="110" customFormat="1" ht="15" customHeight="1" x14ac:dyDescent="0.2">
      <c r="A47" s="381"/>
      <c r="B47" s="385"/>
      <c r="C47" s="382" t="s">
        <v>353</v>
      </c>
      <c r="D47" s="385"/>
      <c r="E47" s="383"/>
      <c r="F47" s="548">
        <v>245</v>
      </c>
      <c r="G47" s="548">
        <v>187</v>
      </c>
      <c r="H47" s="548">
        <v>262</v>
      </c>
      <c r="I47" s="548">
        <v>255</v>
      </c>
      <c r="J47" s="550">
        <v>277</v>
      </c>
      <c r="K47" s="549">
        <v>-32</v>
      </c>
      <c r="L47" s="380">
        <v>-11.552346570397113</v>
      </c>
    </row>
    <row r="48" spans="1:12" s="110" customFormat="1" ht="15" customHeight="1" x14ac:dyDescent="0.2">
      <c r="A48" s="381"/>
      <c r="B48" s="385"/>
      <c r="C48" s="366" t="s">
        <v>111</v>
      </c>
      <c r="D48" s="386"/>
      <c r="E48" s="387"/>
      <c r="F48" s="548">
        <v>119</v>
      </c>
      <c r="G48" s="548">
        <v>77</v>
      </c>
      <c r="H48" s="548">
        <v>92</v>
      </c>
      <c r="I48" s="548">
        <v>64</v>
      </c>
      <c r="J48" s="548">
        <v>95</v>
      </c>
      <c r="K48" s="549">
        <v>24</v>
      </c>
      <c r="L48" s="380">
        <v>25.263157894736842</v>
      </c>
    </row>
    <row r="49" spans="1:12" s="110" customFormat="1" ht="15" customHeight="1" x14ac:dyDescent="0.2">
      <c r="A49" s="381"/>
      <c r="B49" s="385"/>
      <c r="C49" s="382" t="s">
        <v>353</v>
      </c>
      <c r="D49" s="385"/>
      <c r="E49" s="383"/>
      <c r="F49" s="548">
        <v>40</v>
      </c>
      <c r="G49" s="548">
        <v>31</v>
      </c>
      <c r="H49" s="548">
        <v>49</v>
      </c>
      <c r="I49" s="548">
        <v>19</v>
      </c>
      <c r="J49" s="548">
        <v>31</v>
      </c>
      <c r="K49" s="549">
        <v>9</v>
      </c>
      <c r="L49" s="380">
        <v>29.032258064516128</v>
      </c>
    </row>
    <row r="50" spans="1:12" s="110" customFormat="1" ht="15" customHeight="1" x14ac:dyDescent="0.2">
      <c r="A50" s="381"/>
      <c r="B50" s="384" t="s">
        <v>113</v>
      </c>
      <c r="C50" s="382" t="s">
        <v>181</v>
      </c>
      <c r="D50" s="385"/>
      <c r="E50" s="383"/>
      <c r="F50" s="548">
        <v>6174</v>
      </c>
      <c r="G50" s="548">
        <v>4659</v>
      </c>
      <c r="H50" s="548">
        <v>6324</v>
      </c>
      <c r="I50" s="548">
        <v>5812</v>
      </c>
      <c r="J50" s="550">
        <v>6577</v>
      </c>
      <c r="K50" s="549">
        <v>-403</v>
      </c>
      <c r="L50" s="380">
        <v>-6.1274137144594798</v>
      </c>
    </row>
    <row r="51" spans="1:12" s="110" customFormat="1" ht="15" customHeight="1" x14ac:dyDescent="0.2">
      <c r="A51" s="381"/>
      <c r="B51" s="385"/>
      <c r="C51" s="382" t="s">
        <v>353</v>
      </c>
      <c r="D51" s="385"/>
      <c r="E51" s="383"/>
      <c r="F51" s="548">
        <v>1790</v>
      </c>
      <c r="G51" s="548">
        <v>1756</v>
      </c>
      <c r="H51" s="548">
        <v>2550</v>
      </c>
      <c r="I51" s="548">
        <v>1978</v>
      </c>
      <c r="J51" s="548">
        <v>1948</v>
      </c>
      <c r="K51" s="549">
        <v>-158</v>
      </c>
      <c r="L51" s="380">
        <v>-8.1108829568788501</v>
      </c>
    </row>
    <row r="52" spans="1:12" s="110" customFormat="1" ht="15" customHeight="1" x14ac:dyDescent="0.2">
      <c r="A52" s="381"/>
      <c r="B52" s="384"/>
      <c r="C52" s="382" t="s">
        <v>182</v>
      </c>
      <c r="D52" s="385"/>
      <c r="E52" s="383"/>
      <c r="F52" s="548">
        <v>3292</v>
      </c>
      <c r="G52" s="548">
        <v>2866</v>
      </c>
      <c r="H52" s="548">
        <v>3447</v>
      </c>
      <c r="I52" s="548">
        <v>2953</v>
      </c>
      <c r="J52" s="548">
        <v>3243</v>
      </c>
      <c r="K52" s="549">
        <v>49</v>
      </c>
      <c r="L52" s="380">
        <v>1.5109466543324082</v>
      </c>
    </row>
    <row r="53" spans="1:12" s="269" customFormat="1" ht="11.25" customHeight="1" x14ac:dyDescent="0.2">
      <c r="A53" s="381"/>
      <c r="B53" s="385"/>
      <c r="C53" s="382" t="s">
        <v>353</v>
      </c>
      <c r="D53" s="385"/>
      <c r="E53" s="383"/>
      <c r="F53" s="548">
        <v>1379</v>
      </c>
      <c r="G53" s="548">
        <v>1507</v>
      </c>
      <c r="H53" s="548">
        <v>1718</v>
      </c>
      <c r="I53" s="548">
        <v>1513</v>
      </c>
      <c r="J53" s="550">
        <v>1519</v>
      </c>
      <c r="K53" s="549">
        <v>-140</v>
      </c>
      <c r="L53" s="380">
        <v>-9.2165898617511512</v>
      </c>
    </row>
    <row r="54" spans="1:12" s="151" customFormat="1" ht="12.75" customHeight="1" x14ac:dyDescent="0.2">
      <c r="A54" s="381"/>
      <c r="B54" s="384" t="s">
        <v>113</v>
      </c>
      <c r="C54" s="384" t="s">
        <v>116</v>
      </c>
      <c r="D54" s="385"/>
      <c r="E54" s="383"/>
      <c r="F54" s="548">
        <v>7750</v>
      </c>
      <c r="G54" s="548">
        <v>5852</v>
      </c>
      <c r="H54" s="548">
        <v>7690</v>
      </c>
      <c r="I54" s="548">
        <v>7173</v>
      </c>
      <c r="J54" s="548">
        <v>8113</v>
      </c>
      <c r="K54" s="549">
        <v>-363</v>
      </c>
      <c r="L54" s="380">
        <v>-4.4743005053617653</v>
      </c>
    </row>
    <row r="55" spans="1:12" ht="11.25" x14ac:dyDescent="0.2">
      <c r="A55" s="381"/>
      <c r="B55" s="385"/>
      <c r="C55" s="382" t="s">
        <v>353</v>
      </c>
      <c r="D55" s="385"/>
      <c r="E55" s="383"/>
      <c r="F55" s="548">
        <v>2502</v>
      </c>
      <c r="G55" s="548">
        <v>2328</v>
      </c>
      <c r="H55" s="548">
        <v>3126</v>
      </c>
      <c r="I55" s="548">
        <v>2724</v>
      </c>
      <c r="J55" s="548">
        <v>2772</v>
      </c>
      <c r="K55" s="549">
        <v>-270</v>
      </c>
      <c r="L55" s="380">
        <v>-9.7402597402597397</v>
      </c>
    </row>
    <row r="56" spans="1:12" ht="14.25" customHeight="1" x14ac:dyDescent="0.2">
      <c r="A56" s="381"/>
      <c r="B56" s="385"/>
      <c r="C56" s="384" t="s">
        <v>117</v>
      </c>
      <c r="D56" s="385"/>
      <c r="E56" s="383"/>
      <c r="F56" s="548">
        <v>1711</v>
      </c>
      <c r="G56" s="548">
        <v>1661</v>
      </c>
      <c r="H56" s="548">
        <v>2071</v>
      </c>
      <c r="I56" s="548">
        <v>1585</v>
      </c>
      <c r="J56" s="548">
        <v>1706</v>
      </c>
      <c r="K56" s="549">
        <v>5</v>
      </c>
      <c r="L56" s="380">
        <v>0.29308323563892147</v>
      </c>
    </row>
    <row r="57" spans="1:12" ht="18.75" customHeight="1" x14ac:dyDescent="0.2">
      <c r="A57" s="388"/>
      <c r="B57" s="389"/>
      <c r="C57" s="390" t="s">
        <v>353</v>
      </c>
      <c r="D57" s="389"/>
      <c r="E57" s="391"/>
      <c r="F57" s="551">
        <v>666</v>
      </c>
      <c r="G57" s="552">
        <v>927</v>
      </c>
      <c r="H57" s="552">
        <v>1134</v>
      </c>
      <c r="I57" s="552">
        <v>762</v>
      </c>
      <c r="J57" s="552">
        <v>695</v>
      </c>
      <c r="K57" s="553">
        <f t="shared" ref="K57" si="0">IF(OR(F57=".",J57=".")=TRUE,".",IF(OR(F57="*",J57="*")=TRUE,"*",IF(AND(F57="-",J57="-")=TRUE,"-",IF(AND(ISNUMBER(J57),ISNUMBER(F57))=TRUE,IF(F57-J57=0,0,F57-J57),IF(ISNUMBER(F57)=TRUE,F57,-J57)))))</f>
        <v>-29</v>
      </c>
      <c r="L57" s="392">
        <f t="shared" ref="L57" si="1">IF(K57 =".",".",IF(K57 ="*","*",IF(K57="-","-",IF(K57=0,0,IF(OR(J57="-",J57=".",F57="-",F57=".")=TRUE,"X",IF(J57=0,"0,0",IF(ABS(K57*100/J57)&gt;250,".X",(K57*100/J57))))))))</f>
        <v>-4.1726618705035969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9772</v>
      </c>
      <c r="E11" s="114">
        <v>7898</v>
      </c>
      <c r="F11" s="114">
        <v>13245</v>
      </c>
      <c r="G11" s="114">
        <v>8982</v>
      </c>
      <c r="H11" s="140">
        <v>10106</v>
      </c>
      <c r="I11" s="115">
        <v>-334</v>
      </c>
      <c r="J11" s="116">
        <v>-3.3049673461310114</v>
      </c>
    </row>
    <row r="12" spans="1:15" s="110" customFormat="1" ht="24.95" customHeight="1" x14ac:dyDescent="0.2">
      <c r="A12" s="193" t="s">
        <v>132</v>
      </c>
      <c r="B12" s="194" t="s">
        <v>133</v>
      </c>
      <c r="C12" s="113">
        <v>1.5349979533360623</v>
      </c>
      <c r="D12" s="115">
        <v>150</v>
      </c>
      <c r="E12" s="114">
        <v>59</v>
      </c>
      <c r="F12" s="114">
        <v>238</v>
      </c>
      <c r="G12" s="114">
        <v>127</v>
      </c>
      <c r="H12" s="140">
        <v>139</v>
      </c>
      <c r="I12" s="115">
        <v>11</v>
      </c>
      <c r="J12" s="116">
        <v>7.9136690647482011</v>
      </c>
    </row>
    <row r="13" spans="1:15" s="110" customFormat="1" ht="24.95" customHeight="1" x14ac:dyDescent="0.2">
      <c r="A13" s="193" t="s">
        <v>134</v>
      </c>
      <c r="B13" s="199" t="s">
        <v>214</v>
      </c>
      <c r="C13" s="113">
        <v>1.9238641015145312</v>
      </c>
      <c r="D13" s="115">
        <v>188</v>
      </c>
      <c r="E13" s="114">
        <v>261</v>
      </c>
      <c r="F13" s="114">
        <v>120</v>
      </c>
      <c r="G13" s="114">
        <v>58</v>
      </c>
      <c r="H13" s="140">
        <v>127</v>
      </c>
      <c r="I13" s="115">
        <v>61</v>
      </c>
      <c r="J13" s="116">
        <v>48.031496062992126</v>
      </c>
    </row>
    <row r="14" spans="1:15" s="287" customFormat="1" ht="24.95" customHeight="1" x14ac:dyDescent="0.2">
      <c r="A14" s="193" t="s">
        <v>215</v>
      </c>
      <c r="B14" s="199" t="s">
        <v>137</v>
      </c>
      <c r="C14" s="113">
        <v>17.580843225542367</v>
      </c>
      <c r="D14" s="115">
        <v>1718</v>
      </c>
      <c r="E14" s="114">
        <v>1147</v>
      </c>
      <c r="F14" s="114">
        <v>2678</v>
      </c>
      <c r="G14" s="114">
        <v>1734</v>
      </c>
      <c r="H14" s="140">
        <v>1927</v>
      </c>
      <c r="I14" s="115">
        <v>-209</v>
      </c>
      <c r="J14" s="116">
        <v>-10.84587441619097</v>
      </c>
      <c r="K14" s="110"/>
      <c r="L14" s="110"/>
      <c r="M14" s="110"/>
      <c r="N14" s="110"/>
      <c r="O14" s="110"/>
    </row>
    <row r="15" spans="1:15" s="110" customFormat="1" ht="24.95" customHeight="1" x14ac:dyDescent="0.2">
      <c r="A15" s="193" t="s">
        <v>216</v>
      </c>
      <c r="B15" s="199" t="s">
        <v>217</v>
      </c>
      <c r="C15" s="113">
        <v>2.2922636103151861</v>
      </c>
      <c r="D15" s="115">
        <v>224</v>
      </c>
      <c r="E15" s="114">
        <v>184</v>
      </c>
      <c r="F15" s="114">
        <v>324</v>
      </c>
      <c r="G15" s="114">
        <v>209</v>
      </c>
      <c r="H15" s="140">
        <v>254</v>
      </c>
      <c r="I15" s="115">
        <v>-30</v>
      </c>
      <c r="J15" s="116">
        <v>-11.811023622047244</v>
      </c>
    </row>
    <row r="16" spans="1:15" s="287" customFormat="1" ht="24.95" customHeight="1" x14ac:dyDescent="0.2">
      <c r="A16" s="193" t="s">
        <v>218</v>
      </c>
      <c r="B16" s="199" t="s">
        <v>141</v>
      </c>
      <c r="C16" s="113" t="s">
        <v>514</v>
      </c>
      <c r="D16" s="115" t="s">
        <v>514</v>
      </c>
      <c r="E16" s="114" t="s">
        <v>514</v>
      </c>
      <c r="F16" s="114" t="s">
        <v>514</v>
      </c>
      <c r="G16" s="114" t="s">
        <v>514</v>
      </c>
      <c r="H16" s="140" t="s">
        <v>514</v>
      </c>
      <c r="I16" s="115" t="s">
        <v>514</v>
      </c>
      <c r="J16" s="116" t="s">
        <v>514</v>
      </c>
      <c r="K16" s="110"/>
      <c r="L16" s="110"/>
      <c r="M16" s="110"/>
      <c r="N16" s="110"/>
      <c r="O16" s="110"/>
    </row>
    <row r="17" spans="1:15" s="110" customFormat="1" ht="24.95" customHeight="1" x14ac:dyDescent="0.2">
      <c r="A17" s="193" t="s">
        <v>142</v>
      </c>
      <c r="B17" s="199" t="s">
        <v>220</v>
      </c>
      <c r="C17" s="113" t="s">
        <v>514</v>
      </c>
      <c r="D17" s="115" t="s">
        <v>514</v>
      </c>
      <c r="E17" s="114" t="s">
        <v>514</v>
      </c>
      <c r="F17" s="114" t="s">
        <v>514</v>
      </c>
      <c r="G17" s="114" t="s">
        <v>514</v>
      </c>
      <c r="H17" s="140" t="s">
        <v>514</v>
      </c>
      <c r="I17" s="115" t="s">
        <v>514</v>
      </c>
      <c r="J17" s="116" t="s">
        <v>514</v>
      </c>
    </row>
    <row r="18" spans="1:15" s="287" customFormat="1" ht="24.95" customHeight="1" x14ac:dyDescent="0.2">
      <c r="A18" s="201" t="s">
        <v>144</v>
      </c>
      <c r="B18" s="202" t="s">
        <v>145</v>
      </c>
      <c r="C18" s="113">
        <v>6.3344248874334834</v>
      </c>
      <c r="D18" s="115">
        <v>619</v>
      </c>
      <c r="E18" s="114">
        <v>383</v>
      </c>
      <c r="F18" s="114">
        <v>778</v>
      </c>
      <c r="G18" s="114">
        <v>615</v>
      </c>
      <c r="H18" s="140">
        <v>616</v>
      </c>
      <c r="I18" s="115">
        <v>3</v>
      </c>
      <c r="J18" s="116">
        <v>0.48701298701298701</v>
      </c>
      <c r="K18" s="110"/>
      <c r="L18" s="110"/>
      <c r="M18" s="110"/>
      <c r="N18" s="110"/>
      <c r="O18" s="110"/>
    </row>
    <row r="19" spans="1:15" s="110" customFormat="1" ht="24.95" customHeight="1" x14ac:dyDescent="0.2">
      <c r="A19" s="193" t="s">
        <v>146</v>
      </c>
      <c r="B19" s="199" t="s">
        <v>147</v>
      </c>
      <c r="C19" s="113">
        <v>11.563651248465002</v>
      </c>
      <c r="D19" s="115">
        <v>1130</v>
      </c>
      <c r="E19" s="114">
        <v>882</v>
      </c>
      <c r="F19" s="114">
        <v>1518</v>
      </c>
      <c r="G19" s="114">
        <v>1077</v>
      </c>
      <c r="H19" s="140">
        <v>1066</v>
      </c>
      <c r="I19" s="115">
        <v>64</v>
      </c>
      <c r="J19" s="116">
        <v>6.0037523452157595</v>
      </c>
    </row>
    <row r="20" spans="1:15" s="287" customFormat="1" ht="24.95" customHeight="1" x14ac:dyDescent="0.2">
      <c r="A20" s="193" t="s">
        <v>148</v>
      </c>
      <c r="B20" s="199" t="s">
        <v>149</v>
      </c>
      <c r="C20" s="113">
        <v>6.1706917724109704</v>
      </c>
      <c r="D20" s="115">
        <v>603</v>
      </c>
      <c r="E20" s="114">
        <v>318</v>
      </c>
      <c r="F20" s="114">
        <v>547</v>
      </c>
      <c r="G20" s="114">
        <v>316</v>
      </c>
      <c r="H20" s="140">
        <v>374</v>
      </c>
      <c r="I20" s="115">
        <v>229</v>
      </c>
      <c r="J20" s="116">
        <v>61.229946524064168</v>
      </c>
      <c r="K20" s="110"/>
      <c r="L20" s="110"/>
      <c r="M20" s="110"/>
      <c r="N20" s="110"/>
      <c r="O20" s="110"/>
    </row>
    <row r="21" spans="1:15" s="110" customFormat="1" ht="24.95" customHeight="1" x14ac:dyDescent="0.2">
      <c r="A21" s="201" t="s">
        <v>150</v>
      </c>
      <c r="B21" s="202" t="s">
        <v>151</v>
      </c>
      <c r="C21" s="113">
        <v>6.3344248874334834</v>
      </c>
      <c r="D21" s="115">
        <v>619</v>
      </c>
      <c r="E21" s="114">
        <v>461</v>
      </c>
      <c r="F21" s="114">
        <v>664</v>
      </c>
      <c r="G21" s="114">
        <v>594</v>
      </c>
      <c r="H21" s="140">
        <v>661</v>
      </c>
      <c r="I21" s="115">
        <v>-42</v>
      </c>
      <c r="J21" s="116">
        <v>-6.3540090771558244</v>
      </c>
    </row>
    <row r="22" spans="1:15" s="110" customFormat="1" ht="24.95" customHeight="1" x14ac:dyDescent="0.2">
      <c r="A22" s="201" t="s">
        <v>152</v>
      </c>
      <c r="B22" s="199" t="s">
        <v>153</v>
      </c>
      <c r="C22" s="113">
        <v>1.7396643471142039</v>
      </c>
      <c r="D22" s="115">
        <v>170</v>
      </c>
      <c r="E22" s="114">
        <v>158</v>
      </c>
      <c r="F22" s="114">
        <v>224</v>
      </c>
      <c r="G22" s="114">
        <v>172</v>
      </c>
      <c r="H22" s="140">
        <v>271</v>
      </c>
      <c r="I22" s="115">
        <v>-101</v>
      </c>
      <c r="J22" s="116">
        <v>-37.269372693726936</v>
      </c>
    </row>
    <row r="23" spans="1:15" s="110" customFormat="1" ht="24.95" customHeight="1" x14ac:dyDescent="0.2">
      <c r="A23" s="193" t="s">
        <v>154</v>
      </c>
      <c r="B23" s="199" t="s">
        <v>155</v>
      </c>
      <c r="C23" s="113">
        <v>0.54236594351207534</v>
      </c>
      <c r="D23" s="115">
        <v>53</v>
      </c>
      <c r="E23" s="114">
        <v>24</v>
      </c>
      <c r="F23" s="114">
        <v>68</v>
      </c>
      <c r="G23" s="114">
        <v>35</v>
      </c>
      <c r="H23" s="140">
        <v>79</v>
      </c>
      <c r="I23" s="115">
        <v>-26</v>
      </c>
      <c r="J23" s="116">
        <v>-32.911392405063289</v>
      </c>
    </row>
    <row r="24" spans="1:15" s="110" customFormat="1" ht="24.95" customHeight="1" x14ac:dyDescent="0.2">
      <c r="A24" s="193" t="s">
        <v>156</v>
      </c>
      <c r="B24" s="199" t="s">
        <v>221</v>
      </c>
      <c r="C24" s="113">
        <v>11.604584527220631</v>
      </c>
      <c r="D24" s="115">
        <v>1134</v>
      </c>
      <c r="E24" s="114">
        <v>855</v>
      </c>
      <c r="F24" s="114">
        <v>1202</v>
      </c>
      <c r="G24" s="114">
        <v>1181</v>
      </c>
      <c r="H24" s="140">
        <v>1492</v>
      </c>
      <c r="I24" s="115">
        <v>-358</v>
      </c>
      <c r="J24" s="116">
        <v>-23.994638069705093</v>
      </c>
    </row>
    <row r="25" spans="1:15" s="110" customFormat="1" ht="24.95" customHeight="1" x14ac:dyDescent="0.2">
      <c r="A25" s="193" t="s">
        <v>222</v>
      </c>
      <c r="B25" s="204" t="s">
        <v>159</v>
      </c>
      <c r="C25" s="113">
        <v>5.392959476054032</v>
      </c>
      <c r="D25" s="115">
        <v>527</v>
      </c>
      <c r="E25" s="114">
        <v>459</v>
      </c>
      <c r="F25" s="114">
        <v>650</v>
      </c>
      <c r="G25" s="114">
        <v>612</v>
      </c>
      <c r="H25" s="140">
        <v>649</v>
      </c>
      <c r="I25" s="115">
        <v>-122</v>
      </c>
      <c r="J25" s="116">
        <v>-18.79815100154083</v>
      </c>
    </row>
    <row r="26" spans="1:15" s="110" customFormat="1" ht="24.95" customHeight="1" x14ac:dyDescent="0.2">
      <c r="A26" s="201">
        <v>782.78300000000002</v>
      </c>
      <c r="B26" s="203" t="s">
        <v>160</v>
      </c>
      <c r="C26" s="113">
        <v>4.9529267294310273</v>
      </c>
      <c r="D26" s="115">
        <v>484</v>
      </c>
      <c r="E26" s="114">
        <v>1042</v>
      </c>
      <c r="F26" s="114">
        <v>802</v>
      </c>
      <c r="G26" s="114">
        <v>608</v>
      </c>
      <c r="H26" s="140">
        <v>517</v>
      </c>
      <c r="I26" s="115">
        <v>-33</v>
      </c>
      <c r="J26" s="116">
        <v>-6.3829787234042552</v>
      </c>
    </row>
    <row r="27" spans="1:15" s="110" customFormat="1" ht="24.95" customHeight="1" x14ac:dyDescent="0.2">
      <c r="A27" s="193" t="s">
        <v>161</v>
      </c>
      <c r="B27" s="199" t="s">
        <v>162</v>
      </c>
      <c r="C27" s="113">
        <v>3.0597625869832172</v>
      </c>
      <c r="D27" s="115">
        <v>299</v>
      </c>
      <c r="E27" s="114">
        <v>198</v>
      </c>
      <c r="F27" s="114">
        <v>520</v>
      </c>
      <c r="G27" s="114">
        <v>323</v>
      </c>
      <c r="H27" s="140">
        <v>307</v>
      </c>
      <c r="I27" s="115">
        <v>-8</v>
      </c>
      <c r="J27" s="116">
        <v>-2.6058631921824102</v>
      </c>
    </row>
    <row r="28" spans="1:15" s="110" customFormat="1" ht="24.95" customHeight="1" x14ac:dyDescent="0.2">
      <c r="A28" s="193" t="s">
        <v>163</v>
      </c>
      <c r="B28" s="199" t="s">
        <v>164</v>
      </c>
      <c r="C28" s="113">
        <v>3.499795333606222</v>
      </c>
      <c r="D28" s="115">
        <v>342</v>
      </c>
      <c r="E28" s="114">
        <v>245</v>
      </c>
      <c r="F28" s="114">
        <v>566</v>
      </c>
      <c r="G28" s="114">
        <v>234</v>
      </c>
      <c r="H28" s="140">
        <v>312</v>
      </c>
      <c r="I28" s="115">
        <v>30</v>
      </c>
      <c r="J28" s="116">
        <v>9.615384615384615</v>
      </c>
    </row>
    <row r="29" spans="1:15" s="110" customFormat="1" ht="24.95" customHeight="1" x14ac:dyDescent="0.2">
      <c r="A29" s="193">
        <v>86</v>
      </c>
      <c r="B29" s="199" t="s">
        <v>165</v>
      </c>
      <c r="C29" s="113">
        <v>6.8153909128121164</v>
      </c>
      <c r="D29" s="115">
        <v>666</v>
      </c>
      <c r="E29" s="114">
        <v>494</v>
      </c>
      <c r="F29" s="114">
        <v>892</v>
      </c>
      <c r="G29" s="114">
        <v>482</v>
      </c>
      <c r="H29" s="140">
        <v>549</v>
      </c>
      <c r="I29" s="115">
        <v>117</v>
      </c>
      <c r="J29" s="116">
        <v>21.311475409836067</v>
      </c>
    </row>
    <row r="30" spans="1:15" s="110" customFormat="1" ht="24.95" customHeight="1" x14ac:dyDescent="0.2">
      <c r="A30" s="193">
        <v>87.88</v>
      </c>
      <c r="B30" s="204" t="s">
        <v>166</v>
      </c>
      <c r="C30" s="113">
        <v>7.1223905034793287</v>
      </c>
      <c r="D30" s="115">
        <v>696</v>
      </c>
      <c r="E30" s="114">
        <v>597</v>
      </c>
      <c r="F30" s="114">
        <v>1096</v>
      </c>
      <c r="G30" s="114">
        <v>489</v>
      </c>
      <c r="H30" s="140">
        <v>674</v>
      </c>
      <c r="I30" s="115">
        <v>22</v>
      </c>
      <c r="J30" s="116">
        <v>3.2640949554896141</v>
      </c>
    </row>
    <row r="31" spans="1:15" s="110" customFormat="1" ht="24.95" customHeight="1" x14ac:dyDescent="0.2">
      <c r="A31" s="193" t="s">
        <v>167</v>
      </c>
      <c r="B31" s="199" t="s">
        <v>168</v>
      </c>
      <c r="C31" s="113">
        <v>3.8272615636512484</v>
      </c>
      <c r="D31" s="115">
        <v>374</v>
      </c>
      <c r="E31" s="114">
        <v>315</v>
      </c>
      <c r="F31" s="114">
        <v>682</v>
      </c>
      <c r="G31" s="114">
        <v>325</v>
      </c>
      <c r="H31" s="140">
        <v>346</v>
      </c>
      <c r="I31" s="115">
        <v>28</v>
      </c>
      <c r="J31" s="116">
        <v>8.0924855491329488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1.5349979533360623</v>
      </c>
      <c r="D34" s="115">
        <v>150</v>
      </c>
      <c r="E34" s="114">
        <v>59</v>
      </c>
      <c r="F34" s="114">
        <v>238</v>
      </c>
      <c r="G34" s="114">
        <v>127</v>
      </c>
      <c r="H34" s="140">
        <v>139</v>
      </c>
      <c r="I34" s="115">
        <v>11</v>
      </c>
      <c r="J34" s="116">
        <v>7.9136690647482011</v>
      </c>
    </row>
    <row r="35" spans="1:10" s="110" customFormat="1" ht="24.95" customHeight="1" x14ac:dyDescent="0.2">
      <c r="A35" s="292" t="s">
        <v>171</v>
      </c>
      <c r="B35" s="293" t="s">
        <v>172</v>
      </c>
      <c r="C35" s="113">
        <v>25.83913221449038</v>
      </c>
      <c r="D35" s="115">
        <v>2525</v>
      </c>
      <c r="E35" s="114">
        <v>1791</v>
      </c>
      <c r="F35" s="114">
        <v>3576</v>
      </c>
      <c r="G35" s="114">
        <v>2407</v>
      </c>
      <c r="H35" s="140">
        <v>2670</v>
      </c>
      <c r="I35" s="115">
        <v>-145</v>
      </c>
      <c r="J35" s="116">
        <v>-5.4307116104868918</v>
      </c>
    </row>
    <row r="36" spans="1:10" s="110" customFormat="1" ht="24.95" customHeight="1" x14ac:dyDescent="0.2">
      <c r="A36" s="294" t="s">
        <v>173</v>
      </c>
      <c r="B36" s="295" t="s">
        <v>174</v>
      </c>
      <c r="C36" s="125">
        <v>72.625869832173564</v>
      </c>
      <c r="D36" s="143">
        <v>7097</v>
      </c>
      <c r="E36" s="144">
        <v>6048</v>
      </c>
      <c r="F36" s="144">
        <v>9431</v>
      </c>
      <c r="G36" s="144">
        <v>6448</v>
      </c>
      <c r="H36" s="145">
        <v>7297</v>
      </c>
      <c r="I36" s="143">
        <v>-200</v>
      </c>
      <c r="J36" s="146">
        <v>-2.7408524050979857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9772</v>
      </c>
      <c r="F11" s="264">
        <v>7898</v>
      </c>
      <c r="G11" s="264">
        <v>13245</v>
      </c>
      <c r="H11" s="264">
        <v>8982</v>
      </c>
      <c r="I11" s="265">
        <v>10106</v>
      </c>
      <c r="J11" s="263">
        <v>-334</v>
      </c>
      <c r="K11" s="266">
        <v>-3.3049673461310114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23.127302496930003</v>
      </c>
      <c r="E13" s="115">
        <v>2260</v>
      </c>
      <c r="F13" s="114">
        <v>2365</v>
      </c>
      <c r="G13" s="114">
        <v>2776</v>
      </c>
      <c r="H13" s="114">
        <v>2304</v>
      </c>
      <c r="I13" s="140">
        <v>2247</v>
      </c>
      <c r="J13" s="115">
        <v>13</v>
      </c>
      <c r="K13" s="116">
        <v>0.57854917668001782</v>
      </c>
    </row>
    <row r="14" spans="1:15" ht="15.95" customHeight="1" x14ac:dyDescent="0.2">
      <c r="A14" s="306" t="s">
        <v>230</v>
      </c>
      <c r="B14" s="307"/>
      <c r="C14" s="308"/>
      <c r="D14" s="113">
        <v>52.189930413426119</v>
      </c>
      <c r="E14" s="115">
        <v>5100</v>
      </c>
      <c r="F14" s="114">
        <v>3697</v>
      </c>
      <c r="G14" s="114">
        <v>7914</v>
      </c>
      <c r="H14" s="114">
        <v>4498</v>
      </c>
      <c r="I14" s="140">
        <v>5253</v>
      </c>
      <c r="J14" s="115">
        <v>-153</v>
      </c>
      <c r="K14" s="116">
        <v>-2.912621359223301</v>
      </c>
    </row>
    <row r="15" spans="1:15" ht="15.95" customHeight="1" x14ac:dyDescent="0.2">
      <c r="A15" s="306" t="s">
        <v>231</v>
      </c>
      <c r="B15" s="307"/>
      <c r="C15" s="308"/>
      <c r="D15" s="113">
        <v>8.3401555464592718</v>
      </c>
      <c r="E15" s="115">
        <v>815</v>
      </c>
      <c r="F15" s="114">
        <v>602</v>
      </c>
      <c r="G15" s="114">
        <v>882</v>
      </c>
      <c r="H15" s="114">
        <v>757</v>
      </c>
      <c r="I15" s="140">
        <v>876</v>
      </c>
      <c r="J15" s="115">
        <v>-61</v>
      </c>
      <c r="K15" s="116">
        <v>-6.9634703196347028</v>
      </c>
    </row>
    <row r="16" spans="1:15" ht="15.95" customHeight="1" x14ac:dyDescent="0.2">
      <c r="A16" s="306" t="s">
        <v>232</v>
      </c>
      <c r="B16" s="307"/>
      <c r="C16" s="308"/>
      <c r="D16" s="113">
        <v>16.117478510028654</v>
      </c>
      <c r="E16" s="115">
        <v>1575</v>
      </c>
      <c r="F16" s="114">
        <v>1200</v>
      </c>
      <c r="G16" s="114">
        <v>1594</v>
      </c>
      <c r="H16" s="114">
        <v>1402</v>
      </c>
      <c r="I16" s="140">
        <v>1706</v>
      </c>
      <c r="J16" s="115">
        <v>-131</v>
      </c>
      <c r="K16" s="116">
        <v>-7.6787807737397422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1.3200982398690135</v>
      </c>
      <c r="E18" s="115">
        <v>129</v>
      </c>
      <c r="F18" s="114">
        <v>54</v>
      </c>
      <c r="G18" s="114">
        <v>241</v>
      </c>
      <c r="H18" s="114">
        <v>114</v>
      </c>
      <c r="I18" s="140">
        <v>106</v>
      </c>
      <c r="J18" s="115">
        <v>23</v>
      </c>
      <c r="K18" s="116">
        <v>21.69811320754717</v>
      </c>
    </row>
    <row r="19" spans="1:11" ht="14.1" customHeight="1" x14ac:dyDescent="0.2">
      <c r="A19" s="306" t="s">
        <v>235</v>
      </c>
      <c r="B19" s="307" t="s">
        <v>236</v>
      </c>
      <c r="C19" s="308"/>
      <c r="D19" s="113">
        <v>0.91076545231273021</v>
      </c>
      <c r="E19" s="115">
        <v>89</v>
      </c>
      <c r="F19" s="114">
        <v>31</v>
      </c>
      <c r="G19" s="114">
        <v>182</v>
      </c>
      <c r="H19" s="114">
        <v>96</v>
      </c>
      <c r="I19" s="140">
        <v>77</v>
      </c>
      <c r="J19" s="115">
        <v>12</v>
      </c>
      <c r="K19" s="116">
        <v>15.584415584415584</v>
      </c>
    </row>
    <row r="20" spans="1:11" ht="14.1" customHeight="1" x14ac:dyDescent="0.2">
      <c r="A20" s="306">
        <v>12</v>
      </c>
      <c r="B20" s="307" t="s">
        <v>237</v>
      </c>
      <c r="C20" s="308"/>
      <c r="D20" s="113">
        <v>2.005730659025788</v>
      </c>
      <c r="E20" s="115">
        <v>196</v>
      </c>
      <c r="F20" s="114">
        <v>64</v>
      </c>
      <c r="G20" s="114">
        <v>152</v>
      </c>
      <c r="H20" s="114">
        <v>191</v>
      </c>
      <c r="I20" s="140">
        <v>209</v>
      </c>
      <c r="J20" s="115">
        <v>-13</v>
      </c>
      <c r="K20" s="116">
        <v>-6.2200956937799043</v>
      </c>
    </row>
    <row r="21" spans="1:11" ht="14.1" customHeight="1" x14ac:dyDescent="0.2">
      <c r="A21" s="306">
        <v>21</v>
      </c>
      <c r="B21" s="307" t="s">
        <v>238</v>
      </c>
      <c r="C21" s="308"/>
      <c r="D21" s="113">
        <v>0.25583299222267702</v>
      </c>
      <c r="E21" s="115">
        <v>25</v>
      </c>
      <c r="F21" s="114">
        <v>65</v>
      </c>
      <c r="G21" s="114">
        <v>16</v>
      </c>
      <c r="H21" s="114">
        <v>12</v>
      </c>
      <c r="I21" s="140">
        <v>25</v>
      </c>
      <c r="J21" s="115">
        <v>0</v>
      </c>
      <c r="K21" s="116">
        <v>0</v>
      </c>
    </row>
    <row r="22" spans="1:11" ht="14.1" customHeight="1" x14ac:dyDescent="0.2">
      <c r="A22" s="306">
        <v>22</v>
      </c>
      <c r="B22" s="307" t="s">
        <v>239</v>
      </c>
      <c r="C22" s="308"/>
      <c r="D22" s="113">
        <v>1.1256651657797789</v>
      </c>
      <c r="E22" s="115">
        <v>110</v>
      </c>
      <c r="F22" s="114">
        <v>95</v>
      </c>
      <c r="G22" s="114">
        <v>219</v>
      </c>
      <c r="H22" s="114">
        <v>211</v>
      </c>
      <c r="I22" s="140">
        <v>107</v>
      </c>
      <c r="J22" s="115">
        <v>3</v>
      </c>
      <c r="K22" s="116">
        <v>2.8037383177570092</v>
      </c>
    </row>
    <row r="23" spans="1:11" ht="14.1" customHeight="1" x14ac:dyDescent="0.2">
      <c r="A23" s="306">
        <v>23</v>
      </c>
      <c r="B23" s="307" t="s">
        <v>240</v>
      </c>
      <c r="C23" s="308"/>
      <c r="D23" s="113">
        <v>0.3888661481784691</v>
      </c>
      <c r="E23" s="115">
        <v>38</v>
      </c>
      <c r="F23" s="114">
        <v>16</v>
      </c>
      <c r="G23" s="114">
        <v>45</v>
      </c>
      <c r="H23" s="114">
        <v>31</v>
      </c>
      <c r="I23" s="140">
        <v>24</v>
      </c>
      <c r="J23" s="115">
        <v>14</v>
      </c>
      <c r="K23" s="116">
        <v>58.333333333333336</v>
      </c>
    </row>
    <row r="24" spans="1:11" ht="14.1" customHeight="1" x14ac:dyDescent="0.2">
      <c r="A24" s="306">
        <v>24</v>
      </c>
      <c r="B24" s="307" t="s">
        <v>241</v>
      </c>
      <c r="C24" s="308"/>
      <c r="D24" s="113">
        <v>1.5861645517805976</v>
      </c>
      <c r="E24" s="115">
        <v>155</v>
      </c>
      <c r="F24" s="114">
        <v>772</v>
      </c>
      <c r="G24" s="114">
        <v>586</v>
      </c>
      <c r="H24" s="114">
        <v>382</v>
      </c>
      <c r="I24" s="140">
        <v>227</v>
      </c>
      <c r="J24" s="115">
        <v>-72</v>
      </c>
      <c r="K24" s="116">
        <v>-31.718061674008812</v>
      </c>
    </row>
    <row r="25" spans="1:11" ht="14.1" customHeight="1" x14ac:dyDescent="0.2">
      <c r="A25" s="306">
        <v>25</v>
      </c>
      <c r="B25" s="307" t="s">
        <v>242</v>
      </c>
      <c r="C25" s="308"/>
      <c r="D25" s="113">
        <v>9.8035202619729844</v>
      </c>
      <c r="E25" s="115">
        <v>958</v>
      </c>
      <c r="F25" s="114">
        <v>715</v>
      </c>
      <c r="G25" s="114">
        <v>1349</v>
      </c>
      <c r="H25" s="114">
        <v>723</v>
      </c>
      <c r="I25" s="140">
        <v>1035</v>
      </c>
      <c r="J25" s="115">
        <v>-77</v>
      </c>
      <c r="K25" s="116">
        <v>-7.4396135265700485</v>
      </c>
    </row>
    <row r="26" spans="1:11" ht="14.1" customHeight="1" x14ac:dyDescent="0.2">
      <c r="A26" s="306">
        <v>26</v>
      </c>
      <c r="B26" s="307" t="s">
        <v>243</v>
      </c>
      <c r="C26" s="308"/>
      <c r="D26" s="113">
        <v>3.8272615636512484</v>
      </c>
      <c r="E26" s="115">
        <v>374</v>
      </c>
      <c r="F26" s="114">
        <v>185</v>
      </c>
      <c r="G26" s="114">
        <v>617</v>
      </c>
      <c r="H26" s="114">
        <v>235</v>
      </c>
      <c r="I26" s="140">
        <v>268</v>
      </c>
      <c r="J26" s="115">
        <v>106</v>
      </c>
      <c r="K26" s="116">
        <v>39.552238805970148</v>
      </c>
    </row>
    <row r="27" spans="1:11" ht="14.1" customHeight="1" x14ac:dyDescent="0.2">
      <c r="A27" s="306">
        <v>27</v>
      </c>
      <c r="B27" s="307" t="s">
        <v>244</v>
      </c>
      <c r="C27" s="308"/>
      <c r="D27" s="113">
        <v>4.8915268112975854</v>
      </c>
      <c r="E27" s="115">
        <v>478</v>
      </c>
      <c r="F27" s="114">
        <v>410</v>
      </c>
      <c r="G27" s="114">
        <v>548</v>
      </c>
      <c r="H27" s="114">
        <v>539</v>
      </c>
      <c r="I27" s="140">
        <v>641</v>
      </c>
      <c r="J27" s="115">
        <v>-163</v>
      </c>
      <c r="K27" s="116">
        <v>-25.429017160686428</v>
      </c>
    </row>
    <row r="28" spans="1:11" ht="14.1" customHeight="1" x14ac:dyDescent="0.2">
      <c r="A28" s="306">
        <v>28</v>
      </c>
      <c r="B28" s="307" t="s">
        <v>245</v>
      </c>
      <c r="C28" s="308"/>
      <c r="D28" s="113">
        <v>0.11256651657797789</v>
      </c>
      <c r="E28" s="115">
        <v>11</v>
      </c>
      <c r="F28" s="114">
        <v>6</v>
      </c>
      <c r="G28" s="114">
        <v>36</v>
      </c>
      <c r="H28" s="114">
        <v>53</v>
      </c>
      <c r="I28" s="140">
        <v>28</v>
      </c>
      <c r="J28" s="115">
        <v>-17</v>
      </c>
      <c r="K28" s="116">
        <v>-60.714285714285715</v>
      </c>
    </row>
    <row r="29" spans="1:11" ht="14.1" customHeight="1" x14ac:dyDescent="0.2">
      <c r="A29" s="306">
        <v>29</v>
      </c>
      <c r="B29" s="307" t="s">
        <v>246</v>
      </c>
      <c r="C29" s="308"/>
      <c r="D29" s="113">
        <v>3.1109291854277528</v>
      </c>
      <c r="E29" s="115">
        <v>304</v>
      </c>
      <c r="F29" s="114">
        <v>270</v>
      </c>
      <c r="G29" s="114">
        <v>361</v>
      </c>
      <c r="H29" s="114">
        <v>279</v>
      </c>
      <c r="I29" s="140">
        <v>317</v>
      </c>
      <c r="J29" s="115">
        <v>-13</v>
      </c>
      <c r="K29" s="116">
        <v>-4.1009463722397479</v>
      </c>
    </row>
    <row r="30" spans="1:11" ht="14.1" customHeight="1" x14ac:dyDescent="0.2">
      <c r="A30" s="306" t="s">
        <v>247</v>
      </c>
      <c r="B30" s="307" t="s">
        <v>248</v>
      </c>
      <c r="C30" s="308"/>
      <c r="D30" s="113">
        <v>0.46049938600081869</v>
      </c>
      <c r="E30" s="115">
        <v>45</v>
      </c>
      <c r="F30" s="114" t="s">
        <v>514</v>
      </c>
      <c r="G30" s="114" t="s">
        <v>514</v>
      </c>
      <c r="H30" s="114" t="s">
        <v>514</v>
      </c>
      <c r="I30" s="140">
        <v>51</v>
      </c>
      <c r="J30" s="115">
        <v>-6</v>
      </c>
      <c r="K30" s="116">
        <v>-11.764705882352942</v>
      </c>
    </row>
    <row r="31" spans="1:11" ht="14.1" customHeight="1" x14ac:dyDescent="0.2">
      <c r="A31" s="306" t="s">
        <v>249</v>
      </c>
      <c r="B31" s="307" t="s">
        <v>250</v>
      </c>
      <c r="C31" s="308"/>
      <c r="D31" s="113">
        <v>2.6504297994269339</v>
      </c>
      <c r="E31" s="115">
        <v>259</v>
      </c>
      <c r="F31" s="114">
        <v>233</v>
      </c>
      <c r="G31" s="114">
        <v>282</v>
      </c>
      <c r="H31" s="114">
        <v>238</v>
      </c>
      <c r="I31" s="140">
        <v>266</v>
      </c>
      <c r="J31" s="115">
        <v>-7</v>
      </c>
      <c r="K31" s="116">
        <v>-2.6315789473684212</v>
      </c>
    </row>
    <row r="32" spans="1:11" ht="14.1" customHeight="1" x14ac:dyDescent="0.2">
      <c r="A32" s="306">
        <v>31</v>
      </c>
      <c r="B32" s="307" t="s">
        <v>251</v>
      </c>
      <c r="C32" s="308"/>
      <c r="D32" s="113">
        <v>0.32746623004502662</v>
      </c>
      <c r="E32" s="115">
        <v>32</v>
      </c>
      <c r="F32" s="114">
        <v>31</v>
      </c>
      <c r="G32" s="114">
        <v>50</v>
      </c>
      <c r="H32" s="114">
        <v>41</v>
      </c>
      <c r="I32" s="140">
        <v>44</v>
      </c>
      <c r="J32" s="115">
        <v>-12</v>
      </c>
      <c r="K32" s="116">
        <v>-27.272727272727273</v>
      </c>
    </row>
    <row r="33" spans="1:11" ht="14.1" customHeight="1" x14ac:dyDescent="0.2">
      <c r="A33" s="306">
        <v>32</v>
      </c>
      <c r="B33" s="307" t="s">
        <v>252</v>
      </c>
      <c r="C33" s="308"/>
      <c r="D33" s="113">
        <v>2.6913630781825626</v>
      </c>
      <c r="E33" s="115">
        <v>263</v>
      </c>
      <c r="F33" s="114">
        <v>169</v>
      </c>
      <c r="G33" s="114">
        <v>324</v>
      </c>
      <c r="H33" s="114">
        <v>352</v>
      </c>
      <c r="I33" s="140">
        <v>346</v>
      </c>
      <c r="J33" s="115">
        <v>-83</v>
      </c>
      <c r="K33" s="116">
        <v>-23.98843930635838</v>
      </c>
    </row>
    <row r="34" spans="1:11" ht="14.1" customHeight="1" x14ac:dyDescent="0.2">
      <c r="A34" s="306">
        <v>33</v>
      </c>
      <c r="B34" s="307" t="s">
        <v>253</v>
      </c>
      <c r="C34" s="308"/>
      <c r="D34" s="113">
        <v>1.4940646745804338</v>
      </c>
      <c r="E34" s="115">
        <v>146</v>
      </c>
      <c r="F34" s="114">
        <v>76</v>
      </c>
      <c r="G34" s="114">
        <v>176</v>
      </c>
      <c r="H34" s="114">
        <v>107</v>
      </c>
      <c r="I34" s="140">
        <v>117</v>
      </c>
      <c r="J34" s="115">
        <v>29</v>
      </c>
      <c r="K34" s="116">
        <v>24.786324786324787</v>
      </c>
    </row>
    <row r="35" spans="1:11" ht="14.1" customHeight="1" x14ac:dyDescent="0.2">
      <c r="A35" s="306">
        <v>34</v>
      </c>
      <c r="B35" s="307" t="s">
        <v>254</v>
      </c>
      <c r="C35" s="308"/>
      <c r="D35" s="113">
        <v>2.3536635284486289</v>
      </c>
      <c r="E35" s="115">
        <v>230</v>
      </c>
      <c r="F35" s="114">
        <v>149</v>
      </c>
      <c r="G35" s="114">
        <v>246</v>
      </c>
      <c r="H35" s="114">
        <v>146</v>
      </c>
      <c r="I35" s="140">
        <v>178</v>
      </c>
      <c r="J35" s="115">
        <v>52</v>
      </c>
      <c r="K35" s="116">
        <v>29.213483146067414</v>
      </c>
    </row>
    <row r="36" spans="1:11" ht="14.1" customHeight="1" x14ac:dyDescent="0.2">
      <c r="A36" s="306">
        <v>41</v>
      </c>
      <c r="B36" s="307" t="s">
        <v>255</v>
      </c>
      <c r="C36" s="308"/>
      <c r="D36" s="113" t="s">
        <v>514</v>
      </c>
      <c r="E36" s="115" t="s">
        <v>514</v>
      </c>
      <c r="F36" s="114">
        <v>5</v>
      </c>
      <c r="G36" s="114">
        <v>14</v>
      </c>
      <c r="H36" s="114" t="s">
        <v>514</v>
      </c>
      <c r="I36" s="140">
        <v>9</v>
      </c>
      <c r="J36" s="115" t="s">
        <v>514</v>
      </c>
      <c r="K36" s="116" t="s">
        <v>514</v>
      </c>
    </row>
    <row r="37" spans="1:11" ht="14.1" customHeight="1" x14ac:dyDescent="0.2">
      <c r="A37" s="306">
        <v>42</v>
      </c>
      <c r="B37" s="307" t="s">
        <v>256</v>
      </c>
      <c r="C37" s="308"/>
      <c r="D37" s="113" t="s">
        <v>514</v>
      </c>
      <c r="E37" s="115" t="s">
        <v>514</v>
      </c>
      <c r="F37" s="114" t="s">
        <v>514</v>
      </c>
      <c r="G37" s="114" t="s">
        <v>514</v>
      </c>
      <c r="H37" s="114" t="s">
        <v>514</v>
      </c>
      <c r="I37" s="140">
        <v>7</v>
      </c>
      <c r="J37" s="115" t="s">
        <v>514</v>
      </c>
      <c r="K37" s="116" t="s">
        <v>514</v>
      </c>
    </row>
    <row r="38" spans="1:11" ht="14.1" customHeight="1" x14ac:dyDescent="0.2">
      <c r="A38" s="306">
        <v>43</v>
      </c>
      <c r="B38" s="307" t="s">
        <v>257</v>
      </c>
      <c r="C38" s="308"/>
      <c r="D38" s="113">
        <v>2.6708964388047485</v>
      </c>
      <c r="E38" s="115">
        <v>261</v>
      </c>
      <c r="F38" s="114">
        <v>209</v>
      </c>
      <c r="G38" s="114">
        <v>385</v>
      </c>
      <c r="H38" s="114">
        <v>270</v>
      </c>
      <c r="I38" s="140">
        <v>370</v>
      </c>
      <c r="J38" s="115">
        <v>-109</v>
      </c>
      <c r="K38" s="116">
        <v>-29.45945945945946</v>
      </c>
    </row>
    <row r="39" spans="1:11" ht="14.1" customHeight="1" x14ac:dyDescent="0.2">
      <c r="A39" s="306">
        <v>51</v>
      </c>
      <c r="B39" s="307" t="s">
        <v>258</v>
      </c>
      <c r="C39" s="308"/>
      <c r="D39" s="113">
        <v>8.2992222677036427</v>
      </c>
      <c r="E39" s="115">
        <v>811</v>
      </c>
      <c r="F39" s="114">
        <v>447</v>
      </c>
      <c r="G39" s="114">
        <v>779</v>
      </c>
      <c r="H39" s="114">
        <v>571</v>
      </c>
      <c r="I39" s="140">
        <v>613</v>
      </c>
      <c r="J39" s="115">
        <v>198</v>
      </c>
      <c r="K39" s="116">
        <v>32.30016313213703</v>
      </c>
    </row>
    <row r="40" spans="1:11" ht="14.1" customHeight="1" x14ac:dyDescent="0.2">
      <c r="A40" s="306" t="s">
        <v>259</v>
      </c>
      <c r="B40" s="307" t="s">
        <v>260</v>
      </c>
      <c r="C40" s="308"/>
      <c r="D40" s="113">
        <v>7.6340564879246831</v>
      </c>
      <c r="E40" s="115">
        <v>746</v>
      </c>
      <c r="F40" s="114">
        <v>423</v>
      </c>
      <c r="G40" s="114">
        <v>726</v>
      </c>
      <c r="H40" s="114">
        <v>522</v>
      </c>
      <c r="I40" s="140">
        <v>571</v>
      </c>
      <c r="J40" s="115">
        <v>175</v>
      </c>
      <c r="K40" s="116">
        <v>30.64798598949212</v>
      </c>
    </row>
    <row r="41" spans="1:11" ht="14.1" customHeight="1" x14ac:dyDescent="0.2">
      <c r="A41" s="306"/>
      <c r="B41" s="307" t="s">
        <v>261</v>
      </c>
      <c r="C41" s="308"/>
      <c r="D41" s="113">
        <v>5.3827261563651252</v>
      </c>
      <c r="E41" s="115">
        <v>526</v>
      </c>
      <c r="F41" s="114">
        <v>332</v>
      </c>
      <c r="G41" s="114">
        <v>603</v>
      </c>
      <c r="H41" s="114">
        <v>455</v>
      </c>
      <c r="I41" s="140">
        <v>500</v>
      </c>
      <c r="J41" s="115">
        <v>26</v>
      </c>
      <c r="K41" s="116">
        <v>5.2</v>
      </c>
    </row>
    <row r="42" spans="1:11" ht="14.1" customHeight="1" x14ac:dyDescent="0.2">
      <c r="A42" s="306">
        <v>52</v>
      </c>
      <c r="B42" s="307" t="s">
        <v>262</v>
      </c>
      <c r="C42" s="308"/>
      <c r="D42" s="113">
        <v>3.3872288170282441</v>
      </c>
      <c r="E42" s="115">
        <v>331</v>
      </c>
      <c r="F42" s="114">
        <v>291</v>
      </c>
      <c r="G42" s="114">
        <v>328</v>
      </c>
      <c r="H42" s="114">
        <v>296</v>
      </c>
      <c r="I42" s="140">
        <v>352</v>
      </c>
      <c r="J42" s="115">
        <v>-21</v>
      </c>
      <c r="K42" s="116">
        <v>-5.9659090909090908</v>
      </c>
    </row>
    <row r="43" spans="1:11" ht="14.1" customHeight="1" x14ac:dyDescent="0.2">
      <c r="A43" s="306" t="s">
        <v>263</v>
      </c>
      <c r="B43" s="307" t="s">
        <v>264</v>
      </c>
      <c r="C43" s="308"/>
      <c r="D43" s="113">
        <v>2.7322963569381908</v>
      </c>
      <c r="E43" s="115">
        <v>267</v>
      </c>
      <c r="F43" s="114">
        <v>269</v>
      </c>
      <c r="G43" s="114">
        <v>273</v>
      </c>
      <c r="H43" s="114">
        <v>246</v>
      </c>
      <c r="I43" s="140">
        <v>318</v>
      </c>
      <c r="J43" s="115">
        <v>-51</v>
      </c>
      <c r="K43" s="116">
        <v>-16.037735849056602</v>
      </c>
    </row>
    <row r="44" spans="1:11" ht="14.1" customHeight="1" x14ac:dyDescent="0.2">
      <c r="A44" s="306">
        <v>53</v>
      </c>
      <c r="B44" s="307" t="s">
        <v>265</v>
      </c>
      <c r="C44" s="308"/>
      <c r="D44" s="113">
        <v>0.50143266475644699</v>
      </c>
      <c r="E44" s="115">
        <v>49</v>
      </c>
      <c r="F44" s="114">
        <v>49</v>
      </c>
      <c r="G44" s="114">
        <v>85</v>
      </c>
      <c r="H44" s="114">
        <v>73</v>
      </c>
      <c r="I44" s="140">
        <v>61</v>
      </c>
      <c r="J44" s="115">
        <v>-12</v>
      </c>
      <c r="K44" s="116">
        <v>-19.672131147540984</v>
      </c>
    </row>
    <row r="45" spans="1:11" ht="14.1" customHeight="1" x14ac:dyDescent="0.2">
      <c r="A45" s="306" t="s">
        <v>266</v>
      </c>
      <c r="B45" s="307" t="s">
        <v>267</v>
      </c>
      <c r="C45" s="308"/>
      <c r="D45" s="113">
        <v>0.50143266475644699</v>
      </c>
      <c r="E45" s="115">
        <v>49</v>
      </c>
      <c r="F45" s="114">
        <v>47</v>
      </c>
      <c r="G45" s="114">
        <v>82</v>
      </c>
      <c r="H45" s="114">
        <v>71</v>
      </c>
      <c r="I45" s="140">
        <v>60</v>
      </c>
      <c r="J45" s="115">
        <v>-11</v>
      </c>
      <c r="K45" s="116">
        <v>-18.333333333333332</v>
      </c>
    </row>
    <row r="46" spans="1:11" ht="14.1" customHeight="1" x14ac:dyDescent="0.2">
      <c r="A46" s="306">
        <v>54</v>
      </c>
      <c r="B46" s="307" t="s">
        <v>268</v>
      </c>
      <c r="C46" s="308"/>
      <c r="D46" s="113">
        <v>2.6606631191158412</v>
      </c>
      <c r="E46" s="115">
        <v>260</v>
      </c>
      <c r="F46" s="114">
        <v>275</v>
      </c>
      <c r="G46" s="114">
        <v>256</v>
      </c>
      <c r="H46" s="114">
        <v>330</v>
      </c>
      <c r="I46" s="140">
        <v>319</v>
      </c>
      <c r="J46" s="115">
        <v>-59</v>
      </c>
      <c r="K46" s="116">
        <v>-18.495297805642632</v>
      </c>
    </row>
    <row r="47" spans="1:11" ht="14.1" customHeight="1" x14ac:dyDescent="0.2">
      <c r="A47" s="306">
        <v>61</v>
      </c>
      <c r="B47" s="307" t="s">
        <v>269</v>
      </c>
      <c r="C47" s="308"/>
      <c r="D47" s="113">
        <v>1.2382316823577568</v>
      </c>
      <c r="E47" s="115">
        <v>121</v>
      </c>
      <c r="F47" s="114">
        <v>99</v>
      </c>
      <c r="G47" s="114">
        <v>170</v>
      </c>
      <c r="H47" s="114">
        <v>168</v>
      </c>
      <c r="I47" s="140">
        <v>133</v>
      </c>
      <c r="J47" s="115">
        <v>-12</v>
      </c>
      <c r="K47" s="116">
        <v>-9.022556390977444</v>
      </c>
    </row>
    <row r="48" spans="1:11" ht="14.1" customHeight="1" x14ac:dyDescent="0.2">
      <c r="A48" s="306">
        <v>62</v>
      </c>
      <c r="B48" s="307" t="s">
        <v>270</v>
      </c>
      <c r="C48" s="308"/>
      <c r="D48" s="113">
        <v>8.4936553417928771</v>
      </c>
      <c r="E48" s="115">
        <v>830</v>
      </c>
      <c r="F48" s="114">
        <v>713</v>
      </c>
      <c r="G48" s="114">
        <v>1157</v>
      </c>
      <c r="H48" s="114">
        <v>747</v>
      </c>
      <c r="I48" s="140">
        <v>770</v>
      </c>
      <c r="J48" s="115">
        <v>60</v>
      </c>
      <c r="K48" s="116">
        <v>7.7922077922077921</v>
      </c>
    </row>
    <row r="49" spans="1:11" ht="14.1" customHeight="1" x14ac:dyDescent="0.2">
      <c r="A49" s="306">
        <v>63</v>
      </c>
      <c r="B49" s="307" t="s">
        <v>271</v>
      </c>
      <c r="C49" s="308"/>
      <c r="D49" s="113">
        <v>4.3389275480966027</v>
      </c>
      <c r="E49" s="115">
        <v>424</v>
      </c>
      <c r="F49" s="114">
        <v>325</v>
      </c>
      <c r="G49" s="114">
        <v>564</v>
      </c>
      <c r="H49" s="114">
        <v>459</v>
      </c>
      <c r="I49" s="140">
        <v>433</v>
      </c>
      <c r="J49" s="115">
        <v>-9</v>
      </c>
      <c r="K49" s="116">
        <v>-2.0785219399538106</v>
      </c>
    </row>
    <row r="50" spans="1:11" ht="14.1" customHeight="1" x14ac:dyDescent="0.2">
      <c r="A50" s="306" t="s">
        <v>272</v>
      </c>
      <c r="B50" s="307" t="s">
        <v>273</v>
      </c>
      <c r="C50" s="308"/>
      <c r="D50" s="113">
        <v>0.89029881293491608</v>
      </c>
      <c r="E50" s="115">
        <v>87</v>
      </c>
      <c r="F50" s="114">
        <v>72</v>
      </c>
      <c r="G50" s="114">
        <v>126</v>
      </c>
      <c r="H50" s="114">
        <v>76</v>
      </c>
      <c r="I50" s="140">
        <v>78</v>
      </c>
      <c r="J50" s="115">
        <v>9</v>
      </c>
      <c r="K50" s="116">
        <v>11.538461538461538</v>
      </c>
    </row>
    <row r="51" spans="1:11" ht="14.1" customHeight="1" x14ac:dyDescent="0.2">
      <c r="A51" s="306" t="s">
        <v>274</v>
      </c>
      <c r="B51" s="307" t="s">
        <v>275</v>
      </c>
      <c r="C51" s="308"/>
      <c r="D51" s="113">
        <v>3.0802292263610314</v>
      </c>
      <c r="E51" s="115">
        <v>301</v>
      </c>
      <c r="F51" s="114">
        <v>217</v>
      </c>
      <c r="G51" s="114">
        <v>359</v>
      </c>
      <c r="H51" s="114">
        <v>322</v>
      </c>
      <c r="I51" s="140">
        <v>318</v>
      </c>
      <c r="J51" s="115">
        <v>-17</v>
      </c>
      <c r="K51" s="116">
        <v>-5.3459119496855347</v>
      </c>
    </row>
    <row r="52" spans="1:11" ht="14.1" customHeight="1" x14ac:dyDescent="0.2">
      <c r="A52" s="306">
        <v>71</v>
      </c>
      <c r="B52" s="307" t="s">
        <v>276</v>
      </c>
      <c r="C52" s="308"/>
      <c r="D52" s="113">
        <v>9.6295538272615637</v>
      </c>
      <c r="E52" s="115">
        <v>941</v>
      </c>
      <c r="F52" s="114">
        <v>671</v>
      </c>
      <c r="G52" s="114">
        <v>1055</v>
      </c>
      <c r="H52" s="114">
        <v>866</v>
      </c>
      <c r="I52" s="140">
        <v>1121</v>
      </c>
      <c r="J52" s="115">
        <v>-180</v>
      </c>
      <c r="K52" s="116">
        <v>-16.057091882247992</v>
      </c>
    </row>
    <row r="53" spans="1:11" ht="14.1" customHeight="1" x14ac:dyDescent="0.2">
      <c r="A53" s="306" t="s">
        <v>277</v>
      </c>
      <c r="B53" s="307" t="s">
        <v>278</v>
      </c>
      <c r="C53" s="308"/>
      <c r="D53" s="113">
        <v>4.164961113385182</v>
      </c>
      <c r="E53" s="115">
        <v>407</v>
      </c>
      <c r="F53" s="114">
        <v>338</v>
      </c>
      <c r="G53" s="114">
        <v>494</v>
      </c>
      <c r="H53" s="114">
        <v>442</v>
      </c>
      <c r="I53" s="140">
        <v>568</v>
      </c>
      <c r="J53" s="115">
        <v>-161</v>
      </c>
      <c r="K53" s="116">
        <v>-28.345070422535212</v>
      </c>
    </row>
    <row r="54" spans="1:11" ht="14.1" customHeight="1" x14ac:dyDescent="0.2">
      <c r="A54" s="306" t="s">
        <v>279</v>
      </c>
      <c r="B54" s="307" t="s">
        <v>280</v>
      </c>
      <c r="C54" s="308"/>
      <c r="D54" s="113">
        <v>4.328694228407695</v>
      </c>
      <c r="E54" s="115">
        <v>423</v>
      </c>
      <c r="F54" s="114">
        <v>264</v>
      </c>
      <c r="G54" s="114">
        <v>480</v>
      </c>
      <c r="H54" s="114">
        <v>345</v>
      </c>
      <c r="I54" s="140">
        <v>421</v>
      </c>
      <c r="J54" s="115">
        <v>2</v>
      </c>
      <c r="K54" s="116">
        <v>0.47505938242280282</v>
      </c>
    </row>
    <row r="55" spans="1:11" ht="14.1" customHeight="1" x14ac:dyDescent="0.2">
      <c r="A55" s="306">
        <v>72</v>
      </c>
      <c r="B55" s="307" t="s">
        <v>281</v>
      </c>
      <c r="C55" s="308"/>
      <c r="D55" s="113">
        <v>1.5042979942693411</v>
      </c>
      <c r="E55" s="115">
        <v>147</v>
      </c>
      <c r="F55" s="114">
        <v>83</v>
      </c>
      <c r="G55" s="114">
        <v>160</v>
      </c>
      <c r="H55" s="114">
        <v>130</v>
      </c>
      <c r="I55" s="140">
        <v>188</v>
      </c>
      <c r="J55" s="115">
        <v>-41</v>
      </c>
      <c r="K55" s="116">
        <v>-21.808510638297872</v>
      </c>
    </row>
    <row r="56" spans="1:11" ht="14.1" customHeight="1" x14ac:dyDescent="0.2">
      <c r="A56" s="306" t="s">
        <v>282</v>
      </c>
      <c r="B56" s="307" t="s">
        <v>283</v>
      </c>
      <c r="C56" s="308"/>
      <c r="D56" s="113">
        <v>0.36839950880065492</v>
      </c>
      <c r="E56" s="115">
        <v>36</v>
      </c>
      <c r="F56" s="114">
        <v>19</v>
      </c>
      <c r="G56" s="114">
        <v>65</v>
      </c>
      <c r="H56" s="114">
        <v>29</v>
      </c>
      <c r="I56" s="140">
        <v>71</v>
      </c>
      <c r="J56" s="115">
        <v>-35</v>
      </c>
      <c r="K56" s="116">
        <v>-49.29577464788732</v>
      </c>
    </row>
    <row r="57" spans="1:11" ht="14.1" customHeight="1" x14ac:dyDescent="0.2">
      <c r="A57" s="306" t="s">
        <v>284</v>
      </c>
      <c r="B57" s="307" t="s">
        <v>285</v>
      </c>
      <c r="C57" s="308"/>
      <c r="D57" s="113">
        <v>0.67539909946786736</v>
      </c>
      <c r="E57" s="115">
        <v>66</v>
      </c>
      <c r="F57" s="114">
        <v>41</v>
      </c>
      <c r="G57" s="114">
        <v>43</v>
      </c>
      <c r="H57" s="114">
        <v>68</v>
      </c>
      <c r="I57" s="140">
        <v>67</v>
      </c>
      <c r="J57" s="115">
        <v>-1</v>
      </c>
      <c r="K57" s="116">
        <v>-1.4925373134328359</v>
      </c>
    </row>
    <row r="58" spans="1:11" ht="14.1" customHeight="1" x14ac:dyDescent="0.2">
      <c r="A58" s="306">
        <v>73</v>
      </c>
      <c r="B58" s="307" t="s">
        <v>286</v>
      </c>
      <c r="C58" s="308"/>
      <c r="D58" s="113">
        <v>1.9238641015145312</v>
      </c>
      <c r="E58" s="115">
        <v>188</v>
      </c>
      <c r="F58" s="114">
        <v>128</v>
      </c>
      <c r="G58" s="114">
        <v>319</v>
      </c>
      <c r="H58" s="114">
        <v>207</v>
      </c>
      <c r="I58" s="140">
        <v>242</v>
      </c>
      <c r="J58" s="115">
        <v>-54</v>
      </c>
      <c r="K58" s="116">
        <v>-22.314049586776861</v>
      </c>
    </row>
    <row r="59" spans="1:11" ht="14.1" customHeight="1" x14ac:dyDescent="0.2">
      <c r="A59" s="306" t="s">
        <v>287</v>
      </c>
      <c r="B59" s="307" t="s">
        <v>288</v>
      </c>
      <c r="C59" s="308"/>
      <c r="D59" s="113">
        <v>1.3917314776913632</v>
      </c>
      <c r="E59" s="115">
        <v>136</v>
      </c>
      <c r="F59" s="114">
        <v>103</v>
      </c>
      <c r="G59" s="114">
        <v>259</v>
      </c>
      <c r="H59" s="114">
        <v>167</v>
      </c>
      <c r="I59" s="140">
        <v>202</v>
      </c>
      <c r="J59" s="115">
        <v>-66</v>
      </c>
      <c r="K59" s="116">
        <v>-32.67326732673267</v>
      </c>
    </row>
    <row r="60" spans="1:11" ht="14.1" customHeight="1" x14ac:dyDescent="0.2">
      <c r="A60" s="306">
        <v>81</v>
      </c>
      <c r="B60" s="307" t="s">
        <v>289</v>
      </c>
      <c r="C60" s="308"/>
      <c r="D60" s="113">
        <v>7.6238231682357753</v>
      </c>
      <c r="E60" s="115">
        <v>745</v>
      </c>
      <c r="F60" s="114">
        <v>543</v>
      </c>
      <c r="G60" s="114">
        <v>967</v>
      </c>
      <c r="H60" s="114">
        <v>537</v>
      </c>
      <c r="I60" s="140">
        <v>585</v>
      </c>
      <c r="J60" s="115">
        <v>160</v>
      </c>
      <c r="K60" s="116">
        <v>27.350427350427349</v>
      </c>
    </row>
    <row r="61" spans="1:11" ht="14.1" customHeight="1" x14ac:dyDescent="0.2">
      <c r="A61" s="306" t="s">
        <v>290</v>
      </c>
      <c r="B61" s="307" t="s">
        <v>291</v>
      </c>
      <c r="C61" s="308"/>
      <c r="D61" s="113">
        <v>3.0802292263610314</v>
      </c>
      <c r="E61" s="115">
        <v>301</v>
      </c>
      <c r="F61" s="114">
        <v>165</v>
      </c>
      <c r="G61" s="114">
        <v>330</v>
      </c>
      <c r="H61" s="114">
        <v>193</v>
      </c>
      <c r="I61" s="140">
        <v>237</v>
      </c>
      <c r="J61" s="115">
        <v>64</v>
      </c>
      <c r="K61" s="116">
        <v>27.004219409282701</v>
      </c>
    </row>
    <row r="62" spans="1:11" ht="14.1" customHeight="1" x14ac:dyDescent="0.2">
      <c r="A62" s="306" t="s">
        <v>292</v>
      </c>
      <c r="B62" s="307" t="s">
        <v>293</v>
      </c>
      <c r="C62" s="308"/>
      <c r="D62" s="113">
        <v>1.9750306999590668</v>
      </c>
      <c r="E62" s="115">
        <v>193</v>
      </c>
      <c r="F62" s="114">
        <v>217</v>
      </c>
      <c r="G62" s="114">
        <v>424</v>
      </c>
      <c r="H62" s="114">
        <v>181</v>
      </c>
      <c r="I62" s="140">
        <v>148</v>
      </c>
      <c r="J62" s="115">
        <v>45</v>
      </c>
      <c r="K62" s="116">
        <v>30.405405405405407</v>
      </c>
    </row>
    <row r="63" spans="1:11" ht="14.1" customHeight="1" x14ac:dyDescent="0.2">
      <c r="A63" s="306"/>
      <c r="B63" s="307" t="s">
        <v>294</v>
      </c>
      <c r="C63" s="308"/>
      <c r="D63" s="113">
        <v>1.7396643471142039</v>
      </c>
      <c r="E63" s="115">
        <v>170</v>
      </c>
      <c r="F63" s="114">
        <v>192</v>
      </c>
      <c r="G63" s="114">
        <v>377</v>
      </c>
      <c r="H63" s="114">
        <v>158</v>
      </c>
      <c r="I63" s="140">
        <v>120</v>
      </c>
      <c r="J63" s="115">
        <v>50</v>
      </c>
      <c r="K63" s="116">
        <v>41.666666666666664</v>
      </c>
    </row>
    <row r="64" spans="1:11" ht="14.1" customHeight="1" x14ac:dyDescent="0.2">
      <c r="A64" s="306" t="s">
        <v>295</v>
      </c>
      <c r="B64" s="307" t="s">
        <v>296</v>
      </c>
      <c r="C64" s="308"/>
      <c r="D64" s="113">
        <v>1.0233319688907081</v>
      </c>
      <c r="E64" s="115">
        <v>100</v>
      </c>
      <c r="F64" s="114">
        <v>64</v>
      </c>
      <c r="G64" s="114">
        <v>66</v>
      </c>
      <c r="H64" s="114">
        <v>61</v>
      </c>
      <c r="I64" s="140">
        <v>82</v>
      </c>
      <c r="J64" s="115">
        <v>18</v>
      </c>
      <c r="K64" s="116">
        <v>21.951219512195124</v>
      </c>
    </row>
    <row r="65" spans="1:11" ht="14.1" customHeight="1" x14ac:dyDescent="0.2">
      <c r="A65" s="306" t="s">
        <v>297</v>
      </c>
      <c r="B65" s="307" t="s">
        <v>298</v>
      </c>
      <c r="C65" s="308"/>
      <c r="D65" s="113">
        <v>0.62423250102333194</v>
      </c>
      <c r="E65" s="115">
        <v>61</v>
      </c>
      <c r="F65" s="114">
        <v>33</v>
      </c>
      <c r="G65" s="114">
        <v>63</v>
      </c>
      <c r="H65" s="114">
        <v>36</v>
      </c>
      <c r="I65" s="140">
        <v>45</v>
      </c>
      <c r="J65" s="115">
        <v>16</v>
      </c>
      <c r="K65" s="116">
        <v>35.555555555555557</v>
      </c>
    </row>
    <row r="66" spans="1:11" ht="14.1" customHeight="1" x14ac:dyDescent="0.2">
      <c r="A66" s="306">
        <v>82</v>
      </c>
      <c r="B66" s="307" t="s">
        <v>299</v>
      </c>
      <c r="C66" s="308"/>
      <c r="D66" s="113">
        <v>3.3360622185837085</v>
      </c>
      <c r="E66" s="115">
        <v>326</v>
      </c>
      <c r="F66" s="114">
        <v>258</v>
      </c>
      <c r="G66" s="114">
        <v>588</v>
      </c>
      <c r="H66" s="114">
        <v>286</v>
      </c>
      <c r="I66" s="140">
        <v>418</v>
      </c>
      <c r="J66" s="115">
        <v>-92</v>
      </c>
      <c r="K66" s="116">
        <v>-22.009569377990431</v>
      </c>
    </row>
    <row r="67" spans="1:11" ht="14.1" customHeight="1" x14ac:dyDescent="0.2">
      <c r="A67" s="306" t="s">
        <v>300</v>
      </c>
      <c r="B67" s="307" t="s">
        <v>301</v>
      </c>
      <c r="C67" s="308"/>
      <c r="D67" s="113">
        <v>2.0671305771592303</v>
      </c>
      <c r="E67" s="115">
        <v>202</v>
      </c>
      <c r="F67" s="114">
        <v>146</v>
      </c>
      <c r="G67" s="114">
        <v>309</v>
      </c>
      <c r="H67" s="114">
        <v>136</v>
      </c>
      <c r="I67" s="140">
        <v>256</v>
      </c>
      <c r="J67" s="115">
        <v>-54</v>
      </c>
      <c r="K67" s="116">
        <v>-21.09375</v>
      </c>
    </row>
    <row r="68" spans="1:11" ht="14.1" customHeight="1" x14ac:dyDescent="0.2">
      <c r="A68" s="306" t="s">
        <v>302</v>
      </c>
      <c r="B68" s="307" t="s">
        <v>303</v>
      </c>
      <c r="C68" s="308"/>
      <c r="D68" s="113">
        <v>0.92099877200163738</v>
      </c>
      <c r="E68" s="115">
        <v>90</v>
      </c>
      <c r="F68" s="114">
        <v>82</v>
      </c>
      <c r="G68" s="114">
        <v>196</v>
      </c>
      <c r="H68" s="114">
        <v>88</v>
      </c>
      <c r="I68" s="140">
        <v>76</v>
      </c>
      <c r="J68" s="115">
        <v>14</v>
      </c>
      <c r="K68" s="116">
        <v>18.421052631578949</v>
      </c>
    </row>
    <row r="69" spans="1:11" ht="14.1" customHeight="1" x14ac:dyDescent="0.2">
      <c r="A69" s="306">
        <v>83</v>
      </c>
      <c r="B69" s="307" t="s">
        <v>304</v>
      </c>
      <c r="C69" s="308"/>
      <c r="D69" s="113">
        <v>5.290626279164961</v>
      </c>
      <c r="E69" s="115">
        <v>517</v>
      </c>
      <c r="F69" s="114">
        <v>432</v>
      </c>
      <c r="G69" s="114">
        <v>906</v>
      </c>
      <c r="H69" s="114">
        <v>347</v>
      </c>
      <c r="I69" s="140">
        <v>466</v>
      </c>
      <c r="J69" s="115">
        <v>51</v>
      </c>
      <c r="K69" s="116">
        <v>10.944206008583691</v>
      </c>
    </row>
    <row r="70" spans="1:11" ht="14.1" customHeight="1" x14ac:dyDescent="0.2">
      <c r="A70" s="306" t="s">
        <v>305</v>
      </c>
      <c r="B70" s="307" t="s">
        <v>306</v>
      </c>
      <c r="C70" s="308"/>
      <c r="D70" s="113">
        <v>4.2672943102742531</v>
      </c>
      <c r="E70" s="115">
        <v>417</v>
      </c>
      <c r="F70" s="114">
        <v>335</v>
      </c>
      <c r="G70" s="114">
        <v>781</v>
      </c>
      <c r="H70" s="114">
        <v>267</v>
      </c>
      <c r="I70" s="140">
        <v>359</v>
      </c>
      <c r="J70" s="115">
        <v>58</v>
      </c>
      <c r="K70" s="116">
        <v>16.15598885793872</v>
      </c>
    </row>
    <row r="71" spans="1:11" ht="14.1" customHeight="1" x14ac:dyDescent="0.2">
      <c r="A71" s="306"/>
      <c r="B71" s="307" t="s">
        <v>307</v>
      </c>
      <c r="C71" s="308"/>
      <c r="D71" s="113">
        <v>2.4559967253376995</v>
      </c>
      <c r="E71" s="115">
        <v>240</v>
      </c>
      <c r="F71" s="114">
        <v>195</v>
      </c>
      <c r="G71" s="114">
        <v>484</v>
      </c>
      <c r="H71" s="114">
        <v>140</v>
      </c>
      <c r="I71" s="140">
        <v>219</v>
      </c>
      <c r="J71" s="115">
        <v>21</v>
      </c>
      <c r="K71" s="116">
        <v>9.5890410958904102</v>
      </c>
    </row>
    <row r="72" spans="1:11" ht="14.1" customHeight="1" x14ac:dyDescent="0.2">
      <c r="A72" s="306">
        <v>84</v>
      </c>
      <c r="B72" s="307" t="s">
        <v>308</v>
      </c>
      <c r="C72" s="308"/>
      <c r="D72" s="113">
        <v>1.0847318870241507</v>
      </c>
      <c r="E72" s="115">
        <v>106</v>
      </c>
      <c r="F72" s="114">
        <v>87</v>
      </c>
      <c r="G72" s="114">
        <v>193</v>
      </c>
      <c r="H72" s="114">
        <v>90</v>
      </c>
      <c r="I72" s="140">
        <v>121</v>
      </c>
      <c r="J72" s="115">
        <v>-15</v>
      </c>
      <c r="K72" s="116">
        <v>-12.396694214876034</v>
      </c>
    </row>
    <row r="73" spans="1:11" ht="14.1" customHeight="1" x14ac:dyDescent="0.2">
      <c r="A73" s="306" t="s">
        <v>309</v>
      </c>
      <c r="B73" s="307" t="s">
        <v>310</v>
      </c>
      <c r="C73" s="308"/>
      <c r="D73" s="113">
        <v>0.56283258288988947</v>
      </c>
      <c r="E73" s="115">
        <v>55</v>
      </c>
      <c r="F73" s="114">
        <v>51</v>
      </c>
      <c r="G73" s="114">
        <v>102</v>
      </c>
      <c r="H73" s="114">
        <v>35</v>
      </c>
      <c r="I73" s="140">
        <v>61</v>
      </c>
      <c r="J73" s="115">
        <v>-6</v>
      </c>
      <c r="K73" s="116">
        <v>-9.8360655737704921</v>
      </c>
    </row>
    <row r="74" spans="1:11" ht="14.1" customHeight="1" x14ac:dyDescent="0.2">
      <c r="A74" s="306" t="s">
        <v>311</v>
      </c>
      <c r="B74" s="307" t="s">
        <v>312</v>
      </c>
      <c r="C74" s="308"/>
      <c r="D74" s="113">
        <v>0.14326647564469913</v>
      </c>
      <c r="E74" s="115">
        <v>14</v>
      </c>
      <c r="F74" s="114">
        <v>7</v>
      </c>
      <c r="G74" s="114">
        <v>28</v>
      </c>
      <c r="H74" s="114">
        <v>10</v>
      </c>
      <c r="I74" s="140">
        <v>10</v>
      </c>
      <c r="J74" s="115">
        <v>4</v>
      </c>
      <c r="K74" s="116">
        <v>40</v>
      </c>
    </row>
    <row r="75" spans="1:11" ht="14.1" customHeight="1" x14ac:dyDescent="0.2">
      <c r="A75" s="306" t="s">
        <v>313</v>
      </c>
      <c r="B75" s="307" t="s">
        <v>314</v>
      </c>
      <c r="C75" s="308"/>
      <c r="D75" s="113">
        <v>6.1399918133442491E-2</v>
      </c>
      <c r="E75" s="115">
        <v>6</v>
      </c>
      <c r="F75" s="114">
        <v>5</v>
      </c>
      <c r="G75" s="114">
        <v>4</v>
      </c>
      <c r="H75" s="114">
        <v>3</v>
      </c>
      <c r="I75" s="140">
        <v>14</v>
      </c>
      <c r="J75" s="115">
        <v>-8</v>
      </c>
      <c r="K75" s="116">
        <v>-57.142857142857146</v>
      </c>
    </row>
    <row r="76" spans="1:11" ht="14.1" customHeight="1" x14ac:dyDescent="0.2">
      <c r="A76" s="306">
        <v>91</v>
      </c>
      <c r="B76" s="307" t="s">
        <v>315</v>
      </c>
      <c r="C76" s="308"/>
      <c r="D76" s="113">
        <v>1.0437986082685222</v>
      </c>
      <c r="E76" s="115">
        <v>102</v>
      </c>
      <c r="F76" s="114">
        <v>52</v>
      </c>
      <c r="G76" s="114">
        <v>90</v>
      </c>
      <c r="H76" s="114">
        <v>30</v>
      </c>
      <c r="I76" s="140">
        <v>58</v>
      </c>
      <c r="J76" s="115">
        <v>44</v>
      </c>
      <c r="K76" s="116">
        <v>75.862068965517238</v>
      </c>
    </row>
    <row r="77" spans="1:11" ht="14.1" customHeight="1" x14ac:dyDescent="0.2">
      <c r="A77" s="306">
        <v>92</v>
      </c>
      <c r="B77" s="307" t="s">
        <v>316</v>
      </c>
      <c r="C77" s="308"/>
      <c r="D77" s="113">
        <v>1.0233319688907081</v>
      </c>
      <c r="E77" s="115">
        <v>100</v>
      </c>
      <c r="F77" s="114">
        <v>75</v>
      </c>
      <c r="G77" s="114">
        <v>67</v>
      </c>
      <c r="H77" s="114">
        <v>100</v>
      </c>
      <c r="I77" s="140">
        <v>107</v>
      </c>
      <c r="J77" s="115">
        <v>-7</v>
      </c>
      <c r="K77" s="116">
        <v>-6.5420560747663554</v>
      </c>
    </row>
    <row r="78" spans="1:11" ht="14.1" customHeight="1" x14ac:dyDescent="0.2">
      <c r="A78" s="306">
        <v>93</v>
      </c>
      <c r="B78" s="307" t="s">
        <v>317</v>
      </c>
      <c r="C78" s="308"/>
      <c r="D78" s="113">
        <v>0.22513303315595579</v>
      </c>
      <c r="E78" s="115">
        <v>22</v>
      </c>
      <c r="F78" s="114">
        <v>7</v>
      </c>
      <c r="G78" s="114">
        <v>20</v>
      </c>
      <c r="H78" s="114">
        <v>14</v>
      </c>
      <c r="I78" s="140">
        <v>16</v>
      </c>
      <c r="J78" s="115">
        <v>6</v>
      </c>
      <c r="K78" s="116">
        <v>37.5</v>
      </c>
    </row>
    <row r="79" spans="1:11" ht="14.1" customHeight="1" x14ac:dyDescent="0.2">
      <c r="A79" s="306">
        <v>94</v>
      </c>
      <c r="B79" s="307" t="s">
        <v>318</v>
      </c>
      <c r="C79" s="308"/>
      <c r="D79" s="113">
        <v>0.10233319688907082</v>
      </c>
      <c r="E79" s="115">
        <v>10</v>
      </c>
      <c r="F79" s="114">
        <v>33</v>
      </c>
      <c r="G79" s="114">
        <v>91</v>
      </c>
      <c r="H79" s="114">
        <v>18</v>
      </c>
      <c r="I79" s="140">
        <v>21</v>
      </c>
      <c r="J79" s="115">
        <v>-11</v>
      </c>
      <c r="K79" s="116">
        <v>-52.38095238095238</v>
      </c>
    </row>
    <row r="80" spans="1:11" ht="14.1" customHeight="1" x14ac:dyDescent="0.2">
      <c r="A80" s="306" t="s">
        <v>319</v>
      </c>
      <c r="B80" s="307" t="s">
        <v>320</v>
      </c>
      <c r="C80" s="308"/>
      <c r="D80" s="113">
        <v>0</v>
      </c>
      <c r="E80" s="115">
        <v>0</v>
      </c>
      <c r="F80" s="114" t="s">
        <v>514</v>
      </c>
      <c r="G80" s="114" t="s">
        <v>514</v>
      </c>
      <c r="H80" s="114">
        <v>0</v>
      </c>
      <c r="I80" s="140">
        <v>0</v>
      </c>
      <c r="J80" s="115">
        <v>0</v>
      </c>
      <c r="K80" s="116">
        <v>0</v>
      </c>
    </row>
    <row r="81" spans="1:11" ht="14.1" customHeight="1" x14ac:dyDescent="0.2">
      <c r="A81" s="310" t="s">
        <v>321</v>
      </c>
      <c r="B81" s="311" t="s">
        <v>334</v>
      </c>
      <c r="C81" s="312"/>
      <c r="D81" s="125">
        <v>0.22513303315595579</v>
      </c>
      <c r="E81" s="143">
        <v>22</v>
      </c>
      <c r="F81" s="144">
        <v>34</v>
      </c>
      <c r="G81" s="144">
        <v>79</v>
      </c>
      <c r="H81" s="144">
        <v>21</v>
      </c>
      <c r="I81" s="145">
        <v>24</v>
      </c>
      <c r="J81" s="143">
        <v>-2</v>
      </c>
      <c r="K81" s="146">
        <v>-8.3333333333333339</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10515</v>
      </c>
      <c r="E11" s="114">
        <v>8583</v>
      </c>
      <c r="F11" s="114">
        <v>10606</v>
      </c>
      <c r="G11" s="114">
        <v>8930</v>
      </c>
      <c r="H11" s="140">
        <v>10473</v>
      </c>
      <c r="I11" s="115">
        <v>42</v>
      </c>
      <c r="J11" s="116">
        <v>0.4010312231452306</v>
      </c>
    </row>
    <row r="12" spans="1:15" s="110" customFormat="1" ht="24.95" customHeight="1" x14ac:dyDescent="0.2">
      <c r="A12" s="193" t="s">
        <v>132</v>
      </c>
      <c r="B12" s="194" t="s">
        <v>133</v>
      </c>
      <c r="C12" s="113">
        <v>0.94151212553495012</v>
      </c>
      <c r="D12" s="115">
        <v>99</v>
      </c>
      <c r="E12" s="114">
        <v>155</v>
      </c>
      <c r="F12" s="114">
        <v>177</v>
      </c>
      <c r="G12" s="114">
        <v>105</v>
      </c>
      <c r="H12" s="140">
        <v>98</v>
      </c>
      <c r="I12" s="115">
        <v>1</v>
      </c>
      <c r="J12" s="116">
        <v>1.0204081632653061</v>
      </c>
    </row>
    <row r="13" spans="1:15" s="110" customFormat="1" ht="24.95" customHeight="1" x14ac:dyDescent="0.2">
      <c r="A13" s="193" t="s">
        <v>134</v>
      </c>
      <c r="B13" s="199" t="s">
        <v>214</v>
      </c>
      <c r="C13" s="113">
        <v>1.873514027579648</v>
      </c>
      <c r="D13" s="115">
        <v>197</v>
      </c>
      <c r="E13" s="114">
        <v>259</v>
      </c>
      <c r="F13" s="114">
        <v>58</v>
      </c>
      <c r="G13" s="114">
        <v>77</v>
      </c>
      <c r="H13" s="140">
        <v>107</v>
      </c>
      <c r="I13" s="115">
        <v>90</v>
      </c>
      <c r="J13" s="116">
        <v>84.112149532710276</v>
      </c>
    </row>
    <row r="14" spans="1:15" s="287" customFormat="1" ht="24.95" customHeight="1" x14ac:dyDescent="0.2">
      <c r="A14" s="193" t="s">
        <v>215</v>
      </c>
      <c r="B14" s="199" t="s">
        <v>137</v>
      </c>
      <c r="C14" s="113">
        <v>19.191631003328578</v>
      </c>
      <c r="D14" s="115">
        <v>2018</v>
      </c>
      <c r="E14" s="114">
        <v>1585</v>
      </c>
      <c r="F14" s="114">
        <v>1840</v>
      </c>
      <c r="G14" s="114">
        <v>1763</v>
      </c>
      <c r="H14" s="140">
        <v>2079</v>
      </c>
      <c r="I14" s="115">
        <v>-61</v>
      </c>
      <c r="J14" s="116">
        <v>-2.9341029341029343</v>
      </c>
      <c r="K14" s="110"/>
      <c r="L14" s="110"/>
      <c r="M14" s="110"/>
      <c r="N14" s="110"/>
      <c r="O14" s="110"/>
    </row>
    <row r="15" spans="1:15" s="110" customFormat="1" ht="24.95" customHeight="1" x14ac:dyDescent="0.2">
      <c r="A15" s="193" t="s">
        <v>216</v>
      </c>
      <c r="B15" s="199" t="s">
        <v>217</v>
      </c>
      <c r="C15" s="113">
        <v>2.4441274369947692</v>
      </c>
      <c r="D15" s="115">
        <v>257</v>
      </c>
      <c r="E15" s="114">
        <v>247</v>
      </c>
      <c r="F15" s="114">
        <v>306</v>
      </c>
      <c r="G15" s="114">
        <v>309</v>
      </c>
      <c r="H15" s="140">
        <v>270</v>
      </c>
      <c r="I15" s="115">
        <v>-13</v>
      </c>
      <c r="J15" s="116">
        <v>-4.8148148148148149</v>
      </c>
    </row>
    <row r="16" spans="1:15" s="287" customFormat="1" ht="24.95" customHeight="1" x14ac:dyDescent="0.2">
      <c r="A16" s="193" t="s">
        <v>218</v>
      </c>
      <c r="B16" s="199" t="s">
        <v>141</v>
      </c>
      <c r="C16" s="113" t="s">
        <v>514</v>
      </c>
      <c r="D16" s="115" t="s">
        <v>514</v>
      </c>
      <c r="E16" s="114" t="s">
        <v>514</v>
      </c>
      <c r="F16" s="114" t="s">
        <v>514</v>
      </c>
      <c r="G16" s="114" t="s">
        <v>514</v>
      </c>
      <c r="H16" s="140" t="s">
        <v>514</v>
      </c>
      <c r="I16" s="115" t="s">
        <v>514</v>
      </c>
      <c r="J16" s="116" t="s">
        <v>514</v>
      </c>
      <c r="K16" s="110"/>
      <c r="L16" s="110"/>
      <c r="M16" s="110"/>
      <c r="N16" s="110"/>
      <c r="O16" s="110"/>
    </row>
    <row r="17" spans="1:15" s="110" customFormat="1" ht="24.95" customHeight="1" x14ac:dyDescent="0.2">
      <c r="A17" s="193" t="s">
        <v>142</v>
      </c>
      <c r="B17" s="199" t="s">
        <v>220</v>
      </c>
      <c r="C17" s="113" t="s">
        <v>514</v>
      </c>
      <c r="D17" s="115" t="s">
        <v>514</v>
      </c>
      <c r="E17" s="114" t="s">
        <v>514</v>
      </c>
      <c r="F17" s="114" t="s">
        <v>514</v>
      </c>
      <c r="G17" s="114" t="s">
        <v>514</v>
      </c>
      <c r="H17" s="140" t="s">
        <v>514</v>
      </c>
      <c r="I17" s="115" t="s">
        <v>514</v>
      </c>
      <c r="J17" s="116" t="s">
        <v>514</v>
      </c>
    </row>
    <row r="18" spans="1:15" s="287" customFormat="1" ht="24.95" customHeight="1" x14ac:dyDescent="0.2">
      <c r="A18" s="201" t="s">
        <v>144</v>
      </c>
      <c r="B18" s="202" t="s">
        <v>145</v>
      </c>
      <c r="C18" s="113">
        <v>6.2577270565858294</v>
      </c>
      <c r="D18" s="115">
        <v>658</v>
      </c>
      <c r="E18" s="114">
        <v>512</v>
      </c>
      <c r="F18" s="114">
        <v>587</v>
      </c>
      <c r="G18" s="114">
        <v>528</v>
      </c>
      <c r="H18" s="140">
        <v>622</v>
      </c>
      <c r="I18" s="115">
        <v>36</v>
      </c>
      <c r="J18" s="116">
        <v>5.787781350482315</v>
      </c>
      <c r="K18" s="110"/>
      <c r="L18" s="110"/>
      <c r="M18" s="110"/>
      <c r="N18" s="110"/>
      <c r="O18" s="110"/>
    </row>
    <row r="19" spans="1:15" s="110" customFormat="1" ht="24.95" customHeight="1" x14ac:dyDescent="0.2">
      <c r="A19" s="193" t="s">
        <v>146</v>
      </c>
      <c r="B19" s="199" t="s">
        <v>147</v>
      </c>
      <c r="C19" s="113">
        <v>12.296718972895864</v>
      </c>
      <c r="D19" s="115">
        <v>1293</v>
      </c>
      <c r="E19" s="114">
        <v>1000</v>
      </c>
      <c r="F19" s="114">
        <v>1235</v>
      </c>
      <c r="G19" s="114">
        <v>1189</v>
      </c>
      <c r="H19" s="140">
        <v>1269</v>
      </c>
      <c r="I19" s="115">
        <v>24</v>
      </c>
      <c r="J19" s="116">
        <v>1.8912529550827424</v>
      </c>
    </row>
    <row r="20" spans="1:15" s="287" customFormat="1" ht="24.95" customHeight="1" x14ac:dyDescent="0.2">
      <c r="A20" s="193" t="s">
        <v>148</v>
      </c>
      <c r="B20" s="199" t="s">
        <v>149</v>
      </c>
      <c r="C20" s="113">
        <v>4.5268663813599623</v>
      </c>
      <c r="D20" s="115">
        <v>476</v>
      </c>
      <c r="E20" s="114">
        <v>371</v>
      </c>
      <c r="F20" s="114">
        <v>400</v>
      </c>
      <c r="G20" s="114">
        <v>326</v>
      </c>
      <c r="H20" s="140">
        <v>436</v>
      </c>
      <c r="I20" s="115">
        <v>40</v>
      </c>
      <c r="J20" s="116">
        <v>9.1743119266055047</v>
      </c>
      <c r="K20" s="110"/>
      <c r="L20" s="110"/>
      <c r="M20" s="110"/>
      <c r="N20" s="110"/>
      <c r="O20" s="110"/>
    </row>
    <row r="21" spans="1:15" s="110" customFormat="1" ht="24.95" customHeight="1" x14ac:dyDescent="0.2">
      <c r="A21" s="201" t="s">
        <v>150</v>
      </c>
      <c r="B21" s="202" t="s">
        <v>151</v>
      </c>
      <c r="C21" s="113">
        <v>6.2577270565858294</v>
      </c>
      <c r="D21" s="115">
        <v>658</v>
      </c>
      <c r="E21" s="114">
        <v>568</v>
      </c>
      <c r="F21" s="114">
        <v>616</v>
      </c>
      <c r="G21" s="114">
        <v>600</v>
      </c>
      <c r="H21" s="140">
        <v>639</v>
      </c>
      <c r="I21" s="115">
        <v>19</v>
      </c>
      <c r="J21" s="116">
        <v>2.9733959311424099</v>
      </c>
    </row>
    <row r="22" spans="1:15" s="110" customFormat="1" ht="24.95" customHeight="1" x14ac:dyDescent="0.2">
      <c r="A22" s="201" t="s">
        <v>152</v>
      </c>
      <c r="B22" s="199" t="s">
        <v>153</v>
      </c>
      <c r="C22" s="113">
        <v>2.3109843081312409</v>
      </c>
      <c r="D22" s="115">
        <v>243</v>
      </c>
      <c r="E22" s="114">
        <v>141</v>
      </c>
      <c r="F22" s="114">
        <v>148</v>
      </c>
      <c r="G22" s="114">
        <v>156</v>
      </c>
      <c r="H22" s="140">
        <v>296</v>
      </c>
      <c r="I22" s="115">
        <v>-53</v>
      </c>
      <c r="J22" s="116">
        <v>-17.905405405405407</v>
      </c>
    </row>
    <row r="23" spans="1:15" s="110" customFormat="1" ht="24.95" customHeight="1" x14ac:dyDescent="0.2">
      <c r="A23" s="193" t="s">
        <v>154</v>
      </c>
      <c r="B23" s="199" t="s">
        <v>155</v>
      </c>
      <c r="C23" s="113">
        <v>0.64669519733713743</v>
      </c>
      <c r="D23" s="115">
        <v>68</v>
      </c>
      <c r="E23" s="114">
        <v>35</v>
      </c>
      <c r="F23" s="114">
        <v>76</v>
      </c>
      <c r="G23" s="114">
        <v>79</v>
      </c>
      <c r="H23" s="140">
        <v>130</v>
      </c>
      <c r="I23" s="115">
        <v>-62</v>
      </c>
      <c r="J23" s="116">
        <v>-47.692307692307693</v>
      </c>
    </row>
    <row r="24" spans="1:15" s="110" customFormat="1" ht="24.95" customHeight="1" x14ac:dyDescent="0.2">
      <c r="A24" s="193" t="s">
        <v>156</v>
      </c>
      <c r="B24" s="199" t="s">
        <v>221</v>
      </c>
      <c r="C24" s="113">
        <v>11.507370423204945</v>
      </c>
      <c r="D24" s="115">
        <v>1210</v>
      </c>
      <c r="E24" s="114">
        <v>841</v>
      </c>
      <c r="F24" s="114">
        <v>1318</v>
      </c>
      <c r="G24" s="114">
        <v>979</v>
      </c>
      <c r="H24" s="140">
        <v>1274</v>
      </c>
      <c r="I24" s="115">
        <v>-64</v>
      </c>
      <c r="J24" s="116">
        <v>-5.0235478806907379</v>
      </c>
    </row>
    <row r="25" spans="1:15" s="110" customFormat="1" ht="24.95" customHeight="1" x14ac:dyDescent="0.2">
      <c r="A25" s="193" t="s">
        <v>222</v>
      </c>
      <c r="B25" s="204" t="s">
        <v>159</v>
      </c>
      <c r="C25" s="113">
        <v>4.7456015216357583</v>
      </c>
      <c r="D25" s="115">
        <v>499</v>
      </c>
      <c r="E25" s="114">
        <v>494</v>
      </c>
      <c r="F25" s="114">
        <v>504</v>
      </c>
      <c r="G25" s="114">
        <v>532</v>
      </c>
      <c r="H25" s="140">
        <v>571</v>
      </c>
      <c r="I25" s="115">
        <v>-72</v>
      </c>
      <c r="J25" s="116">
        <v>-12.609457092819614</v>
      </c>
    </row>
    <row r="26" spans="1:15" s="110" customFormat="1" ht="24.95" customHeight="1" x14ac:dyDescent="0.2">
      <c r="A26" s="201">
        <v>782.78300000000002</v>
      </c>
      <c r="B26" s="203" t="s">
        <v>160</v>
      </c>
      <c r="C26" s="113">
        <v>5.4493580599144078</v>
      </c>
      <c r="D26" s="115">
        <v>573</v>
      </c>
      <c r="E26" s="114">
        <v>824</v>
      </c>
      <c r="F26" s="114">
        <v>791</v>
      </c>
      <c r="G26" s="114">
        <v>642</v>
      </c>
      <c r="H26" s="140">
        <v>604</v>
      </c>
      <c r="I26" s="115">
        <v>-31</v>
      </c>
      <c r="J26" s="116">
        <v>-5.1324503311258276</v>
      </c>
    </row>
    <row r="27" spans="1:15" s="110" customFormat="1" ht="24.95" customHeight="1" x14ac:dyDescent="0.2">
      <c r="A27" s="193" t="s">
        <v>161</v>
      </c>
      <c r="B27" s="199" t="s">
        <v>162</v>
      </c>
      <c r="C27" s="113">
        <v>2.1683309557774608</v>
      </c>
      <c r="D27" s="115">
        <v>228</v>
      </c>
      <c r="E27" s="114">
        <v>250</v>
      </c>
      <c r="F27" s="114">
        <v>319</v>
      </c>
      <c r="G27" s="114">
        <v>291</v>
      </c>
      <c r="H27" s="140">
        <v>309</v>
      </c>
      <c r="I27" s="115">
        <v>-81</v>
      </c>
      <c r="J27" s="116">
        <v>-26.21359223300971</v>
      </c>
    </row>
    <row r="28" spans="1:15" s="110" customFormat="1" ht="24.95" customHeight="1" x14ac:dyDescent="0.2">
      <c r="A28" s="193" t="s">
        <v>163</v>
      </c>
      <c r="B28" s="199" t="s">
        <v>164</v>
      </c>
      <c r="C28" s="113">
        <v>2.9481692819781267</v>
      </c>
      <c r="D28" s="115">
        <v>310</v>
      </c>
      <c r="E28" s="114">
        <v>218</v>
      </c>
      <c r="F28" s="114">
        <v>502</v>
      </c>
      <c r="G28" s="114">
        <v>213</v>
      </c>
      <c r="H28" s="140">
        <v>307</v>
      </c>
      <c r="I28" s="115">
        <v>3</v>
      </c>
      <c r="J28" s="116">
        <v>0.9771986970684039</v>
      </c>
    </row>
    <row r="29" spans="1:15" s="110" customFormat="1" ht="24.95" customHeight="1" x14ac:dyDescent="0.2">
      <c r="A29" s="193">
        <v>86</v>
      </c>
      <c r="B29" s="199" t="s">
        <v>165</v>
      </c>
      <c r="C29" s="113">
        <v>6.343319067998098</v>
      </c>
      <c r="D29" s="115">
        <v>667</v>
      </c>
      <c r="E29" s="114">
        <v>469</v>
      </c>
      <c r="F29" s="114">
        <v>608</v>
      </c>
      <c r="G29" s="114">
        <v>533</v>
      </c>
      <c r="H29" s="140">
        <v>533</v>
      </c>
      <c r="I29" s="115">
        <v>134</v>
      </c>
      <c r="J29" s="116">
        <v>25.140712945590995</v>
      </c>
    </row>
    <row r="30" spans="1:15" s="110" customFormat="1" ht="24.95" customHeight="1" x14ac:dyDescent="0.2">
      <c r="A30" s="193">
        <v>87.88</v>
      </c>
      <c r="B30" s="204" t="s">
        <v>166</v>
      </c>
      <c r="C30" s="113">
        <v>7.1897289586305275</v>
      </c>
      <c r="D30" s="115">
        <v>756</v>
      </c>
      <c r="E30" s="114">
        <v>543</v>
      </c>
      <c r="F30" s="114">
        <v>861</v>
      </c>
      <c r="G30" s="114">
        <v>526</v>
      </c>
      <c r="H30" s="140">
        <v>751</v>
      </c>
      <c r="I30" s="115">
        <v>5</v>
      </c>
      <c r="J30" s="116">
        <v>0.66577896138482029</v>
      </c>
    </row>
    <row r="31" spans="1:15" s="110" customFormat="1" ht="24.95" customHeight="1" x14ac:dyDescent="0.2">
      <c r="A31" s="193" t="s">
        <v>167</v>
      </c>
      <c r="B31" s="199" t="s">
        <v>168</v>
      </c>
      <c r="C31" s="113">
        <v>5.3447456015216357</v>
      </c>
      <c r="D31" s="115">
        <v>562</v>
      </c>
      <c r="E31" s="114">
        <v>318</v>
      </c>
      <c r="F31" s="114">
        <v>566</v>
      </c>
      <c r="G31" s="114">
        <v>391</v>
      </c>
      <c r="H31" s="140">
        <v>448</v>
      </c>
      <c r="I31" s="115">
        <v>114</v>
      </c>
      <c r="J31" s="116">
        <v>25.446428571428573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0.94151212553495012</v>
      </c>
      <c r="D34" s="115">
        <v>99</v>
      </c>
      <c r="E34" s="114">
        <v>155</v>
      </c>
      <c r="F34" s="114">
        <v>177</v>
      </c>
      <c r="G34" s="114">
        <v>105</v>
      </c>
      <c r="H34" s="140">
        <v>98</v>
      </c>
      <c r="I34" s="115">
        <v>1</v>
      </c>
      <c r="J34" s="116">
        <v>1.0204081632653061</v>
      </c>
    </row>
    <row r="35" spans="1:10" s="110" customFormat="1" ht="24.95" customHeight="1" x14ac:dyDescent="0.2">
      <c r="A35" s="292" t="s">
        <v>171</v>
      </c>
      <c r="B35" s="293" t="s">
        <v>172</v>
      </c>
      <c r="C35" s="113">
        <v>27.322872087494055</v>
      </c>
      <c r="D35" s="115">
        <v>2873</v>
      </c>
      <c r="E35" s="114">
        <v>2356</v>
      </c>
      <c r="F35" s="114">
        <v>2485</v>
      </c>
      <c r="G35" s="114">
        <v>2368</v>
      </c>
      <c r="H35" s="140">
        <v>2808</v>
      </c>
      <c r="I35" s="115">
        <v>65</v>
      </c>
      <c r="J35" s="116">
        <v>2.3148148148148149</v>
      </c>
    </row>
    <row r="36" spans="1:10" s="110" customFormat="1" ht="24.95" customHeight="1" x14ac:dyDescent="0.2">
      <c r="A36" s="294" t="s">
        <v>173</v>
      </c>
      <c r="B36" s="295" t="s">
        <v>174</v>
      </c>
      <c r="C36" s="125">
        <v>71.735615786970996</v>
      </c>
      <c r="D36" s="143">
        <v>7543</v>
      </c>
      <c r="E36" s="144">
        <v>6072</v>
      </c>
      <c r="F36" s="144">
        <v>7944</v>
      </c>
      <c r="G36" s="144">
        <v>6457</v>
      </c>
      <c r="H36" s="145">
        <v>7567</v>
      </c>
      <c r="I36" s="143">
        <v>-24</v>
      </c>
      <c r="J36" s="146">
        <v>-0.31716664464120525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10515</v>
      </c>
      <c r="F11" s="264">
        <v>8583</v>
      </c>
      <c r="G11" s="264">
        <v>10606</v>
      </c>
      <c r="H11" s="264">
        <v>8930</v>
      </c>
      <c r="I11" s="265">
        <v>10473</v>
      </c>
      <c r="J11" s="263">
        <v>42</v>
      </c>
      <c r="K11" s="266">
        <v>0.4010312231452306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20.237755587256302</v>
      </c>
      <c r="E13" s="115">
        <v>2128</v>
      </c>
      <c r="F13" s="114">
        <v>2273</v>
      </c>
      <c r="G13" s="114">
        <v>2535</v>
      </c>
      <c r="H13" s="114">
        <v>2049</v>
      </c>
      <c r="I13" s="140">
        <v>2133</v>
      </c>
      <c r="J13" s="115">
        <v>-5</v>
      </c>
      <c r="K13" s="116">
        <v>-0.23441162681669012</v>
      </c>
    </row>
    <row r="14" spans="1:17" ht="15.95" customHeight="1" x14ac:dyDescent="0.2">
      <c r="A14" s="306" t="s">
        <v>230</v>
      </c>
      <c r="B14" s="307"/>
      <c r="C14" s="308"/>
      <c r="D14" s="113">
        <v>57.964812173086067</v>
      </c>
      <c r="E14" s="115">
        <v>6095</v>
      </c>
      <c r="F14" s="114">
        <v>4810</v>
      </c>
      <c r="G14" s="114">
        <v>5665</v>
      </c>
      <c r="H14" s="114">
        <v>5157</v>
      </c>
      <c r="I14" s="140">
        <v>6052</v>
      </c>
      <c r="J14" s="115">
        <v>43</v>
      </c>
      <c r="K14" s="116">
        <v>0.71050892267019172</v>
      </c>
    </row>
    <row r="15" spans="1:17" ht="15.95" customHeight="1" x14ac:dyDescent="0.2">
      <c r="A15" s="306" t="s">
        <v>231</v>
      </c>
      <c r="B15" s="307"/>
      <c r="C15" s="308"/>
      <c r="D15" s="113">
        <v>8.2738944365192584</v>
      </c>
      <c r="E15" s="115">
        <v>870</v>
      </c>
      <c r="F15" s="114">
        <v>544</v>
      </c>
      <c r="G15" s="114">
        <v>786</v>
      </c>
      <c r="H15" s="114">
        <v>694</v>
      </c>
      <c r="I15" s="140">
        <v>852</v>
      </c>
      <c r="J15" s="115">
        <v>18</v>
      </c>
      <c r="K15" s="116">
        <v>2.112676056338028</v>
      </c>
    </row>
    <row r="16" spans="1:17" ht="15.95" customHeight="1" x14ac:dyDescent="0.2">
      <c r="A16" s="306" t="s">
        <v>232</v>
      </c>
      <c r="B16" s="307"/>
      <c r="C16" s="308"/>
      <c r="D16" s="113">
        <v>13.143128863528293</v>
      </c>
      <c r="E16" s="115">
        <v>1382</v>
      </c>
      <c r="F16" s="114">
        <v>919</v>
      </c>
      <c r="G16" s="114">
        <v>1562</v>
      </c>
      <c r="H16" s="114">
        <v>1000</v>
      </c>
      <c r="I16" s="140">
        <v>1406</v>
      </c>
      <c r="J16" s="115">
        <v>-24</v>
      </c>
      <c r="K16" s="116">
        <v>-1.7069701280227596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1.0271041369472182</v>
      </c>
      <c r="E18" s="115">
        <v>108</v>
      </c>
      <c r="F18" s="114">
        <v>121</v>
      </c>
      <c r="G18" s="114">
        <v>166</v>
      </c>
      <c r="H18" s="114">
        <v>104</v>
      </c>
      <c r="I18" s="140">
        <v>89</v>
      </c>
      <c r="J18" s="115">
        <v>19</v>
      </c>
      <c r="K18" s="116">
        <v>21.348314606741575</v>
      </c>
    </row>
    <row r="19" spans="1:11" ht="14.1" customHeight="1" x14ac:dyDescent="0.2">
      <c r="A19" s="306" t="s">
        <v>235</v>
      </c>
      <c r="B19" s="307" t="s">
        <v>236</v>
      </c>
      <c r="C19" s="308"/>
      <c r="D19" s="113">
        <v>0.59914407988587737</v>
      </c>
      <c r="E19" s="115">
        <v>63</v>
      </c>
      <c r="F19" s="114">
        <v>102</v>
      </c>
      <c r="G19" s="114">
        <v>131</v>
      </c>
      <c r="H19" s="114">
        <v>79</v>
      </c>
      <c r="I19" s="140">
        <v>65</v>
      </c>
      <c r="J19" s="115">
        <v>-2</v>
      </c>
      <c r="K19" s="116">
        <v>-3.0769230769230771</v>
      </c>
    </row>
    <row r="20" spans="1:11" ht="14.1" customHeight="1" x14ac:dyDescent="0.2">
      <c r="A20" s="306">
        <v>12</v>
      </c>
      <c r="B20" s="307" t="s">
        <v>237</v>
      </c>
      <c r="C20" s="308"/>
      <c r="D20" s="113">
        <v>1.0841654778887304</v>
      </c>
      <c r="E20" s="115">
        <v>114</v>
      </c>
      <c r="F20" s="114">
        <v>219</v>
      </c>
      <c r="G20" s="114">
        <v>143</v>
      </c>
      <c r="H20" s="114">
        <v>91</v>
      </c>
      <c r="I20" s="140">
        <v>129</v>
      </c>
      <c r="J20" s="115">
        <v>-15</v>
      </c>
      <c r="K20" s="116">
        <v>-11.627906976744185</v>
      </c>
    </row>
    <row r="21" spans="1:11" ht="14.1" customHeight="1" x14ac:dyDescent="0.2">
      <c r="A21" s="306">
        <v>21</v>
      </c>
      <c r="B21" s="307" t="s">
        <v>238</v>
      </c>
      <c r="C21" s="308"/>
      <c r="D21" s="113">
        <v>0.10461245839277224</v>
      </c>
      <c r="E21" s="115">
        <v>11</v>
      </c>
      <c r="F21" s="114">
        <v>72</v>
      </c>
      <c r="G21" s="114">
        <v>15</v>
      </c>
      <c r="H21" s="114" t="s">
        <v>514</v>
      </c>
      <c r="I21" s="140">
        <v>12</v>
      </c>
      <c r="J21" s="115">
        <v>-1</v>
      </c>
      <c r="K21" s="116">
        <v>-8.3333333333333339</v>
      </c>
    </row>
    <row r="22" spans="1:11" ht="14.1" customHeight="1" x14ac:dyDescent="0.2">
      <c r="A22" s="306">
        <v>22</v>
      </c>
      <c r="B22" s="307" t="s">
        <v>239</v>
      </c>
      <c r="C22" s="308"/>
      <c r="D22" s="113">
        <v>1.1887779362815025</v>
      </c>
      <c r="E22" s="115">
        <v>125</v>
      </c>
      <c r="F22" s="114">
        <v>92</v>
      </c>
      <c r="G22" s="114">
        <v>180</v>
      </c>
      <c r="H22" s="114">
        <v>156</v>
      </c>
      <c r="I22" s="140">
        <v>110</v>
      </c>
      <c r="J22" s="115">
        <v>15</v>
      </c>
      <c r="K22" s="116">
        <v>13.636363636363637</v>
      </c>
    </row>
    <row r="23" spans="1:11" ht="14.1" customHeight="1" x14ac:dyDescent="0.2">
      <c r="A23" s="306">
        <v>23</v>
      </c>
      <c r="B23" s="307" t="s">
        <v>240</v>
      </c>
      <c r="C23" s="308"/>
      <c r="D23" s="113">
        <v>0.39942938659058486</v>
      </c>
      <c r="E23" s="115">
        <v>42</v>
      </c>
      <c r="F23" s="114">
        <v>15</v>
      </c>
      <c r="G23" s="114">
        <v>42</v>
      </c>
      <c r="H23" s="114">
        <v>55</v>
      </c>
      <c r="I23" s="140">
        <v>53</v>
      </c>
      <c r="J23" s="115">
        <v>-11</v>
      </c>
      <c r="K23" s="116">
        <v>-20.754716981132077</v>
      </c>
    </row>
    <row r="24" spans="1:11" ht="14.1" customHeight="1" x14ac:dyDescent="0.2">
      <c r="A24" s="306">
        <v>24</v>
      </c>
      <c r="B24" s="307" t="s">
        <v>241</v>
      </c>
      <c r="C24" s="308"/>
      <c r="D24" s="113">
        <v>2.234902520209225</v>
      </c>
      <c r="E24" s="115">
        <v>235</v>
      </c>
      <c r="F24" s="114">
        <v>518</v>
      </c>
      <c r="G24" s="114">
        <v>487</v>
      </c>
      <c r="H24" s="114">
        <v>384</v>
      </c>
      <c r="I24" s="140">
        <v>333</v>
      </c>
      <c r="J24" s="115">
        <v>-98</v>
      </c>
      <c r="K24" s="116">
        <v>-29.42942942942943</v>
      </c>
    </row>
    <row r="25" spans="1:11" ht="14.1" customHeight="1" x14ac:dyDescent="0.2">
      <c r="A25" s="306">
        <v>25</v>
      </c>
      <c r="B25" s="307" t="s">
        <v>242</v>
      </c>
      <c r="C25" s="308"/>
      <c r="D25" s="113">
        <v>11.935330480266286</v>
      </c>
      <c r="E25" s="115">
        <v>1255</v>
      </c>
      <c r="F25" s="114">
        <v>1001</v>
      </c>
      <c r="G25" s="114">
        <v>1079</v>
      </c>
      <c r="H25" s="114">
        <v>919</v>
      </c>
      <c r="I25" s="140">
        <v>1356</v>
      </c>
      <c r="J25" s="115">
        <v>-101</v>
      </c>
      <c r="K25" s="116">
        <v>-7.4483775811209441</v>
      </c>
    </row>
    <row r="26" spans="1:11" ht="14.1" customHeight="1" x14ac:dyDescent="0.2">
      <c r="A26" s="306">
        <v>26</v>
      </c>
      <c r="B26" s="307" t="s">
        <v>243</v>
      </c>
      <c r="C26" s="308"/>
      <c r="D26" s="113">
        <v>3.585354255825012</v>
      </c>
      <c r="E26" s="115">
        <v>377</v>
      </c>
      <c r="F26" s="114">
        <v>320</v>
      </c>
      <c r="G26" s="114">
        <v>249</v>
      </c>
      <c r="H26" s="114">
        <v>239</v>
      </c>
      <c r="I26" s="140">
        <v>356</v>
      </c>
      <c r="J26" s="115">
        <v>21</v>
      </c>
      <c r="K26" s="116">
        <v>5.8988764044943824</v>
      </c>
    </row>
    <row r="27" spans="1:11" ht="14.1" customHeight="1" x14ac:dyDescent="0.2">
      <c r="A27" s="306">
        <v>27</v>
      </c>
      <c r="B27" s="307" t="s">
        <v>244</v>
      </c>
      <c r="C27" s="308"/>
      <c r="D27" s="113">
        <v>4.4222539229671893</v>
      </c>
      <c r="E27" s="115">
        <v>465</v>
      </c>
      <c r="F27" s="114">
        <v>350</v>
      </c>
      <c r="G27" s="114">
        <v>390</v>
      </c>
      <c r="H27" s="114">
        <v>387</v>
      </c>
      <c r="I27" s="140">
        <v>563</v>
      </c>
      <c r="J27" s="115">
        <v>-98</v>
      </c>
      <c r="K27" s="116">
        <v>-17.406749555950267</v>
      </c>
    </row>
    <row r="28" spans="1:11" ht="14.1" customHeight="1" x14ac:dyDescent="0.2">
      <c r="A28" s="306">
        <v>28</v>
      </c>
      <c r="B28" s="307" t="s">
        <v>245</v>
      </c>
      <c r="C28" s="308"/>
      <c r="D28" s="113">
        <v>0.33285782215882076</v>
      </c>
      <c r="E28" s="115">
        <v>35</v>
      </c>
      <c r="F28" s="114">
        <v>14</v>
      </c>
      <c r="G28" s="114">
        <v>39</v>
      </c>
      <c r="H28" s="114">
        <v>33</v>
      </c>
      <c r="I28" s="140">
        <v>27</v>
      </c>
      <c r="J28" s="115">
        <v>8</v>
      </c>
      <c r="K28" s="116">
        <v>29.62962962962963</v>
      </c>
    </row>
    <row r="29" spans="1:11" ht="14.1" customHeight="1" x14ac:dyDescent="0.2">
      <c r="A29" s="306">
        <v>29</v>
      </c>
      <c r="B29" s="307" t="s">
        <v>246</v>
      </c>
      <c r="C29" s="308"/>
      <c r="D29" s="113">
        <v>3.1098430813124107</v>
      </c>
      <c r="E29" s="115">
        <v>327</v>
      </c>
      <c r="F29" s="114">
        <v>284</v>
      </c>
      <c r="G29" s="114">
        <v>304</v>
      </c>
      <c r="H29" s="114">
        <v>309</v>
      </c>
      <c r="I29" s="140">
        <v>312</v>
      </c>
      <c r="J29" s="115">
        <v>15</v>
      </c>
      <c r="K29" s="116">
        <v>4.8076923076923075</v>
      </c>
    </row>
    <row r="30" spans="1:11" ht="14.1" customHeight="1" x14ac:dyDescent="0.2">
      <c r="A30" s="306" t="s">
        <v>247</v>
      </c>
      <c r="B30" s="307" t="s">
        <v>248</v>
      </c>
      <c r="C30" s="308"/>
      <c r="D30" s="113">
        <v>0.44698050404184497</v>
      </c>
      <c r="E30" s="115">
        <v>47</v>
      </c>
      <c r="F30" s="114">
        <v>59</v>
      </c>
      <c r="G30" s="114">
        <v>52</v>
      </c>
      <c r="H30" s="114" t="s">
        <v>514</v>
      </c>
      <c r="I30" s="140">
        <v>49</v>
      </c>
      <c r="J30" s="115">
        <v>-2</v>
      </c>
      <c r="K30" s="116">
        <v>-4.0816326530612246</v>
      </c>
    </row>
    <row r="31" spans="1:11" ht="14.1" customHeight="1" x14ac:dyDescent="0.2">
      <c r="A31" s="306" t="s">
        <v>249</v>
      </c>
      <c r="B31" s="307" t="s">
        <v>250</v>
      </c>
      <c r="C31" s="308"/>
      <c r="D31" s="113">
        <v>2.6343319067998099</v>
      </c>
      <c r="E31" s="115">
        <v>277</v>
      </c>
      <c r="F31" s="114">
        <v>225</v>
      </c>
      <c r="G31" s="114">
        <v>252</v>
      </c>
      <c r="H31" s="114">
        <v>244</v>
      </c>
      <c r="I31" s="140">
        <v>263</v>
      </c>
      <c r="J31" s="115">
        <v>14</v>
      </c>
      <c r="K31" s="116">
        <v>5.3231939163498101</v>
      </c>
    </row>
    <row r="32" spans="1:11" ht="14.1" customHeight="1" x14ac:dyDescent="0.2">
      <c r="A32" s="306">
        <v>31</v>
      </c>
      <c r="B32" s="307" t="s">
        <v>251</v>
      </c>
      <c r="C32" s="308"/>
      <c r="D32" s="113">
        <v>0.31383737517831667</v>
      </c>
      <c r="E32" s="115">
        <v>33</v>
      </c>
      <c r="F32" s="114">
        <v>27</v>
      </c>
      <c r="G32" s="114">
        <v>41</v>
      </c>
      <c r="H32" s="114">
        <v>34</v>
      </c>
      <c r="I32" s="140">
        <v>50</v>
      </c>
      <c r="J32" s="115">
        <v>-17</v>
      </c>
      <c r="K32" s="116">
        <v>-34</v>
      </c>
    </row>
    <row r="33" spans="1:11" ht="14.1" customHeight="1" x14ac:dyDescent="0.2">
      <c r="A33" s="306">
        <v>32</v>
      </c>
      <c r="B33" s="307" t="s">
        <v>252</v>
      </c>
      <c r="C33" s="308"/>
      <c r="D33" s="113">
        <v>2.377555872563005</v>
      </c>
      <c r="E33" s="115">
        <v>250</v>
      </c>
      <c r="F33" s="114">
        <v>297</v>
      </c>
      <c r="G33" s="114">
        <v>260</v>
      </c>
      <c r="H33" s="114">
        <v>261</v>
      </c>
      <c r="I33" s="140">
        <v>267</v>
      </c>
      <c r="J33" s="115">
        <v>-17</v>
      </c>
      <c r="K33" s="116">
        <v>-6.3670411985018722</v>
      </c>
    </row>
    <row r="34" spans="1:11" ht="14.1" customHeight="1" x14ac:dyDescent="0.2">
      <c r="A34" s="306">
        <v>33</v>
      </c>
      <c r="B34" s="307" t="s">
        <v>253</v>
      </c>
      <c r="C34" s="308"/>
      <c r="D34" s="113">
        <v>1.4265335235378032</v>
      </c>
      <c r="E34" s="115">
        <v>150</v>
      </c>
      <c r="F34" s="114">
        <v>101</v>
      </c>
      <c r="G34" s="114">
        <v>138</v>
      </c>
      <c r="H34" s="114">
        <v>109</v>
      </c>
      <c r="I34" s="140">
        <v>135</v>
      </c>
      <c r="J34" s="115">
        <v>15</v>
      </c>
      <c r="K34" s="116">
        <v>11.111111111111111</v>
      </c>
    </row>
    <row r="35" spans="1:11" ht="14.1" customHeight="1" x14ac:dyDescent="0.2">
      <c r="A35" s="306">
        <v>34</v>
      </c>
      <c r="B35" s="307" t="s">
        <v>254</v>
      </c>
      <c r="C35" s="308"/>
      <c r="D35" s="113">
        <v>2.5487398953875418</v>
      </c>
      <c r="E35" s="115">
        <v>268</v>
      </c>
      <c r="F35" s="114">
        <v>161</v>
      </c>
      <c r="G35" s="114">
        <v>148</v>
      </c>
      <c r="H35" s="114">
        <v>175</v>
      </c>
      <c r="I35" s="140">
        <v>196</v>
      </c>
      <c r="J35" s="115">
        <v>72</v>
      </c>
      <c r="K35" s="116">
        <v>36.734693877551024</v>
      </c>
    </row>
    <row r="36" spans="1:11" ht="14.1" customHeight="1" x14ac:dyDescent="0.2">
      <c r="A36" s="306">
        <v>41</v>
      </c>
      <c r="B36" s="307" t="s">
        <v>255</v>
      </c>
      <c r="C36" s="308"/>
      <c r="D36" s="113">
        <v>7.608178792201617E-2</v>
      </c>
      <c r="E36" s="115">
        <v>8</v>
      </c>
      <c r="F36" s="114">
        <v>5</v>
      </c>
      <c r="G36" s="114">
        <v>6</v>
      </c>
      <c r="H36" s="114">
        <v>10</v>
      </c>
      <c r="I36" s="140">
        <v>9</v>
      </c>
      <c r="J36" s="115">
        <v>-1</v>
      </c>
      <c r="K36" s="116">
        <v>-11.111111111111111</v>
      </c>
    </row>
    <row r="37" spans="1:11" ht="14.1" customHeight="1" x14ac:dyDescent="0.2">
      <c r="A37" s="306">
        <v>42</v>
      </c>
      <c r="B37" s="307" t="s">
        <v>256</v>
      </c>
      <c r="C37" s="308"/>
      <c r="D37" s="113" t="s">
        <v>514</v>
      </c>
      <c r="E37" s="115" t="s">
        <v>514</v>
      </c>
      <c r="F37" s="114" t="s">
        <v>514</v>
      </c>
      <c r="G37" s="114" t="s">
        <v>514</v>
      </c>
      <c r="H37" s="114" t="s">
        <v>514</v>
      </c>
      <c r="I37" s="140">
        <v>12</v>
      </c>
      <c r="J37" s="115" t="s">
        <v>514</v>
      </c>
      <c r="K37" s="116" t="s">
        <v>514</v>
      </c>
    </row>
    <row r="38" spans="1:11" ht="14.1" customHeight="1" x14ac:dyDescent="0.2">
      <c r="A38" s="306">
        <v>43</v>
      </c>
      <c r="B38" s="307" t="s">
        <v>257</v>
      </c>
      <c r="C38" s="308"/>
      <c r="D38" s="113">
        <v>2.5202092249167856</v>
      </c>
      <c r="E38" s="115">
        <v>265</v>
      </c>
      <c r="F38" s="114">
        <v>150</v>
      </c>
      <c r="G38" s="114">
        <v>240</v>
      </c>
      <c r="H38" s="114">
        <v>187</v>
      </c>
      <c r="I38" s="140">
        <v>271</v>
      </c>
      <c r="J38" s="115">
        <v>-6</v>
      </c>
      <c r="K38" s="116">
        <v>-2.2140221402214024</v>
      </c>
    </row>
    <row r="39" spans="1:11" ht="14.1" customHeight="1" x14ac:dyDescent="0.2">
      <c r="A39" s="306">
        <v>51</v>
      </c>
      <c r="B39" s="307" t="s">
        <v>258</v>
      </c>
      <c r="C39" s="308"/>
      <c r="D39" s="113">
        <v>7.99809795530195</v>
      </c>
      <c r="E39" s="115">
        <v>841</v>
      </c>
      <c r="F39" s="114">
        <v>599</v>
      </c>
      <c r="G39" s="114">
        <v>678</v>
      </c>
      <c r="H39" s="114">
        <v>638</v>
      </c>
      <c r="I39" s="140">
        <v>657</v>
      </c>
      <c r="J39" s="115">
        <v>184</v>
      </c>
      <c r="K39" s="116">
        <v>28.006088280060883</v>
      </c>
    </row>
    <row r="40" spans="1:11" ht="14.1" customHeight="1" x14ac:dyDescent="0.2">
      <c r="A40" s="306" t="s">
        <v>259</v>
      </c>
      <c r="B40" s="307" t="s">
        <v>260</v>
      </c>
      <c r="C40" s="308"/>
      <c r="D40" s="113">
        <v>7.132667617689016</v>
      </c>
      <c r="E40" s="115">
        <v>750</v>
      </c>
      <c r="F40" s="114">
        <v>569</v>
      </c>
      <c r="G40" s="114">
        <v>650</v>
      </c>
      <c r="H40" s="114">
        <v>586</v>
      </c>
      <c r="I40" s="140">
        <v>620</v>
      </c>
      <c r="J40" s="115">
        <v>130</v>
      </c>
      <c r="K40" s="116">
        <v>20.967741935483872</v>
      </c>
    </row>
    <row r="41" spans="1:11" ht="14.1" customHeight="1" x14ac:dyDescent="0.2">
      <c r="A41" s="306"/>
      <c r="B41" s="307" t="s">
        <v>261</v>
      </c>
      <c r="C41" s="308"/>
      <c r="D41" s="113">
        <v>4.9167855444602946</v>
      </c>
      <c r="E41" s="115">
        <v>517</v>
      </c>
      <c r="F41" s="114">
        <v>505</v>
      </c>
      <c r="G41" s="114">
        <v>531</v>
      </c>
      <c r="H41" s="114">
        <v>510</v>
      </c>
      <c r="I41" s="140">
        <v>506</v>
      </c>
      <c r="J41" s="115">
        <v>11</v>
      </c>
      <c r="K41" s="116">
        <v>2.1739130434782608</v>
      </c>
    </row>
    <row r="42" spans="1:11" ht="14.1" customHeight="1" x14ac:dyDescent="0.2">
      <c r="A42" s="306">
        <v>52</v>
      </c>
      <c r="B42" s="307" t="s">
        <v>262</v>
      </c>
      <c r="C42" s="308"/>
      <c r="D42" s="113">
        <v>3.081312410841655</v>
      </c>
      <c r="E42" s="115">
        <v>324</v>
      </c>
      <c r="F42" s="114">
        <v>274</v>
      </c>
      <c r="G42" s="114">
        <v>269</v>
      </c>
      <c r="H42" s="114">
        <v>295</v>
      </c>
      <c r="I42" s="140">
        <v>375</v>
      </c>
      <c r="J42" s="115">
        <v>-51</v>
      </c>
      <c r="K42" s="116">
        <v>-13.6</v>
      </c>
    </row>
    <row r="43" spans="1:11" ht="14.1" customHeight="1" x14ac:dyDescent="0.2">
      <c r="A43" s="306" t="s">
        <v>263</v>
      </c>
      <c r="B43" s="307" t="s">
        <v>264</v>
      </c>
      <c r="C43" s="308"/>
      <c r="D43" s="113">
        <v>2.5487398953875418</v>
      </c>
      <c r="E43" s="115">
        <v>268</v>
      </c>
      <c r="F43" s="114">
        <v>226</v>
      </c>
      <c r="G43" s="114">
        <v>225</v>
      </c>
      <c r="H43" s="114">
        <v>247</v>
      </c>
      <c r="I43" s="140">
        <v>320</v>
      </c>
      <c r="J43" s="115">
        <v>-52</v>
      </c>
      <c r="K43" s="116">
        <v>-16.25</v>
      </c>
    </row>
    <row r="44" spans="1:11" ht="14.1" customHeight="1" x14ac:dyDescent="0.2">
      <c r="A44" s="306">
        <v>53</v>
      </c>
      <c r="B44" s="307" t="s">
        <v>265</v>
      </c>
      <c r="C44" s="308"/>
      <c r="D44" s="113">
        <v>0.66571564431764152</v>
      </c>
      <c r="E44" s="115">
        <v>70</v>
      </c>
      <c r="F44" s="114">
        <v>62</v>
      </c>
      <c r="G44" s="114">
        <v>57</v>
      </c>
      <c r="H44" s="114">
        <v>58</v>
      </c>
      <c r="I44" s="140">
        <v>66</v>
      </c>
      <c r="J44" s="115">
        <v>4</v>
      </c>
      <c r="K44" s="116">
        <v>6.0606060606060606</v>
      </c>
    </row>
    <row r="45" spans="1:11" ht="14.1" customHeight="1" x14ac:dyDescent="0.2">
      <c r="A45" s="306" t="s">
        <v>266</v>
      </c>
      <c r="B45" s="307" t="s">
        <v>267</v>
      </c>
      <c r="C45" s="308"/>
      <c r="D45" s="113">
        <v>0.64669519733713743</v>
      </c>
      <c r="E45" s="115">
        <v>68</v>
      </c>
      <c r="F45" s="114">
        <v>59</v>
      </c>
      <c r="G45" s="114">
        <v>55</v>
      </c>
      <c r="H45" s="114">
        <v>58</v>
      </c>
      <c r="I45" s="140">
        <v>66</v>
      </c>
      <c r="J45" s="115">
        <v>2</v>
      </c>
      <c r="K45" s="116">
        <v>3.0303030303030303</v>
      </c>
    </row>
    <row r="46" spans="1:11" ht="14.1" customHeight="1" x14ac:dyDescent="0.2">
      <c r="A46" s="306">
        <v>54</v>
      </c>
      <c r="B46" s="307" t="s">
        <v>268</v>
      </c>
      <c r="C46" s="308"/>
      <c r="D46" s="113">
        <v>2.5202092249167856</v>
      </c>
      <c r="E46" s="115">
        <v>265</v>
      </c>
      <c r="F46" s="114">
        <v>218</v>
      </c>
      <c r="G46" s="114">
        <v>267</v>
      </c>
      <c r="H46" s="114">
        <v>248</v>
      </c>
      <c r="I46" s="140">
        <v>260</v>
      </c>
      <c r="J46" s="115">
        <v>5</v>
      </c>
      <c r="K46" s="116">
        <v>1.9230769230769231</v>
      </c>
    </row>
    <row r="47" spans="1:11" ht="14.1" customHeight="1" x14ac:dyDescent="0.2">
      <c r="A47" s="306">
        <v>61</v>
      </c>
      <c r="B47" s="307" t="s">
        <v>269</v>
      </c>
      <c r="C47" s="308"/>
      <c r="D47" s="113">
        <v>1.0080836899667143</v>
      </c>
      <c r="E47" s="115">
        <v>106</v>
      </c>
      <c r="F47" s="114">
        <v>95</v>
      </c>
      <c r="G47" s="114">
        <v>100</v>
      </c>
      <c r="H47" s="114">
        <v>126</v>
      </c>
      <c r="I47" s="140">
        <v>128</v>
      </c>
      <c r="J47" s="115">
        <v>-22</v>
      </c>
      <c r="K47" s="116">
        <v>-17.1875</v>
      </c>
    </row>
    <row r="48" spans="1:11" ht="14.1" customHeight="1" x14ac:dyDescent="0.2">
      <c r="A48" s="306">
        <v>62</v>
      </c>
      <c r="B48" s="307" t="s">
        <v>270</v>
      </c>
      <c r="C48" s="308"/>
      <c r="D48" s="113">
        <v>9.1203043271516879</v>
      </c>
      <c r="E48" s="115">
        <v>959</v>
      </c>
      <c r="F48" s="114">
        <v>821</v>
      </c>
      <c r="G48" s="114">
        <v>958</v>
      </c>
      <c r="H48" s="114">
        <v>871</v>
      </c>
      <c r="I48" s="140">
        <v>892</v>
      </c>
      <c r="J48" s="115">
        <v>67</v>
      </c>
      <c r="K48" s="116">
        <v>7.5112107623318387</v>
      </c>
    </row>
    <row r="49" spans="1:11" ht="14.1" customHeight="1" x14ac:dyDescent="0.2">
      <c r="A49" s="306">
        <v>63</v>
      </c>
      <c r="B49" s="307" t="s">
        <v>271</v>
      </c>
      <c r="C49" s="308"/>
      <c r="D49" s="113">
        <v>4.5744174988112221</v>
      </c>
      <c r="E49" s="115">
        <v>481</v>
      </c>
      <c r="F49" s="114">
        <v>438</v>
      </c>
      <c r="G49" s="114">
        <v>507</v>
      </c>
      <c r="H49" s="114">
        <v>452</v>
      </c>
      <c r="I49" s="140">
        <v>473</v>
      </c>
      <c r="J49" s="115">
        <v>8</v>
      </c>
      <c r="K49" s="116">
        <v>1.6913319238900635</v>
      </c>
    </row>
    <row r="50" spans="1:11" ht="14.1" customHeight="1" x14ac:dyDescent="0.2">
      <c r="A50" s="306" t="s">
        <v>272</v>
      </c>
      <c r="B50" s="307" t="s">
        <v>273</v>
      </c>
      <c r="C50" s="308"/>
      <c r="D50" s="113">
        <v>0.97004279600570609</v>
      </c>
      <c r="E50" s="115">
        <v>102</v>
      </c>
      <c r="F50" s="114">
        <v>58</v>
      </c>
      <c r="G50" s="114">
        <v>78</v>
      </c>
      <c r="H50" s="114">
        <v>95</v>
      </c>
      <c r="I50" s="140">
        <v>100</v>
      </c>
      <c r="J50" s="115">
        <v>2</v>
      </c>
      <c r="K50" s="116">
        <v>2</v>
      </c>
    </row>
    <row r="51" spans="1:11" ht="14.1" customHeight="1" x14ac:dyDescent="0.2">
      <c r="A51" s="306" t="s">
        <v>274</v>
      </c>
      <c r="B51" s="307" t="s">
        <v>275</v>
      </c>
      <c r="C51" s="308"/>
      <c r="D51" s="113">
        <v>3.0147408464098908</v>
      </c>
      <c r="E51" s="115">
        <v>317</v>
      </c>
      <c r="F51" s="114">
        <v>312</v>
      </c>
      <c r="G51" s="114">
        <v>357</v>
      </c>
      <c r="H51" s="114">
        <v>303</v>
      </c>
      <c r="I51" s="140">
        <v>296</v>
      </c>
      <c r="J51" s="115">
        <v>21</v>
      </c>
      <c r="K51" s="116">
        <v>7.0945945945945947</v>
      </c>
    </row>
    <row r="52" spans="1:11" ht="14.1" customHeight="1" x14ac:dyDescent="0.2">
      <c r="A52" s="306">
        <v>71</v>
      </c>
      <c r="B52" s="307" t="s">
        <v>276</v>
      </c>
      <c r="C52" s="308"/>
      <c r="D52" s="113">
        <v>9.3485496909177357</v>
      </c>
      <c r="E52" s="115">
        <v>983</v>
      </c>
      <c r="F52" s="114">
        <v>633</v>
      </c>
      <c r="G52" s="114">
        <v>1096</v>
      </c>
      <c r="H52" s="114">
        <v>921</v>
      </c>
      <c r="I52" s="140">
        <v>997</v>
      </c>
      <c r="J52" s="115">
        <v>-14</v>
      </c>
      <c r="K52" s="116">
        <v>-1.4042126379137412</v>
      </c>
    </row>
    <row r="53" spans="1:11" ht="14.1" customHeight="1" x14ac:dyDescent="0.2">
      <c r="A53" s="306" t="s">
        <v>277</v>
      </c>
      <c r="B53" s="307" t="s">
        <v>278</v>
      </c>
      <c r="C53" s="308"/>
      <c r="D53" s="113">
        <v>4.4127436994769376</v>
      </c>
      <c r="E53" s="115">
        <v>464</v>
      </c>
      <c r="F53" s="114">
        <v>285</v>
      </c>
      <c r="G53" s="114">
        <v>636</v>
      </c>
      <c r="H53" s="114">
        <v>439</v>
      </c>
      <c r="I53" s="140">
        <v>451</v>
      </c>
      <c r="J53" s="115">
        <v>13</v>
      </c>
      <c r="K53" s="116">
        <v>2.8824833702882482</v>
      </c>
    </row>
    <row r="54" spans="1:11" ht="14.1" customHeight="1" x14ac:dyDescent="0.2">
      <c r="A54" s="306" t="s">
        <v>279</v>
      </c>
      <c r="B54" s="307" t="s">
        <v>280</v>
      </c>
      <c r="C54" s="308"/>
      <c r="D54" s="113">
        <v>4.0513552068473606</v>
      </c>
      <c r="E54" s="115">
        <v>426</v>
      </c>
      <c r="F54" s="114">
        <v>288</v>
      </c>
      <c r="G54" s="114">
        <v>383</v>
      </c>
      <c r="H54" s="114">
        <v>418</v>
      </c>
      <c r="I54" s="140">
        <v>446</v>
      </c>
      <c r="J54" s="115">
        <v>-20</v>
      </c>
      <c r="K54" s="116">
        <v>-4.4843049327354256</v>
      </c>
    </row>
    <row r="55" spans="1:11" ht="14.1" customHeight="1" x14ac:dyDescent="0.2">
      <c r="A55" s="306">
        <v>72</v>
      </c>
      <c r="B55" s="307" t="s">
        <v>281</v>
      </c>
      <c r="C55" s="308"/>
      <c r="D55" s="113">
        <v>1.5882073228720874</v>
      </c>
      <c r="E55" s="115">
        <v>167</v>
      </c>
      <c r="F55" s="114">
        <v>96</v>
      </c>
      <c r="G55" s="114">
        <v>154</v>
      </c>
      <c r="H55" s="114">
        <v>150</v>
      </c>
      <c r="I55" s="140">
        <v>225</v>
      </c>
      <c r="J55" s="115">
        <v>-58</v>
      </c>
      <c r="K55" s="116">
        <v>-25.777777777777779</v>
      </c>
    </row>
    <row r="56" spans="1:11" ht="14.1" customHeight="1" x14ac:dyDescent="0.2">
      <c r="A56" s="306" t="s">
        <v>282</v>
      </c>
      <c r="B56" s="307" t="s">
        <v>283</v>
      </c>
      <c r="C56" s="308"/>
      <c r="D56" s="113">
        <v>0.56110318592486919</v>
      </c>
      <c r="E56" s="115">
        <v>59</v>
      </c>
      <c r="F56" s="114">
        <v>31</v>
      </c>
      <c r="G56" s="114">
        <v>84</v>
      </c>
      <c r="H56" s="114">
        <v>67</v>
      </c>
      <c r="I56" s="140">
        <v>121</v>
      </c>
      <c r="J56" s="115">
        <v>-62</v>
      </c>
      <c r="K56" s="116">
        <v>-51.239669421487605</v>
      </c>
    </row>
    <row r="57" spans="1:11" ht="14.1" customHeight="1" x14ac:dyDescent="0.2">
      <c r="A57" s="306" t="s">
        <v>284</v>
      </c>
      <c r="B57" s="307" t="s">
        <v>285</v>
      </c>
      <c r="C57" s="308"/>
      <c r="D57" s="113">
        <v>0.71326676176890158</v>
      </c>
      <c r="E57" s="115">
        <v>75</v>
      </c>
      <c r="F57" s="114">
        <v>39</v>
      </c>
      <c r="G57" s="114">
        <v>43</v>
      </c>
      <c r="H57" s="114">
        <v>52</v>
      </c>
      <c r="I57" s="140">
        <v>61</v>
      </c>
      <c r="J57" s="115">
        <v>14</v>
      </c>
      <c r="K57" s="116">
        <v>22.950819672131146</v>
      </c>
    </row>
    <row r="58" spans="1:11" ht="14.1" customHeight="1" x14ac:dyDescent="0.2">
      <c r="A58" s="306">
        <v>73</v>
      </c>
      <c r="B58" s="307" t="s">
        <v>286</v>
      </c>
      <c r="C58" s="308"/>
      <c r="D58" s="113">
        <v>2.253922967189729</v>
      </c>
      <c r="E58" s="115">
        <v>237</v>
      </c>
      <c r="F58" s="114">
        <v>174</v>
      </c>
      <c r="G58" s="114">
        <v>240</v>
      </c>
      <c r="H58" s="114">
        <v>214</v>
      </c>
      <c r="I58" s="140">
        <v>251</v>
      </c>
      <c r="J58" s="115">
        <v>-14</v>
      </c>
      <c r="K58" s="116">
        <v>-5.5776892430278888</v>
      </c>
    </row>
    <row r="59" spans="1:11" ht="14.1" customHeight="1" x14ac:dyDescent="0.2">
      <c r="A59" s="306" t="s">
        <v>287</v>
      </c>
      <c r="B59" s="307" t="s">
        <v>288</v>
      </c>
      <c r="C59" s="308"/>
      <c r="D59" s="113">
        <v>1.9210651450309082</v>
      </c>
      <c r="E59" s="115">
        <v>202</v>
      </c>
      <c r="F59" s="114">
        <v>148</v>
      </c>
      <c r="G59" s="114">
        <v>212</v>
      </c>
      <c r="H59" s="114">
        <v>175</v>
      </c>
      <c r="I59" s="140">
        <v>215</v>
      </c>
      <c r="J59" s="115">
        <v>-13</v>
      </c>
      <c r="K59" s="116">
        <v>-6.0465116279069768</v>
      </c>
    </row>
    <row r="60" spans="1:11" ht="14.1" customHeight="1" x14ac:dyDescent="0.2">
      <c r="A60" s="306">
        <v>81</v>
      </c>
      <c r="B60" s="307" t="s">
        <v>289</v>
      </c>
      <c r="C60" s="308"/>
      <c r="D60" s="113">
        <v>7.5891583452211124</v>
      </c>
      <c r="E60" s="115">
        <v>798</v>
      </c>
      <c r="F60" s="114">
        <v>534</v>
      </c>
      <c r="G60" s="114">
        <v>644</v>
      </c>
      <c r="H60" s="114">
        <v>581</v>
      </c>
      <c r="I60" s="140">
        <v>598</v>
      </c>
      <c r="J60" s="115">
        <v>200</v>
      </c>
      <c r="K60" s="116">
        <v>33.444816053511708</v>
      </c>
    </row>
    <row r="61" spans="1:11" ht="14.1" customHeight="1" x14ac:dyDescent="0.2">
      <c r="A61" s="306" t="s">
        <v>290</v>
      </c>
      <c r="B61" s="307" t="s">
        <v>291</v>
      </c>
      <c r="C61" s="308"/>
      <c r="D61" s="113">
        <v>2.8911079410366143</v>
      </c>
      <c r="E61" s="115">
        <v>304</v>
      </c>
      <c r="F61" s="114">
        <v>205</v>
      </c>
      <c r="G61" s="114">
        <v>212</v>
      </c>
      <c r="H61" s="114">
        <v>225</v>
      </c>
      <c r="I61" s="140">
        <v>242</v>
      </c>
      <c r="J61" s="115">
        <v>62</v>
      </c>
      <c r="K61" s="116">
        <v>25.619834710743802</v>
      </c>
    </row>
    <row r="62" spans="1:11" ht="14.1" customHeight="1" x14ac:dyDescent="0.2">
      <c r="A62" s="306" t="s">
        <v>292</v>
      </c>
      <c r="B62" s="307" t="s">
        <v>293</v>
      </c>
      <c r="C62" s="308"/>
      <c r="D62" s="113">
        <v>2.2444127436994767</v>
      </c>
      <c r="E62" s="115">
        <v>236</v>
      </c>
      <c r="F62" s="114">
        <v>195</v>
      </c>
      <c r="G62" s="114">
        <v>268</v>
      </c>
      <c r="H62" s="114">
        <v>179</v>
      </c>
      <c r="I62" s="140">
        <v>177</v>
      </c>
      <c r="J62" s="115">
        <v>59</v>
      </c>
      <c r="K62" s="116">
        <v>33.333333333333336</v>
      </c>
    </row>
    <row r="63" spans="1:11" ht="14.1" customHeight="1" x14ac:dyDescent="0.2">
      <c r="A63" s="306"/>
      <c r="B63" s="307" t="s">
        <v>294</v>
      </c>
      <c r="C63" s="308"/>
      <c r="D63" s="113">
        <v>2.0351878269139325</v>
      </c>
      <c r="E63" s="115">
        <v>214</v>
      </c>
      <c r="F63" s="114">
        <v>173</v>
      </c>
      <c r="G63" s="114">
        <v>234</v>
      </c>
      <c r="H63" s="114">
        <v>157</v>
      </c>
      <c r="I63" s="140">
        <v>155</v>
      </c>
      <c r="J63" s="115">
        <v>59</v>
      </c>
      <c r="K63" s="116">
        <v>38.064516129032256</v>
      </c>
    </row>
    <row r="64" spans="1:11" ht="14.1" customHeight="1" x14ac:dyDescent="0.2">
      <c r="A64" s="306" t="s">
        <v>295</v>
      </c>
      <c r="B64" s="307" t="s">
        <v>296</v>
      </c>
      <c r="C64" s="308"/>
      <c r="D64" s="113">
        <v>0.78934854969091772</v>
      </c>
      <c r="E64" s="115">
        <v>83</v>
      </c>
      <c r="F64" s="114">
        <v>43</v>
      </c>
      <c r="G64" s="114">
        <v>56</v>
      </c>
      <c r="H64" s="114">
        <v>57</v>
      </c>
      <c r="I64" s="140">
        <v>68</v>
      </c>
      <c r="J64" s="115">
        <v>15</v>
      </c>
      <c r="K64" s="116">
        <v>22.058823529411764</v>
      </c>
    </row>
    <row r="65" spans="1:11" ht="14.1" customHeight="1" x14ac:dyDescent="0.2">
      <c r="A65" s="306" t="s">
        <v>297</v>
      </c>
      <c r="B65" s="307" t="s">
        <v>298</v>
      </c>
      <c r="C65" s="308"/>
      <c r="D65" s="113">
        <v>0.61816452686638135</v>
      </c>
      <c r="E65" s="115">
        <v>65</v>
      </c>
      <c r="F65" s="114">
        <v>35</v>
      </c>
      <c r="G65" s="114">
        <v>43</v>
      </c>
      <c r="H65" s="114">
        <v>47</v>
      </c>
      <c r="I65" s="140">
        <v>46</v>
      </c>
      <c r="J65" s="115">
        <v>19</v>
      </c>
      <c r="K65" s="116">
        <v>41.304347826086953</v>
      </c>
    </row>
    <row r="66" spans="1:11" ht="14.1" customHeight="1" x14ac:dyDescent="0.2">
      <c r="A66" s="306">
        <v>82</v>
      </c>
      <c r="B66" s="307" t="s">
        <v>299</v>
      </c>
      <c r="C66" s="308"/>
      <c r="D66" s="113">
        <v>3.1764146457441749</v>
      </c>
      <c r="E66" s="115">
        <v>334</v>
      </c>
      <c r="F66" s="114">
        <v>285</v>
      </c>
      <c r="G66" s="114">
        <v>506</v>
      </c>
      <c r="H66" s="114">
        <v>323</v>
      </c>
      <c r="I66" s="140">
        <v>466</v>
      </c>
      <c r="J66" s="115">
        <v>-132</v>
      </c>
      <c r="K66" s="116">
        <v>-28.326180257510728</v>
      </c>
    </row>
    <row r="67" spans="1:11" ht="14.1" customHeight="1" x14ac:dyDescent="0.2">
      <c r="A67" s="306" t="s">
        <v>300</v>
      </c>
      <c r="B67" s="307" t="s">
        <v>301</v>
      </c>
      <c r="C67" s="308"/>
      <c r="D67" s="113">
        <v>1.9020446980504042</v>
      </c>
      <c r="E67" s="115">
        <v>200</v>
      </c>
      <c r="F67" s="114">
        <v>155</v>
      </c>
      <c r="G67" s="114">
        <v>269</v>
      </c>
      <c r="H67" s="114">
        <v>160</v>
      </c>
      <c r="I67" s="140">
        <v>279</v>
      </c>
      <c r="J67" s="115">
        <v>-79</v>
      </c>
      <c r="K67" s="116">
        <v>-28.315412186379927</v>
      </c>
    </row>
    <row r="68" spans="1:11" ht="14.1" customHeight="1" x14ac:dyDescent="0.2">
      <c r="A68" s="306" t="s">
        <v>302</v>
      </c>
      <c r="B68" s="307" t="s">
        <v>303</v>
      </c>
      <c r="C68" s="308"/>
      <c r="D68" s="113">
        <v>0.95102234902520211</v>
      </c>
      <c r="E68" s="115">
        <v>100</v>
      </c>
      <c r="F68" s="114">
        <v>99</v>
      </c>
      <c r="G68" s="114">
        <v>169</v>
      </c>
      <c r="H68" s="114">
        <v>97</v>
      </c>
      <c r="I68" s="140">
        <v>96</v>
      </c>
      <c r="J68" s="115">
        <v>4</v>
      </c>
      <c r="K68" s="116">
        <v>4.166666666666667</v>
      </c>
    </row>
    <row r="69" spans="1:11" ht="14.1" customHeight="1" x14ac:dyDescent="0.2">
      <c r="A69" s="306">
        <v>83</v>
      </c>
      <c r="B69" s="307" t="s">
        <v>304</v>
      </c>
      <c r="C69" s="308"/>
      <c r="D69" s="113">
        <v>4.8121730860675225</v>
      </c>
      <c r="E69" s="115">
        <v>506</v>
      </c>
      <c r="F69" s="114">
        <v>357</v>
      </c>
      <c r="G69" s="114">
        <v>673</v>
      </c>
      <c r="H69" s="114">
        <v>320</v>
      </c>
      <c r="I69" s="140">
        <v>426</v>
      </c>
      <c r="J69" s="115">
        <v>80</v>
      </c>
      <c r="K69" s="116">
        <v>18.779342723004696</v>
      </c>
    </row>
    <row r="70" spans="1:11" ht="14.1" customHeight="1" x14ac:dyDescent="0.2">
      <c r="A70" s="306" t="s">
        <v>305</v>
      </c>
      <c r="B70" s="307" t="s">
        <v>306</v>
      </c>
      <c r="C70" s="308"/>
      <c r="D70" s="113">
        <v>3.9277223014740845</v>
      </c>
      <c r="E70" s="115">
        <v>413</v>
      </c>
      <c r="F70" s="114">
        <v>288</v>
      </c>
      <c r="G70" s="114">
        <v>560</v>
      </c>
      <c r="H70" s="114">
        <v>246</v>
      </c>
      <c r="I70" s="140">
        <v>307</v>
      </c>
      <c r="J70" s="115">
        <v>106</v>
      </c>
      <c r="K70" s="116">
        <v>34.527687296416936</v>
      </c>
    </row>
    <row r="71" spans="1:11" ht="14.1" customHeight="1" x14ac:dyDescent="0.2">
      <c r="A71" s="306"/>
      <c r="B71" s="307" t="s">
        <v>307</v>
      </c>
      <c r="C71" s="308"/>
      <c r="D71" s="113">
        <v>2.1017593913456967</v>
      </c>
      <c r="E71" s="115">
        <v>221</v>
      </c>
      <c r="F71" s="114">
        <v>171</v>
      </c>
      <c r="G71" s="114">
        <v>318</v>
      </c>
      <c r="H71" s="114">
        <v>151</v>
      </c>
      <c r="I71" s="140">
        <v>172</v>
      </c>
      <c r="J71" s="115">
        <v>49</v>
      </c>
      <c r="K71" s="116">
        <v>28.488372093023255</v>
      </c>
    </row>
    <row r="72" spans="1:11" ht="14.1" customHeight="1" x14ac:dyDescent="0.2">
      <c r="A72" s="306">
        <v>84</v>
      </c>
      <c r="B72" s="307" t="s">
        <v>308</v>
      </c>
      <c r="C72" s="308"/>
      <c r="D72" s="113">
        <v>1.0936757013789824</v>
      </c>
      <c r="E72" s="115">
        <v>115</v>
      </c>
      <c r="F72" s="114">
        <v>69</v>
      </c>
      <c r="G72" s="114">
        <v>229</v>
      </c>
      <c r="H72" s="114">
        <v>74</v>
      </c>
      <c r="I72" s="140">
        <v>144</v>
      </c>
      <c r="J72" s="115">
        <v>-29</v>
      </c>
      <c r="K72" s="116">
        <v>-20.138888888888889</v>
      </c>
    </row>
    <row r="73" spans="1:11" ht="14.1" customHeight="1" x14ac:dyDescent="0.2">
      <c r="A73" s="306" t="s">
        <v>309</v>
      </c>
      <c r="B73" s="307" t="s">
        <v>310</v>
      </c>
      <c r="C73" s="308"/>
      <c r="D73" s="113">
        <v>0.59914407988587737</v>
      </c>
      <c r="E73" s="115">
        <v>63</v>
      </c>
      <c r="F73" s="114">
        <v>25</v>
      </c>
      <c r="G73" s="114">
        <v>110</v>
      </c>
      <c r="H73" s="114">
        <v>17</v>
      </c>
      <c r="I73" s="140">
        <v>63</v>
      </c>
      <c r="J73" s="115">
        <v>0</v>
      </c>
      <c r="K73" s="116">
        <v>0</v>
      </c>
    </row>
    <row r="74" spans="1:11" ht="14.1" customHeight="1" x14ac:dyDescent="0.2">
      <c r="A74" s="306" t="s">
        <v>311</v>
      </c>
      <c r="B74" s="307" t="s">
        <v>312</v>
      </c>
      <c r="C74" s="308"/>
      <c r="D74" s="113">
        <v>6.6571564431764152E-2</v>
      </c>
      <c r="E74" s="115">
        <v>7</v>
      </c>
      <c r="F74" s="114">
        <v>8</v>
      </c>
      <c r="G74" s="114">
        <v>43</v>
      </c>
      <c r="H74" s="114">
        <v>10</v>
      </c>
      <c r="I74" s="140">
        <v>14</v>
      </c>
      <c r="J74" s="115">
        <v>-7</v>
      </c>
      <c r="K74" s="116">
        <v>-50</v>
      </c>
    </row>
    <row r="75" spans="1:11" ht="14.1" customHeight="1" x14ac:dyDescent="0.2">
      <c r="A75" s="306" t="s">
        <v>313</v>
      </c>
      <c r="B75" s="307" t="s">
        <v>314</v>
      </c>
      <c r="C75" s="308"/>
      <c r="D75" s="113">
        <v>5.7061340941512127E-2</v>
      </c>
      <c r="E75" s="115">
        <v>6</v>
      </c>
      <c r="F75" s="114">
        <v>7</v>
      </c>
      <c r="G75" s="114">
        <v>3</v>
      </c>
      <c r="H75" s="114">
        <v>4</v>
      </c>
      <c r="I75" s="140">
        <v>6</v>
      </c>
      <c r="J75" s="115">
        <v>0</v>
      </c>
      <c r="K75" s="116">
        <v>0</v>
      </c>
    </row>
    <row r="76" spans="1:11" ht="14.1" customHeight="1" x14ac:dyDescent="0.2">
      <c r="A76" s="306">
        <v>91</v>
      </c>
      <c r="B76" s="307" t="s">
        <v>315</v>
      </c>
      <c r="C76" s="308"/>
      <c r="D76" s="113">
        <v>0.62767475035663334</v>
      </c>
      <c r="E76" s="115">
        <v>66</v>
      </c>
      <c r="F76" s="114">
        <v>33</v>
      </c>
      <c r="G76" s="114">
        <v>77</v>
      </c>
      <c r="H76" s="114">
        <v>26</v>
      </c>
      <c r="I76" s="140">
        <v>42</v>
      </c>
      <c r="J76" s="115">
        <v>24</v>
      </c>
      <c r="K76" s="116">
        <v>57.142857142857146</v>
      </c>
    </row>
    <row r="77" spans="1:11" ht="14.1" customHeight="1" x14ac:dyDescent="0.2">
      <c r="A77" s="306">
        <v>92</v>
      </c>
      <c r="B77" s="307" t="s">
        <v>316</v>
      </c>
      <c r="C77" s="308"/>
      <c r="D77" s="113">
        <v>0.79885877318116971</v>
      </c>
      <c r="E77" s="115">
        <v>84</v>
      </c>
      <c r="F77" s="114">
        <v>61</v>
      </c>
      <c r="G77" s="114">
        <v>70</v>
      </c>
      <c r="H77" s="114">
        <v>90</v>
      </c>
      <c r="I77" s="140">
        <v>130</v>
      </c>
      <c r="J77" s="115">
        <v>-46</v>
      </c>
      <c r="K77" s="116">
        <v>-35.384615384615387</v>
      </c>
    </row>
    <row r="78" spans="1:11" ht="14.1" customHeight="1" x14ac:dyDescent="0.2">
      <c r="A78" s="306">
        <v>93</v>
      </c>
      <c r="B78" s="307" t="s">
        <v>317</v>
      </c>
      <c r="C78" s="308"/>
      <c r="D78" s="113">
        <v>0.28530670470756064</v>
      </c>
      <c r="E78" s="115">
        <v>30</v>
      </c>
      <c r="F78" s="114">
        <v>13</v>
      </c>
      <c r="G78" s="114">
        <v>14</v>
      </c>
      <c r="H78" s="114">
        <v>12</v>
      </c>
      <c r="I78" s="140">
        <v>9</v>
      </c>
      <c r="J78" s="115">
        <v>21</v>
      </c>
      <c r="K78" s="116">
        <v>233.33333333333334</v>
      </c>
    </row>
    <row r="79" spans="1:11" ht="14.1" customHeight="1" x14ac:dyDescent="0.2">
      <c r="A79" s="306">
        <v>94</v>
      </c>
      <c r="B79" s="307" t="s">
        <v>318</v>
      </c>
      <c r="C79" s="308"/>
      <c r="D79" s="113">
        <v>0.32334759866856871</v>
      </c>
      <c r="E79" s="115">
        <v>34</v>
      </c>
      <c r="F79" s="114">
        <v>32</v>
      </c>
      <c r="G79" s="114">
        <v>77</v>
      </c>
      <c r="H79" s="114">
        <v>36</v>
      </c>
      <c r="I79" s="140">
        <v>24</v>
      </c>
      <c r="J79" s="115">
        <v>10</v>
      </c>
      <c r="K79" s="116">
        <v>41.666666666666664</v>
      </c>
    </row>
    <row r="80" spans="1:11" ht="14.1" customHeight="1" x14ac:dyDescent="0.2">
      <c r="A80" s="306" t="s">
        <v>319</v>
      </c>
      <c r="B80" s="307" t="s">
        <v>320</v>
      </c>
      <c r="C80" s="308"/>
      <c r="D80" s="113" t="s">
        <v>514</v>
      </c>
      <c r="E80" s="115" t="s">
        <v>514</v>
      </c>
      <c r="F80" s="114" t="s">
        <v>514</v>
      </c>
      <c r="G80" s="114" t="s">
        <v>514</v>
      </c>
      <c r="H80" s="114">
        <v>0</v>
      </c>
      <c r="I80" s="140">
        <v>0</v>
      </c>
      <c r="J80" s="115" t="s">
        <v>514</v>
      </c>
      <c r="K80" s="116" t="s">
        <v>514</v>
      </c>
    </row>
    <row r="81" spans="1:11" ht="14.1" customHeight="1" x14ac:dyDescent="0.2">
      <c r="A81" s="310" t="s">
        <v>321</v>
      </c>
      <c r="B81" s="311" t="s">
        <v>334</v>
      </c>
      <c r="C81" s="312"/>
      <c r="D81" s="125">
        <v>0.38040893961008082</v>
      </c>
      <c r="E81" s="143">
        <v>40</v>
      </c>
      <c r="F81" s="144">
        <v>37</v>
      </c>
      <c r="G81" s="144">
        <v>58</v>
      </c>
      <c r="H81" s="144">
        <v>30</v>
      </c>
      <c r="I81" s="145">
        <v>30</v>
      </c>
      <c r="J81" s="143">
        <v>10</v>
      </c>
      <c r="K81" s="146">
        <v>33.333333333333336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150677</v>
      </c>
      <c r="C10" s="114">
        <v>93988</v>
      </c>
      <c r="D10" s="114">
        <v>56689</v>
      </c>
      <c r="E10" s="114">
        <v>123309</v>
      </c>
      <c r="F10" s="114">
        <v>25747</v>
      </c>
      <c r="G10" s="114">
        <v>16861</v>
      </c>
      <c r="H10" s="114">
        <v>36086</v>
      </c>
      <c r="I10" s="115">
        <v>25566</v>
      </c>
      <c r="J10" s="114">
        <v>19764</v>
      </c>
      <c r="K10" s="114">
        <v>5802</v>
      </c>
      <c r="L10" s="423">
        <v>8216</v>
      </c>
      <c r="M10" s="424">
        <v>9075</v>
      </c>
    </row>
    <row r="11" spans="1:13" ht="11.1" customHeight="1" x14ac:dyDescent="0.2">
      <c r="A11" s="422" t="s">
        <v>388</v>
      </c>
      <c r="B11" s="115">
        <v>151523</v>
      </c>
      <c r="C11" s="114">
        <v>94872</v>
      </c>
      <c r="D11" s="114">
        <v>56651</v>
      </c>
      <c r="E11" s="114">
        <v>124166</v>
      </c>
      <c r="F11" s="114">
        <v>25766</v>
      </c>
      <c r="G11" s="114">
        <v>16367</v>
      </c>
      <c r="H11" s="114">
        <v>36900</v>
      </c>
      <c r="I11" s="115">
        <v>25936</v>
      </c>
      <c r="J11" s="114">
        <v>20056</v>
      </c>
      <c r="K11" s="114">
        <v>5880</v>
      </c>
      <c r="L11" s="423">
        <v>8713</v>
      </c>
      <c r="M11" s="424">
        <v>8103</v>
      </c>
    </row>
    <row r="12" spans="1:13" ht="11.1" customHeight="1" x14ac:dyDescent="0.2">
      <c r="A12" s="422" t="s">
        <v>389</v>
      </c>
      <c r="B12" s="115">
        <v>154710</v>
      </c>
      <c r="C12" s="114">
        <v>96579</v>
      </c>
      <c r="D12" s="114">
        <v>58131</v>
      </c>
      <c r="E12" s="114">
        <v>127009</v>
      </c>
      <c r="F12" s="114">
        <v>26033</v>
      </c>
      <c r="G12" s="114">
        <v>18346</v>
      </c>
      <c r="H12" s="114">
        <v>37662</v>
      </c>
      <c r="I12" s="115">
        <v>25763</v>
      </c>
      <c r="J12" s="114">
        <v>19682</v>
      </c>
      <c r="K12" s="114">
        <v>6081</v>
      </c>
      <c r="L12" s="423">
        <v>11968</v>
      </c>
      <c r="M12" s="424">
        <v>9162</v>
      </c>
    </row>
    <row r="13" spans="1:13" s="110" customFormat="1" ht="11.1" customHeight="1" x14ac:dyDescent="0.2">
      <c r="A13" s="422" t="s">
        <v>390</v>
      </c>
      <c r="B13" s="115">
        <v>156113</v>
      </c>
      <c r="C13" s="114">
        <v>97607</v>
      </c>
      <c r="D13" s="114">
        <v>58506</v>
      </c>
      <c r="E13" s="114">
        <v>126818</v>
      </c>
      <c r="F13" s="114">
        <v>27623</v>
      </c>
      <c r="G13" s="114">
        <v>18238</v>
      </c>
      <c r="H13" s="114">
        <v>37984</v>
      </c>
      <c r="I13" s="115">
        <v>25806</v>
      </c>
      <c r="J13" s="114">
        <v>19705</v>
      </c>
      <c r="K13" s="114">
        <v>6101</v>
      </c>
      <c r="L13" s="423">
        <v>9085</v>
      </c>
      <c r="M13" s="424">
        <v>8126</v>
      </c>
    </row>
    <row r="14" spans="1:13" ht="15" customHeight="1" x14ac:dyDescent="0.2">
      <c r="A14" s="422" t="s">
        <v>391</v>
      </c>
      <c r="B14" s="115">
        <v>157336</v>
      </c>
      <c r="C14" s="114">
        <v>98506</v>
      </c>
      <c r="D14" s="114">
        <v>58830</v>
      </c>
      <c r="E14" s="114">
        <v>125418</v>
      </c>
      <c r="F14" s="114">
        <v>30488</v>
      </c>
      <c r="G14" s="114">
        <v>18005</v>
      </c>
      <c r="H14" s="114">
        <v>38640</v>
      </c>
      <c r="I14" s="115">
        <v>25746</v>
      </c>
      <c r="J14" s="114">
        <v>19648</v>
      </c>
      <c r="K14" s="114">
        <v>6098</v>
      </c>
      <c r="L14" s="423">
        <v>11661</v>
      </c>
      <c r="M14" s="424">
        <v>10513</v>
      </c>
    </row>
    <row r="15" spans="1:13" ht="11.1" customHeight="1" x14ac:dyDescent="0.2">
      <c r="A15" s="422" t="s">
        <v>388</v>
      </c>
      <c r="B15" s="115">
        <v>161091</v>
      </c>
      <c r="C15" s="114">
        <v>101577</v>
      </c>
      <c r="D15" s="114">
        <v>59514</v>
      </c>
      <c r="E15" s="114">
        <v>128410</v>
      </c>
      <c r="F15" s="114">
        <v>31257</v>
      </c>
      <c r="G15" s="114">
        <v>18366</v>
      </c>
      <c r="H15" s="114">
        <v>39604</v>
      </c>
      <c r="I15" s="115">
        <v>26007</v>
      </c>
      <c r="J15" s="114">
        <v>19786</v>
      </c>
      <c r="K15" s="114">
        <v>6221</v>
      </c>
      <c r="L15" s="423">
        <v>11374</v>
      </c>
      <c r="M15" s="424">
        <v>7717</v>
      </c>
    </row>
    <row r="16" spans="1:13" ht="11.1" customHeight="1" x14ac:dyDescent="0.2">
      <c r="A16" s="422" t="s">
        <v>389</v>
      </c>
      <c r="B16" s="115">
        <v>165680</v>
      </c>
      <c r="C16" s="114">
        <v>104206</v>
      </c>
      <c r="D16" s="114">
        <v>61474</v>
      </c>
      <c r="E16" s="114">
        <v>133839</v>
      </c>
      <c r="F16" s="114">
        <v>31579</v>
      </c>
      <c r="G16" s="114">
        <v>20621</v>
      </c>
      <c r="H16" s="114">
        <v>40430</v>
      </c>
      <c r="I16" s="115">
        <v>26086</v>
      </c>
      <c r="J16" s="114">
        <v>19436</v>
      </c>
      <c r="K16" s="114">
        <v>6650</v>
      </c>
      <c r="L16" s="423">
        <v>15166</v>
      </c>
      <c r="M16" s="424">
        <v>11119</v>
      </c>
    </row>
    <row r="17" spans="1:13" s="110" customFormat="1" ht="11.1" customHeight="1" x14ac:dyDescent="0.2">
      <c r="A17" s="422" t="s">
        <v>390</v>
      </c>
      <c r="B17" s="115">
        <v>166353</v>
      </c>
      <c r="C17" s="114">
        <v>104407</v>
      </c>
      <c r="D17" s="114">
        <v>61946</v>
      </c>
      <c r="E17" s="114">
        <v>134741</v>
      </c>
      <c r="F17" s="114">
        <v>31527</v>
      </c>
      <c r="G17" s="114">
        <v>20058</v>
      </c>
      <c r="H17" s="114">
        <v>40945</v>
      </c>
      <c r="I17" s="115">
        <v>26329</v>
      </c>
      <c r="J17" s="114">
        <v>19598</v>
      </c>
      <c r="K17" s="114">
        <v>6731</v>
      </c>
      <c r="L17" s="423">
        <v>9225</v>
      </c>
      <c r="M17" s="424">
        <v>9230</v>
      </c>
    </row>
    <row r="18" spans="1:13" ht="15" customHeight="1" x14ac:dyDescent="0.2">
      <c r="A18" s="422" t="s">
        <v>392</v>
      </c>
      <c r="B18" s="115">
        <v>167333</v>
      </c>
      <c r="C18" s="114">
        <v>104987</v>
      </c>
      <c r="D18" s="114">
        <v>62346</v>
      </c>
      <c r="E18" s="114">
        <v>135634</v>
      </c>
      <c r="F18" s="114">
        <v>31559</v>
      </c>
      <c r="G18" s="114">
        <v>19556</v>
      </c>
      <c r="H18" s="114">
        <v>41820</v>
      </c>
      <c r="I18" s="115">
        <v>25851</v>
      </c>
      <c r="J18" s="114">
        <v>19322</v>
      </c>
      <c r="K18" s="114">
        <v>6529</v>
      </c>
      <c r="L18" s="423">
        <v>10526</v>
      </c>
      <c r="M18" s="424">
        <v>9843</v>
      </c>
    </row>
    <row r="19" spans="1:13" ht="11.1" customHeight="1" x14ac:dyDescent="0.2">
      <c r="A19" s="422" t="s">
        <v>388</v>
      </c>
      <c r="B19" s="115">
        <v>170014</v>
      </c>
      <c r="C19" s="114">
        <v>107098</v>
      </c>
      <c r="D19" s="114">
        <v>62916</v>
      </c>
      <c r="E19" s="114">
        <v>137916</v>
      </c>
      <c r="F19" s="114">
        <v>31931</v>
      </c>
      <c r="G19" s="114">
        <v>19252</v>
      </c>
      <c r="H19" s="114">
        <v>43078</v>
      </c>
      <c r="I19" s="115">
        <v>25996</v>
      </c>
      <c r="J19" s="114">
        <v>19407</v>
      </c>
      <c r="K19" s="114">
        <v>6589</v>
      </c>
      <c r="L19" s="423">
        <v>10013</v>
      </c>
      <c r="M19" s="424">
        <v>7514</v>
      </c>
    </row>
    <row r="20" spans="1:13" ht="11.1" customHeight="1" x14ac:dyDescent="0.2">
      <c r="A20" s="422" t="s">
        <v>389</v>
      </c>
      <c r="B20" s="115">
        <v>174157</v>
      </c>
      <c r="C20" s="114">
        <v>109603</v>
      </c>
      <c r="D20" s="114">
        <v>64554</v>
      </c>
      <c r="E20" s="114">
        <v>141655</v>
      </c>
      <c r="F20" s="114">
        <v>32408</v>
      </c>
      <c r="G20" s="114">
        <v>21043</v>
      </c>
      <c r="H20" s="114">
        <v>44130</v>
      </c>
      <c r="I20" s="115">
        <v>26374</v>
      </c>
      <c r="J20" s="114">
        <v>19279</v>
      </c>
      <c r="K20" s="114">
        <v>7095</v>
      </c>
      <c r="L20" s="423">
        <v>14066</v>
      </c>
      <c r="M20" s="424">
        <v>10236</v>
      </c>
    </row>
    <row r="21" spans="1:13" s="110" customFormat="1" ht="11.1" customHeight="1" x14ac:dyDescent="0.2">
      <c r="A21" s="422" t="s">
        <v>390</v>
      </c>
      <c r="B21" s="115">
        <v>174310</v>
      </c>
      <c r="C21" s="114">
        <v>109378</v>
      </c>
      <c r="D21" s="114">
        <v>64932</v>
      </c>
      <c r="E21" s="114">
        <v>141746</v>
      </c>
      <c r="F21" s="114">
        <v>32530</v>
      </c>
      <c r="G21" s="114">
        <v>20276</v>
      </c>
      <c r="H21" s="114">
        <v>44929</v>
      </c>
      <c r="I21" s="115">
        <v>26590</v>
      </c>
      <c r="J21" s="114">
        <v>19389</v>
      </c>
      <c r="K21" s="114">
        <v>7201</v>
      </c>
      <c r="L21" s="423">
        <v>8257</v>
      </c>
      <c r="M21" s="424">
        <v>8566</v>
      </c>
    </row>
    <row r="22" spans="1:13" ht="15" customHeight="1" x14ac:dyDescent="0.2">
      <c r="A22" s="422" t="s">
        <v>393</v>
      </c>
      <c r="B22" s="115">
        <v>173929</v>
      </c>
      <c r="C22" s="114">
        <v>109004</v>
      </c>
      <c r="D22" s="114">
        <v>64925</v>
      </c>
      <c r="E22" s="114">
        <v>141454</v>
      </c>
      <c r="F22" s="114">
        <v>32242</v>
      </c>
      <c r="G22" s="114">
        <v>19214</v>
      </c>
      <c r="H22" s="114">
        <v>45706</v>
      </c>
      <c r="I22" s="115">
        <v>26525</v>
      </c>
      <c r="J22" s="114">
        <v>19434</v>
      </c>
      <c r="K22" s="114">
        <v>7091</v>
      </c>
      <c r="L22" s="423">
        <v>9351</v>
      </c>
      <c r="M22" s="424">
        <v>9740</v>
      </c>
    </row>
    <row r="23" spans="1:13" ht="11.1" customHeight="1" x14ac:dyDescent="0.2">
      <c r="A23" s="422" t="s">
        <v>388</v>
      </c>
      <c r="B23" s="115">
        <v>174736</v>
      </c>
      <c r="C23" s="114">
        <v>109617</v>
      </c>
      <c r="D23" s="114">
        <v>65119</v>
      </c>
      <c r="E23" s="114">
        <v>141672</v>
      </c>
      <c r="F23" s="114">
        <v>32787</v>
      </c>
      <c r="G23" s="114">
        <v>18376</v>
      </c>
      <c r="H23" s="114">
        <v>47002</v>
      </c>
      <c r="I23" s="115">
        <v>27082</v>
      </c>
      <c r="J23" s="114">
        <v>19832</v>
      </c>
      <c r="K23" s="114">
        <v>7250</v>
      </c>
      <c r="L23" s="423">
        <v>9870</v>
      </c>
      <c r="M23" s="424">
        <v>9212</v>
      </c>
    </row>
    <row r="24" spans="1:13" ht="11.1" customHeight="1" x14ac:dyDescent="0.2">
      <c r="A24" s="422" t="s">
        <v>389</v>
      </c>
      <c r="B24" s="115">
        <v>179035</v>
      </c>
      <c r="C24" s="114">
        <v>112055</v>
      </c>
      <c r="D24" s="114">
        <v>66980</v>
      </c>
      <c r="E24" s="114">
        <v>144633</v>
      </c>
      <c r="F24" s="114">
        <v>32760</v>
      </c>
      <c r="G24" s="114">
        <v>20322</v>
      </c>
      <c r="H24" s="114">
        <v>48083</v>
      </c>
      <c r="I24" s="115">
        <v>27356</v>
      </c>
      <c r="J24" s="114">
        <v>19675</v>
      </c>
      <c r="K24" s="114">
        <v>7681</v>
      </c>
      <c r="L24" s="423">
        <v>13126</v>
      </c>
      <c r="M24" s="424">
        <v>9648</v>
      </c>
    </row>
    <row r="25" spans="1:13" s="110" customFormat="1" ht="11.1" customHeight="1" x14ac:dyDescent="0.2">
      <c r="A25" s="422" t="s">
        <v>390</v>
      </c>
      <c r="B25" s="115">
        <v>178342</v>
      </c>
      <c r="C25" s="114">
        <v>111398</v>
      </c>
      <c r="D25" s="114">
        <v>66944</v>
      </c>
      <c r="E25" s="114">
        <v>143787</v>
      </c>
      <c r="F25" s="114">
        <v>32909</v>
      </c>
      <c r="G25" s="114">
        <v>19375</v>
      </c>
      <c r="H25" s="114">
        <v>48637</v>
      </c>
      <c r="I25" s="115">
        <v>27366</v>
      </c>
      <c r="J25" s="114">
        <v>19670</v>
      </c>
      <c r="K25" s="114">
        <v>7696</v>
      </c>
      <c r="L25" s="423">
        <v>8586</v>
      </c>
      <c r="M25" s="424">
        <v>9288</v>
      </c>
    </row>
    <row r="26" spans="1:13" ht="15" customHeight="1" x14ac:dyDescent="0.2">
      <c r="A26" s="422" t="s">
        <v>394</v>
      </c>
      <c r="B26" s="115">
        <v>175188</v>
      </c>
      <c r="C26" s="114">
        <v>108138</v>
      </c>
      <c r="D26" s="114">
        <v>67050</v>
      </c>
      <c r="E26" s="114">
        <v>140258</v>
      </c>
      <c r="F26" s="114">
        <v>33295</v>
      </c>
      <c r="G26" s="114">
        <v>18254</v>
      </c>
      <c r="H26" s="114">
        <v>48936</v>
      </c>
      <c r="I26" s="115">
        <v>26866</v>
      </c>
      <c r="J26" s="114">
        <v>19323</v>
      </c>
      <c r="K26" s="114">
        <v>7543</v>
      </c>
      <c r="L26" s="423">
        <v>14656</v>
      </c>
      <c r="M26" s="424">
        <v>18177</v>
      </c>
    </row>
    <row r="27" spans="1:13" ht="11.1" customHeight="1" x14ac:dyDescent="0.2">
      <c r="A27" s="422" t="s">
        <v>388</v>
      </c>
      <c r="B27" s="115">
        <v>176487</v>
      </c>
      <c r="C27" s="114">
        <v>109045</v>
      </c>
      <c r="D27" s="114">
        <v>67442</v>
      </c>
      <c r="E27" s="114">
        <v>141174</v>
      </c>
      <c r="F27" s="114">
        <v>33682</v>
      </c>
      <c r="G27" s="114">
        <v>17832</v>
      </c>
      <c r="H27" s="114">
        <v>49920</v>
      </c>
      <c r="I27" s="115">
        <v>27272</v>
      </c>
      <c r="J27" s="114">
        <v>19653</v>
      </c>
      <c r="K27" s="114">
        <v>7619</v>
      </c>
      <c r="L27" s="423">
        <v>9728</v>
      </c>
      <c r="M27" s="424">
        <v>8618</v>
      </c>
    </row>
    <row r="28" spans="1:13" ht="11.1" customHeight="1" x14ac:dyDescent="0.2">
      <c r="A28" s="422" t="s">
        <v>389</v>
      </c>
      <c r="B28" s="115">
        <v>179693</v>
      </c>
      <c r="C28" s="114">
        <v>110831</v>
      </c>
      <c r="D28" s="114">
        <v>68862</v>
      </c>
      <c r="E28" s="114">
        <v>144777</v>
      </c>
      <c r="F28" s="114">
        <v>34759</v>
      </c>
      <c r="G28" s="114">
        <v>19368</v>
      </c>
      <c r="H28" s="114">
        <v>50980</v>
      </c>
      <c r="I28" s="115">
        <v>27294</v>
      </c>
      <c r="J28" s="114">
        <v>19391</v>
      </c>
      <c r="K28" s="114">
        <v>7903</v>
      </c>
      <c r="L28" s="423">
        <v>15470</v>
      </c>
      <c r="M28" s="424">
        <v>12966</v>
      </c>
    </row>
    <row r="29" spans="1:13" s="110" customFormat="1" ht="11.1" customHeight="1" x14ac:dyDescent="0.2">
      <c r="A29" s="422" t="s">
        <v>390</v>
      </c>
      <c r="B29" s="115">
        <v>178901</v>
      </c>
      <c r="C29" s="114">
        <v>110128</v>
      </c>
      <c r="D29" s="114">
        <v>68773</v>
      </c>
      <c r="E29" s="114">
        <v>143661</v>
      </c>
      <c r="F29" s="114">
        <v>35180</v>
      </c>
      <c r="G29" s="114">
        <v>18487</v>
      </c>
      <c r="H29" s="114">
        <v>51313</v>
      </c>
      <c r="I29" s="115">
        <v>27250</v>
      </c>
      <c r="J29" s="114">
        <v>19323</v>
      </c>
      <c r="K29" s="114">
        <v>7927</v>
      </c>
      <c r="L29" s="423">
        <v>7929</v>
      </c>
      <c r="M29" s="424">
        <v>8755</v>
      </c>
    </row>
    <row r="30" spans="1:13" ht="15" customHeight="1" x14ac:dyDescent="0.2">
      <c r="A30" s="422" t="s">
        <v>395</v>
      </c>
      <c r="B30" s="115">
        <v>179573</v>
      </c>
      <c r="C30" s="114">
        <v>110382</v>
      </c>
      <c r="D30" s="114">
        <v>69191</v>
      </c>
      <c r="E30" s="114">
        <v>143998</v>
      </c>
      <c r="F30" s="114">
        <v>35523</v>
      </c>
      <c r="G30" s="114">
        <v>17816</v>
      </c>
      <c r="H30" s="114">
        <v>52028</v>
      </c>
      <c r="I30" s="115">
        <v>26658</v>
      </c>
      <c r="J30" s="114">
        <v>18938</v>
      </c>
      <c r="K30" s="114">
        <v>7720</v>
      </c>
      <c r="L30" s="423">
        <v>10396</v>
      </c>
      <c r="M30" s="424">
        <v>9918</v>
      </c>
    </row>
    <row r="31" spans="1:13" ht="11.1" customHeight="1" x14ac:dyDescent="0.2">
      <c r="A31" s="422" t="s">
        <v>388</v>
      </c>
      <c r="B31" s="115">
        <v>180401</v>
      </c>
      <c r="C31" s="114">
        <v>110994</v>
      </c>
      <c r="D31" s="114">
        <v>69407</v>
      </c>
      <c r="E31" s="114">
        <v>144294</v>
      </c>
      <c r="F31" s="114">
        <v>36064</v>
      </c>
      <c r="G31" s="114">
        <v>17248</v>
      </c>
      <c r="H31" s="114">
        <v>52950</v>
      </c>
      <c r="I31" s="115">
        <v>26918</v>
      </c>
      <c r="J31" s="114">
        <v>19133</v>
      </c>
      <c r="K31" s="114">
        <v>7785</v>
      </c>
      <c r="L31" s="423">
        <v>8863</v>
      </c>
      <c r="M31" s="424">
        <v>8251</v>
      </c>
    </row>
    <row r="32" spans="1:13" ht="11.1" customHeight="1" x14ac:dyDescent="0.2">
      <c r="A32" s="422" t="s">
        <v>389</v>
      </c>
      <c r="B32" s="115">
        <v>183530</v>
      </c>
      <c r="C32" s="114">
        <v>112762</v>
      </c>
      <c r="D32" s="114">
        <v>70768</v>
      </c>
      <c r="E32" s="114">
        <v>148361</v>
      </c>
      <c r="F32" s="114">
        <v>35149</v>
      </c>
      <c r="G32" s="114">
        <v>18889</v>
      </c>
      <c r="H32" s="114">
        <v>53685</v>
      </c>
      <c r="I32" s="115">
        <v>27024</v>
      </c>
      <c r="J32" s="114">
        <v>18801</v>
      </c>
      <c r="K32" s="114">
        <v>8223</v>
      </c>
      <c r="L32" s="423">
        <v>15480</v>
      </c>
      <c r="M32" s="424">
        <v>12671</v>
      </c>
    </row>
    <row r="33" spans="1:13" s="110" customFormat="1" ht="11.1" customHeight="1" x14ac:dyDescent="0.2">
      <c r="A33" s="422" t="s">
        <v>390</v>
      </c>
      <c r="B33" s="115">
        <v>182995</v>
      </c>
      <c r="C33" s="114">
        <v>112207</v>
      </c>
      <c r="D33" s="114">
        <v>70788</v>
      </c>
      <c r="E33" s="114">
        <v>147519</v>
      </c>
      <c r="F33" s="114">
        <v>35459</v>
      </c>
      <c r="G33" s="114">
        <v>18199</v>
      </c>
      <c r="H33" s="114">
        <v>54097</v>
      </c>
      <c r="I33" s="115">
        <v>27012</v>
      </c>
      <c r="J33" s="114">
        <v>18922</v>
      </c>
      <c r="K33" s="114">
        <v>8090</v>
      </c>
      <c r="L33" s="423">
        <v>7852</v>
      </c>
      <c r="M33" s="424">
        <v>8524</v>
      </c>
    </row>
    <row r="34" spans="1:13" ht="15" customHeight="1" x14ac:dyDescent="0.2">
      <c r="A34" s="422" t="s">
        <v>396</v>
      </c>
      <c r="B34" s="115">
        <v>182232</v>
      </c>
      <c r="C34" s="114">
        <v>111587</v>
      </c>
      <c r="D34" s="114">
        <v>70645</v>
      </c>
      <c r="E34" s="114">
        <v>146390</v>
      </c>
      <c r="F34" s="114">
        <v>35836</v>
      </c>
      <c r="G34" s="114">
        <v>17256</v>
      </c>
      <c r="H34" s="114">
        <v>54796</v>
      </c>
      <c r="I34" s="115">
        <v>26660</v>
      </c>
      <c r="J34" s="114">
        <v>18710</v>
      </c>
      <c r="K34" s="114">
        <v>7950</v>
      </c>
      <c r="L34" s="423">
        <v>8599</v>
      </c>
      <c r="M34" s="424">
        <v>9500</v>
      </c>
    </row>
    <row r="35" spans="1:13" ht="11.1" customHeight="1" x14ac:dyDescent="0.2">
      <c r="A35" s="422" t="s">
        <v>388</v>
      </c>
      <c r="B35" s="115">
        <v>182490</v>
      </c>
      <c r="C35" s="114">
        <v>111902</v>
      </c>
      <c r="D35" s="114">
        <v>70588</v>
      </c>
      <c r="E35" s="114">
        <v>146292</v>
      </c>
      <c r="F35" s="114">
        <v>36195</v>
      </c>
      <c r="G35" s="114">
        <v>16999</v>
      </c>
      <c r="H35" s="114">
        <v>55486</v>
      </c>
      <c r="I35" s="115">
        <v>26590</v>
      </c>
      <c r="J35" s="114">
        <v>18693</v>
      </c>
      <c r="K35" s="114">
        <v>7897</v>
      </c>
      <c r="L35" s="423">
        <v>8993</v>
      </c>
      <c r="M35" s="424">
        <v>8913</v>
      </c>
    </row>
    <row r="36" spans="1:13" ht="11.1" customHeight="1" x14ac:dyDescent="0.2">
      <c r="A36" s="422" t="s">
        <v>389</v>
      </c>
      <c r="B36" s="115">
        <v>184492</v>
      </c>
      <c r="C36" s="114">
        <v>112736</v>
      </c>
      <c r="D36" s="114">
        <v>71756</v>
      </c>
      <c r="E36" s="114">
        <v>147613</v>
      </c>
      <c r="F36" s="114">
        <v>36877</v>
      </c>
      <c r="G36" s="114">
        <v>18180</v>
      </c>
      <c r="H36" s="114">
        <v>56124</v>
      </c>
      <c r="I36" s="115">
        <v>26733</v>
      </c>
      <c r="J36" s="114">
        <v>18469</v>
      </c>
      <c r="K36" s="114">
        <v>8264</v>
      </c>
      <c r="L36" s="423">
        <v>12791</v>
      </c>
      <c r="M36" s="424">
        <v>11323</v>
      </c>
    </row>
    <row r="37" spans="1:13" s="110" customFormat="1" ht="11.1" customHeight="1" x14ac:dyDescent="0.2">
      <c r="A37" s="422" t="s">
        <v>390</v>
      </c>
      <c r="B37" s="115">
        <v>183319</v>
      </c>
      <c r="C37" s="114">
        <v>111759</v>
      </c>
      <c r="D37" s="114">
        <v>71560</v>
      </c>
      <c r="E37" s="114">
        <v>146475</v>
      </c>
      <c r="F37" s="114">
        <v>36843</v>
      </c>
      <c r="G37" s="114">
        <v>17528</v>
      </c>
      <c r="H37" s="114">
        <v>56292</v>
      </c>
      <c r="I37" s="115">
        <v>26691</v>
      </c>
      <c r="J37" s="114">
        <v>18455</v>
      </c>
      <c r="K37" s="114">
        <v>8236</v>
      </c>
      <c r="L37" s="423">
        <v>7280</v>
      </c>
      <c r="M37" s="424">
        <v>8617</v>
      </c>
    </row>
    <row r="38" spans="1:13" ht="15" customHeight="1" x14ac:dyDescent="0.2">
      <c r="A38" s="425" t="s">
        <v>397</v>
      </c>
      <c r="B38" s="115">
        <v>183095</v>
      </c>
      <c r="C38" s="114">
        <v>111607</v>
      </c>
      <c r="D38" s="114">
        <v>71488</v>
      </c>
      <c r="E38" s="114">
        <v>145864</v>
      </c>
      <c r="F38" s="114">
        <v>37231</v>
      </c>
      <c r="G38" s="114">
        <v>16686</v>
      </c>
      <c r="H38" s="114">
        <v>57092</v>
      </c>
      <c r="I38" s="115">
        <v>26521</v>
      </c>
      <c r="J38" s="114">
        <v>18362</v>
      </c>
      <c r="K38" s="114">
        <v>8159</v>
      </c>
      <c r="L38" s="423">
        <v>9861</v>
      </c>
      <c r="M38" s="424">
        <v>10159</v>
      </c>
    </row>
    <row r="39" spans="1:13" ht="11.1" customHeight="1" x14ac:dyDescent="0.2">
      <c r="A39" s="422" t="s">
        <v>388</v>
      </c>
      <c r="B39" s="115">
        <v>182239</v>
      </c>
      <c r="C39" s="114">
        <v>111282</v>
      </c>
      <c r="D39" s="114">
        <v>70957</v>
      </c>
      <c r="E39" s="114">
        <v>144688</v>
      </c>
      <c r="F39" s="114">
        <v>37551</v>
      </c>
      <c r="G39" s="114">
        <v>15787</v>
      </c>
      <c r="H39" s="114">
        <v>57949</v>
      </c>
      <c r="I39" s="115">
        <v>26961</v>
      </c>
      <c r="J39" s="114">
        <v>18692</v>
      </c>
      <c r="K39" s="114">
        <v>8269</v>
      </c>
      <c r="L39" s="423">
        <v>7784</v>
      </c>
      <c r="M39" s="424">
        <v>8691</v>
      </c>
    </row>
    <row r="40" spans="1:13" ht="11.1" customHeight="1" x14ac:dyDescent="0.2">
      <c r="A40" s="425" t="s">
        <v>389</v>
      </c>
      <c r="B40" s="115">
        <v>185831</v>
      </c>
      <c r="C40" s="114">
        <v>113329</v>
      </c>
      <c r="D40" s="114">
        <v>72502</v>
      </c>
      <c r="E40" s="114">
        <v>147417</v>
      </c>
      <c r="F40" s="114">
        <v>38414</v>
      </c>
      <c r="G40" s="114">
        <v>17734</v>
      </c>
      <c r="H40" s="114">
        <v>59012</v>
      </c>
      <c r="I40" s="115">
        <v>26801</v>
      </c>
      <c r="J40" s="114">
        <v>18160</v>
      </c>
      <c r="K40" s="114">
        <v>8641</v>
      </c>
      <c r="L40" s="423">
        <v>13808</v>
      </c>
      <c r="M40" s="424">
        <v>10542</v>
      </c>
    </row>
    <row r="41" spans="1:13" s="110" customFormat="1" ht="11.1" customHeight="1" x14ac:dyDescent="0.2">
      <c r="A41" s="422" t="s">
        <v>390</v>
      </c>
      <c r="B41" s="115">
        <v>185011</v>
      </c>
      <c r="C41" s="114">
        <v>112596</v>
      </c>
      <c r="D41" s="114">
        <v>72415</v>
      </c>
      <c r="E41" s="114">
        <v>146388</v>
      </c>
      <c r="F41" s="114">
        <v>38623</v>
      </c>
      <c r="G41" s="114">
        <v>17149</v>
      </c>
      <c r="H41" s="114">
        <v>59543</v>
      </c>
      <c r="I41" s="115">
        <v>26750</v>
      </c>
      <c r="J41" s="114">
        <v>18149</v>
      </c>
      <c r="K41" s="114">
        <v>8601</v>
      </c>
      <c r="L41" s="423">
        <v>8350</v>
      </c>
      <c r="M41" s="424">
        <v>9169</v>
      </c>
    </row>
    <row r="42" spans="1:13" ht="15" customHeight="1" x14ac:dyDescent="0.2">
      <c r="A42" s="422" t="s">
        <v>398</v>
      </c>
      <c r="B42" s="115">
        <v>184785</v>
      </c>
      <c r="C42" s="114">
        <v>112413</v>
      </c>
      <c r="D42" s="114">
        <v>72372</v>
      </c>
      <c r="E42" s="114">
        <v>146110</v>
      </c>
      <c r="F42" s="114">
        <v>38675</v>
      </c>
      <c r="G42" s="114">
        <v>16480</v>
      </c>
      <c r="H42" s="114">
        <v>60168</v>
      </c>
      <c r="I42" s="115">
        <v>26562</v>
      </c>
      <c r="J42" s="114">
        <v>17949</v>
      </c>
      <c r="K42" s="114">
        <v>8613</v>
      </c>
      <c r="L42" s="423">
        <v>10712</v>
      </c>
      <c r="M42" s="424">
        <v>11014</v>
      </c>
    </row>
    <row r="43" spans="1:13" ht="11.1" customHeight="1" x14ac:dyDescent="0.2">
      <c r="A43" s="422" t="s">
        <v>388</v>
      </c>
      <c r="B43" s="115">
        <v>185221</v>
      </c>
      <c r="C43" s="114">
        <v>112875</v>
      </c>
      <c r="D43" s="114">
        <v>72346</v>
      </c>
      <c r="E43" s="114">
        <v>146036</v>
      </c>
      <c r="F43" s="114">
        <v>39185</v>
      </c>
      <c r="G43" s="114">
        <v>16005</v>
      </c>
      <c r="H43" s="114">
        <v>60979</v>
      </c>
      <c r="I43" s="115">
        <v>26605</v>
      </c>
      <c r="J43" s="114">
        <v>17990</v>
      </c>
      <c r="K43" s="114">
        <v>8615</v>
      </c>
      <c r="L43" s="423">
        <v>9091</v>
      </c>
      <c r="M43" s="424">
        <v>8688</v>
      </c>
    </row>
    <row r="44" spans="1:13" ht="11.1" customHeight="1" x14ac:dyDescent="0.2">
      <c r="A44" s="422" t="s">
        <v>389</v>
      </c>
      <c r="B44" s="115">
        <v>187967</v>
      </c>
      <c r="C44" s="114">
        <v>114321</v>
      </c>
      <c r="D44" s="114">
        <v>73646</v>
      </c>
      <c r="E44" s="114">
        <v>147751</v>
      </c>
      <c r="F44" s="114">
        <v>40216</v>
      </c>
      <c r="G44" s="114">
        <v>17524</v>
      </c>
      <c r="H44" s="114">
        <v>61727</v>
      </c>
      <c r="I44" s="115">
        <v>26547</v>
      </c>
      <c r="J44" s="114">
        <v>17515</v>
      </c>
      <c r="K44" s="114">
        <v>9032</v>
      </c>
      <c r="L44" s="423">
        <v>14672</v>
      </c>
      <c r="M44" s="424">
        <v>12541</v>
      </c>
    </row>
    <row r="45" spans="1:13" s="110" customFormat="1" ht="11.1" customHeight="1" x14ac:dyDescent="0.2">
      <c r="A45" s="422" t="s">
        <v>390</v>
      </c>
      <c r="B45" s="115">
        <v>187636</v>
      </c>
      <c r="C45" s="114">
        <v>113966</v>
      </c>
      <c r="D45" s="114">
        <v>73670</v>
      </c>
      <c r="E45" s="114">
        <v>147298</v>
      </c>
      <c r="F45" s="114">
        <v>40338</v>
      </c>
      <c r="G45" s="114">
        <v>17014</v>
      </c>
      <c r="H45" s="114">
        <v>62030</v>
      </c>
      <c r="I45" s="115">
        <v>26442</v>
      </c>
      <c r="J45" s="114">
        <v>17375</v>
      </c>
      <c r="K45" s="114">
        <v>9067</v>
      </c>
      <c r="L45" s="423">
        <v>9029</v>
      </c>
      <c r="M45" s="424">
        <v>9448</v>
      </c>
    </row>
    <row r="46" spans="1:13" ht="15" customHeight="1" x14ac:dyDescent="0.2">
      <c r="A46" s="422" t="s">
        <v>399</v>
      </c>
      <c r="B46" s="115">
        <v>187137</v>
      </c>
      <c r="C46" s="114">
        <v>113641</v>
      </c>
      <c r="D46" s="114">
        <v>73496</v>
      </c>
      <c r="E46" s="114">
        <v>146573</v>
      </c>
      <c r="F46" s="114">
        <v>40564</v>
      </c>
      <c r="G46" s="114">
        <v>16459</v>
      </c>
      <c r="H46" s="114">
        <v>62382</v>
      </c>
      <c r="I46" s="115">
        <v>26405</v>
      </c>
      <c r="J46" s="114">
        <v>17474</v>
      </c>
      <c r="K46" s="114">
        <v>8931</v>
      </c>
      <c r="L46" s="423">
        <v>10106</v>
      </c>
      <c r="M46" s="424">
        <v>10473</v>
      </c>
    </row>
    <row r="47" spans="1:13" ht="11.1" customHeight="1" x14ac:dyDescent="0.2">
      <c r="A47" s="422" t="s">
        <v>388</v>
      </c>
      <c r="B47" s="115">
        <v>187450</v>
      </c>
      <c r="C47" s="114">
        <v>114023</v>
      </c>
      <c r="D47" s="114">
        <v>73427</v>
      </c>
      <c r="E47" s="114">
        <v>146440</v>
      </c>
      <c r="F47" s="114">
        <v>41010</v>
      </c>
      <c r="G47" s="114">
        <v>15851</v>
      </c>
      <c r="H47" s="114">
        <v>63015</v>
      </c>
      <c r="I47" s="115">
        <v>26419</v>
      </c>
      <c r="J47" s="114">
        <v>17534</v>
      </c>
      <c r="K47" s="114">
        <v>8885</v>
      </c>
      <c r="L47" s="423">
        <v>8982</v>
      </c>
      <c r="M47" s="424">
        <v>8930</v>
      </c>
    </row>
    <row r="48" spans="1:13" ht="11.1" customHeight="1" x14ac:dyDescent="0.2">
      <c r="A48" s="422" t="s">
        <v>389</v>
      </c>
      <c r="B48" s="115">
        <v>190382</v>
      </c>
      <c r="C48" s="114">
        <v>115652</v>
      </c>
      <c r="D48" s="114">
        <v>74730</v>
      </c>
      <c r="E48" s="114">
        <v>148461</v>
      </c>
      <c r="F48" s="114">
        <v>41921</v>
      </c>
      <c r="G48" s="114">
        <v>17679</v>
      </c>
      <c r="H48" s="114">
        <v>63623</v>
      </c>
      <c r="I48" s="115">
        <v>26206</v>
      </c>
      <c r="J48" s="114">
        <v>17050</v>
      </c>
      <c r="K48" s="114">
        <v>9156</v>
      </c>
      <c r="L48" s="423">
        <v>13245</v>
      </c>
      <c r="M48" s="424">
        <v>10606</v>
      </c>
    </row>
    <row r="49" spans="1:17" s="110" customFormat="1" ht="11.1" customHeight="1" x14ac:dyDescent="0.2">
      <c r="A49" s="422" t="s">
        <v>390</v>
      </c>
      <c r="B49" s="115">
        <v>189823</v>
      </c>
      <c r="C49" s="114">
        <v>115277</v>
      </c>
      <c r="D49" s="114">
        <v>74546</v>
      </c>
      <c r="E49" s="114">
        <v>147639</v>
      </c>
      <c r="F49" s="114">
        <v>42184</v>
      </c>
      <c r="G49" s="114">
        <v>17092</v>
      </c>
      <c r="H49" s="114">
        <v>63768</v>
      </c>
      <c r="I49" s="115">
        <v>26267</v>
      </c>
      <c r="J49" s="114">
        <v>17061</v>
      </c>
      <c r="K49" s="114">
        <v>9206</v>
      </c>
      <c r="L49" s="423">
        <v>7898</v>
      </c>
      <c r="M49" s="424">
        <v>8583</v>
      </c>
    </row>
    <row r="50" spans="1:17" ht="15" customHeight="1" x14ac:dyDescent="0.2">
      <c r="A50" s="422" t="s">
        <v>400</v>
      </c>
      <c r="B50" s="143">
        <v>189179</v>
      </c>
      <c r="C50" s="144">
        <v>114945</v>
      </c>
      <c r="D50" s="144">
        <v>74234</v>
      </c>
      <c r="E50" s="144">
        <v>146838</v>
      </c>
      <c r="F50" s="144">
        <v>42341</v>
      </c>
      <c r="G50" s="144">
        <v>16374</v>
      </c>
      <c r="H50" s="144">
        <v>64046</v>
      </c>
      <c r="I50" s="143">
        <v>25469</v>
      </c>
      <c r="J50" s="144">
        <v>16565</v>
      </c>
      <c r="K50" s="144">
        <v>8904</v>
      </c>
      <c r="L50" s="426">
        <v>9772</v>
      </c>
      <c r="M50" s="427">
        <v>10515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1.091179189577689</v>
      </c>
      <c r="C6" s="480">
        <f>'Tabelle 3.3'!J11</f>
        <v>-3.5447831850028404</v>
      </c>
      <c r="D6" s="481">
        <f t="shared" ref="D6:E9" si="0">IF(OR(AND(B6&gt;=-50,B6&lt;=50),ISNUMBER(B6)=FALSE),B6,"")</f>
        <v>1.091179189577689</v>
      </c>
      <c r="E6" s="481">
        <f t="shared" si="0"/>
        <v>-3.5447831850028404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1.3425600596480083</v>
      </c>
      <c r="C7" s="480">
        <f>'Tabelle 3.1'!J23</f>
        <v>-2.8956682259603461</v>
      </c>
      <c r="D7" s="481">
        <f t="shared" si="0"/>
        <v>1.3425600596480083</v>
      </c>
      <c r="E7" s="481">
        <f>IF(OR(AND(C7&gt;=-50,C7&lt;=50),ISNUMBER(C7)=FALSE),C7,"")</f>
        <v>-2.8956682259603461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1.091179189577689</v>
      </c>
      <c r="C14" s="480">
        <f>'Tabelle 3.3'!J11</f>
        <v>-3.5447831850028404</v>
      </c>
      <c r="D14" s="481">
        <f>IF(OR(AND(B14&gt;=-50,B14&lt;=50),ISNUMBER(B14)=FALSE),B14,"")</f>
        <v>1.091179189577689</v>
      </c>
      <c r="E14" s="481">
        <f>IF(OR(AND(C14&gt;=-50,C14&lt;=50),ISNUMBER(C14)=FALSE),C14,"")</f>
        <v>-3.5447831850028404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3.7629350893697082</v>
      </c>
      <c r="C15" s="480">
        <f>'Tabelle 3.3'!J12</f>
        <v>6.8376068376068373</v>
      </c>
      <c r="D15" s="481">
        <f t="shared" ref="D15:E45" si="3">IF(OR(AND(B15&gt;=-50,B15&lt;=50),ISNUMBER(B15)=FALSE),B15,"")</f>
        <v>3.7629350893697082</v>
      </c>
      <c r="E15" s="481">
        <f t="shared" si="3"/>
        <v>6.8376068376068373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1.7672413793103448</v>
      </c>
      <c r="C16" s="480">
        <f>'Tabelle 3.3'!J13</f>
        <v>-3.0769230769230771</v>
      </c>
      <c r="D16" s="481">
        <f t="shared" si="3"/>
        <v>1.7672413793103448</v>
      </c>
      <c r="E16" s="481">
        <f t="shared" si="3"/>
        <v>-3.0769230769230771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0.23991676357182201</v>
      </c>
      <c r="C17" s="480">
        <f>'Tabelle 3.3'!J14</f>
        <v>1.0260457774269929</v>
      </c>
      <c r="D17" s="481">
        <f t="shared" si="3"/>
        <v>0.23991676357182201</v>
      </c>
      <c r="E17" s="481">
        <f t="shared" si="3"/>
        <v>1.0260457774269929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-8.2129094412331405</v>
      </c>
      <c r="C18" s="480">
        <f>'Tabelle 3.3'!J15</f>
        <v>4.0455120101137796</v>
      </c>
      <c r="D18" s="481">
        <f t="shared" si="3"/>
        <v>-8.2129094412331405</v>
      </c>
      <c r="E18" s="481">
        <f t="shared" si="3"/>
        <v>4.0455120101137796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t="str">
        <f>'Tabelle 2.3'!J16</f>
        <v>*</v>
      </c>
      <c r="C19" s="480" t="str">
        <f>'Tabelle 3.3'!J16</f>
        <v>*</v>
      </c>
      <c r="D19" s="481" t="str">
        <f t="shared" si="3"/>
        <v>*</v>
      </c>
      <c r="E19" s="481" t="str">
        <f t="shared" si="3"/>
        <v>*</v>
      </c>
      <c r="F19" s="476" t="str">
        <f t="shared" si="4"/>
        <v/>
      </c>
      <c r="G19" s="476" t="str">
        <f t="shared" si="4"/>
        <v/>
      </c>
      <c r="H19" s="482">
        <f t="shared" si="5"/>
        <v>-0.75</v>
      </c>
      <c r="I19" s="482">
        <f t="shared" si="5"/>
        <v>-0.75</v>
      </c>
      <c r="J19" s="476">
        <f t="shared" si="6"/>
        <v>56</v>
      </c>
      <c r="K19" s="476">
        <f t="shared" si="7"/>
        <v>45</v>
      </c>
      <c r="L19" s="476">
        <f t="shared" si="8"/>
        <v>56</v>
      </c>
      <c r="M19" s="476">
        <f t="shared" si="9"/>
        <v>45</v>
      </c>
      <c r="N19" s="476">
        <v>56</v>
      </c>
    </row>
    <row r="20" spans="1:14" s="475" customFormat="1" ht="15" customHeight="1" x14ac:dyDescent="0.2">
      <c r="A20" s="475">
        <v>7</v>
      </c>
      <c r="B20" s="479" t="str">
        <f>'Tabelle 2.3'!J17</f>
        <v>*</v>
      </c>
      <c r="C20" s="480" t="str">
        <f>'Tabelle 3.3'!J17</f>
        <v>*</v>
      </c>
      <c r="D20" s="481" t="str">
        <f t="shared" si="3"/>
        <v>*</v>
      </c>
      <c r="E20" s="481" t="str">
        <f t="shared" si="3"/>
        <v>*</v>
      </c>
      <c r="F20" s="476" t="str">
        <f t="shared" si="4"/>
        <v/>
      </c>
      <c r="G20" s="476" t="str">
        <f t="shared" si="4"/>
        <v/>
      </c>
      <c r="H20" s="482">
        <f t="shared" si="5"/>
        <v>-0.75</v>
      </c>
      <c r="I20" s="482">
        <f t="shared" si="5"/>
        <v>-0.75</v>
      </c>
      <c r="J20" s="476">
        <f t="shared" si="6"/>
        <v>67</v>
      </c>
      <c r="K20" s="476">
        <f t="shared" si="7"/>
        <v>45</v>
      </c>
      <c r="L20" s="476">
        <f t="shared" si="8"/>
        <v>67</v>
      </c>
      <c r="M20" s="476">
        <f t="shared" si="9"/>
        <v>45</v>
      </c>
      <c r="N20" s="476">
        <v>67</v>
      </c>
    </row>
    <row r="21" spans="1:14" s="475" customFormat="1" ht="15" customHeight="1" x14ac:dyDescent="0.2">
      <c r="A21" s="475">
        <v>8</v>
      </c>
      <c r="B21" s="479">
        <f>'Tabelle 2.3'!J18</f>
        <v>1.0526315789473684</v>
      </c>
      <c r="C21" s="480">
        <f>'Tabelle 3.3'!J18</f>
        <v>1.4675052410901468</v>
      </c>
      <c r="D21" s="481">
        <f t="shared" si="3"/>
        <v>1.0526315789473684</v>
      </c>
      <c r="E21" s="481">
        <f t="shared" si="3"/>
        <v>1.4675052410901468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0.97456778586209203</v>
      </c>
      <c r="C22" s="480">
        <f>'Tabelle 3.3'!J19</f>
        <v>-3.0223075077956345</v>
      </c>
      <c r="D22" s="481">
        <f t="shared" si="3"/>
        <v>0.97456778586209203</v>
      </c>
      <c r="E22" s="481">
        <f t="shared" si="3"/>
        <v>-3.0223075077956345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2.3042881123149703</v>
      </c>
      <c r="C23" s="480">
        <f>'Tabelle 3.3'!J20</f>
        <v>12.64367816091954</v>
      </c>
      <c r="D23" s="481">
        <f t="shared" si="3"/>
        <v>2.3042881123149703</v>
      </c>
      <c r="E23" s="481">
        <f t="shared" si="3"/>
        <v>12.64367816091954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-1.3127997980308004</v>
      </c>
      <c r="C24" s="480">
        <f>'Tabelle 3.3'!J21</f>
        <v>-11.039755351681958</v>
      </c>
      <c r="D24" s="481">
        <f t="shared" si="3"/>
        <v>-1.3127997980308004</v>
      </c>
      <c r="E24" s="481">
        <f t="shared" si="3"/>
        <v>-11.039755351681958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4.213669542136695</v>
      </c>
      <c r="C25" s="480">
        <f>'Tabelle 3.3'!J22</f>
        <v>-8.4656084656084651</v>
      </c>
      <c r="D25" s="481">
        <f t="shared" si="3"/>
        <v>4.213669542136695</v>
      </c>
      <c r="E25" s="481">
        <f t="shared" si="3"/>
        <v>-8.4656084656084651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-3.7128712871287131</v>
      </c>
      <c r="C26" s="480">
        <f>'Tabelle 3.3'!J23</f>
        <v>1.6574585635359116</v>
      </c>
      <c r="D26" s="481">
        <f t="shared" si="3"/>
        <v>-3.7128712871287131</v>
      </c>
      <c r="E26" s="481">
        <f t="shared" si="3"/>
        <v>1.6574585635359116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2.6794361347250617</v>
      </c>
      <c r="C27" s="480">
        <f>'Tabelle 3.3'!J24</f>
        <v>0.50618672665916764</v>
      </c>
      <c r="D27" s="481">
        <f t="shared" si="3"/>
        <v>2.6794361347250617</v>
      </c>
      <c r="E27" s="481">
        <f t="shared" si="3"/>
        <v>0.50618672665916764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0.90470446320868514</v>
      </c>
      <c r="C28" s="480">
        <f>'Tabelle 3.3'!J25</f>
        <v>-1.867704280155642</v>
      </c>
      <c r="D28" s="481">
        <f t="shared" si="3"/>
        <v>0.90470446320868514</v>
      </c>
      <c r="E28" s="481">
        <f t="shared" si="3"/>
        <v>-1.867704280155642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4.5131845841784992</v>
      </c>
      <c r="C29" s="480">
        <f>'Tabelle 3.3'!J26</f>
        <v>-82.464454976303315</v>
      </c>
      <c r="D29" s="481">
        <f t="shared" si="3"/>
        <v>4.5131845841784992</v>
      </c>
      <c r="E29" s="481" t="str">
        <f t="shared" si="3"/>
        <v/>
      </c>
      <c r="F29" s="476" t="str">
        <f t="shared" si="4"/>
        <v/>
      </c>
      <c r="G29" s="476" t="str">
        <f t="shared" si="4"/>
        <v>&lt;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3.7753102547354671</v>
      </c>
      <c r="C30" s="480">
        <f>'Tabelle 3.3'!J27</f>
        <v>0.45731707317073172</v>
      </c>
      <c r="D30" s="481">
        <f t="shared" si="3"/>
        <v>3.7753102547354671</v>
      </c>
      <c r="E30" s="481">
        <f t="shared" si="3"/>
        <v>0.45731707317073172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5.368135927111549</v>
      </c>
      <c r="C31" s="480">
        <f>'Tabelle 3.3'!J28</f>
        <v>0.67842605156037994</v>
      </c>
      <c r="D31" s="481">
        <f t="shared" si="3"/>
        <v>5.368135927111549</v>
      </c>
      <c r="E31" s="481">
        <f t="shared" si="3"/>
        <v>0.67842605156037994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2.1948988923889847</v>
      </c>
      <c r="C32" s="480">
        <f>'Tabelle 3.3'!J29</f>
        <v>-4.1708043694141015</v>
      </c>
      <c r="D32" s="481">
        <f t="shared" si="3"/>
        <v>2.1948988923889847</v>
      </c>
      <c r="E32" s="481">
        <f t="shared" si="3"/>
        <v>-4.1708043694141015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2.6828087167070218</v>
      </c>
      <c r="C33" s="480">
        <f>'Tabelle 3.3'!J30</f>
        <v>1.1226252158894645</v>
      </c>
      <c r="D33" s="481">
        <f t="shared" si="3"/>
        <v>2.6828087167070218</v>
      </c>
      <c r="E33" s="481">
        <f t="shared" si="3"/>
        <v>1.1226252158894645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-6.2794348508634226</v>
      </c>
      <c r="C34" s="480">
        <f>'Tabelle 3.3'!J31</f>
        <v>-7.0384090465977778</v>
      </c>
      <c r="D34" s="481">
        <f t="shared" si="3"/>
        <v>-6.2794348508634226</v>
      </c>
      <c r="E34" s="481">
        <f t="shared" si="3"/>
        <v>-7.0384090465977778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3.7629350893697082</v>
      </c>
      <c r="C37" s="480">
        <f>'Tabelle 3.3'!J34</f>
        <v>6.8376068376068373</v>
      </c>
      <c r="D37" s="481">
        <f t="shared" si="3"/>
        <v>3.7629350893697082</v>
      </c>
      <c r="E37" s="481">
        <f t="shared" si="3"/>
        <v>6.8376068376068373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0.33935654473336274</v>
      </c>
      <c r="C38" s="480">
        <f>'Tabelle 3.3'!J35</f>
        <v>0.97830710336027227</v>
      </c>
      <c r="D38" s="481">
        <f t="shared" si="3"/>
        <v>0.33935654473336274</v>
      </c>
      <c r="E38" s="481">
        <f t="shared" si="3"/>
        <v>0.97830710336027227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1.7772835050464779</v>
      </c>
      <c r="C39" s="480">
        <f>'Tabelle 3.3'!J36</f>
        <v>-4.25667902339256</v>
      </c>
      <c r="D39" s="481">
        <f t="shared" si="3"/>
        <v>1.7772835050464779</v>
      </c>
      <c r="E39" s="481">
        <f t="shared" si="3"/>
        <v>-4.25667902339256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1.7772835050464779</v>
      </c>
      <c r="C45" s="480">
        <f>'Tabelle 3.3'!J36</f>
        <v>-4.25667902339256</v>
      </c>
      <c r="D45" s="481">
        <f t="shared" si="3"/>
        <v>1.7772835050464779</v>
      </c>
      <c r="E45" s="481">
        <f t="shared" si="3"/>
        <v>-4.25667902339256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175188</v>
      </c>
      <c r="C51" s="487">
        <v>19323</v>
      </c>
      <c r="D51" s="487">
        <v>7543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176487</v>
      </c>
      <c r="C52" s="487">
        <v>19653</v>
      </c>
      <c r="D52" s="487">
        <v>7619</v>
      </c>
      <c r="E52" s="488">
        <f t="shared" ref="E52:G70" si="11">IF($A$51=37802,IF(COUNTBLANK(B$51:B$70)&gt;0,#N/A,B52/B$51*100),IF(COUNTBLANK(B$51:B$75)&gt;0,#N/A,B52/B$51*100))</f>
        <v>100.741489143092</v>
      </c>
      <c r="F52" s="488">
        <f t="shared" si="11"/>
        <v>101.70780934637477</v>
      </c>
      <c r="G52" s="488">
        <f t="shared" si="11"/>
        <v>101.00755667506299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179693</v>
      </c>
      <c r="C53" s="487">
        <v>19391</v>
      </c>
      <c r="D53" s="487">
        <v>7903</v>
      </c>
      <c r="E53" s="488">
        <f t="shared" si="11"/>
        <v>102.571523163687</v>
      </c>
      <c r="F53" s="488">
        <f t="shared" si="11"/>
        <v>100.35191222894994</v>
      </c>
      <c r="G53" s="488">
        <f t="shared" si="11"/>
        <v>104.77263688187723</v>
      </c>
      <c r="H53" s="489">
        <f>IF(ISERROR(L53)=TRUE,IF(MONTH(A53)=MONTH(MAX(A$51:A$75)),A53,""),"")</f>
        <v>41883</v>
      </c>
      <c r="I53" s="488">
        <f t="shared" si="12"/>
        <v>102.571523163687</v>
      </c>
      <c r="J53" s="488">
        <f t="shared" si="10"/>
        <v>100.35191222894994</v>
      </c>
      <c r="K53" s="488">
        <f t="shared" si="10"/>
        <v>104.77263688187723</v>
      </c>
      <c r="L53" s="488" t="e">
        <f t="shared" si="13"/>
        <v>#N/A</v>
      </c>
    </row>
    <row r="54" spans="1:14" ht="15" customHeight="1" x14ac:dyDescent="0.2">
      <c r="A54" s="490" t="s">
        <v>463</v>
      </c>
      <c r="B54" s="487">
        <v>178901</v>
      </c>
      <c r="C54" s="487">
        <v>19323</v>
      </c>
      <c r="D54" s="487">
        <v>7927</v>
      </c>
      <c r="E54" s="488">
        <f t="shared" si="11"/>
        <v>102.11943740438842</v>
      </c>
      <c r="F54" s="488">
        <f t="shared" si="11"/>
        <v>100</v>
      </c>
      <c r="G54" s="488">
        <f t="shared" si="11"/>
        <v>105.09081267400238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179573</v>
      </c>
      <c r="C55" s="487">
        <v>18938</v>
      </c>
      <c r="D55" s="487">
        <v>7720</v>
      </c>
      <c r="E55" s="488">
        <f t="shared" si="11"/>
        <v>102.50302532136904</v>
      </c>
      <c r="F55" s="488">
        <f t="shared" si="11"/>
        <v>98.007555762562745</v>
      </c>
      <c r="G55" s="488">
        <f t="shared" si="11"/>
        <v>102.34654646692299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180401</v>
      </c>
      <c r="C56" s="487">
        <v>19133</v>
      </c>
      <c r="D56" s="487">
        <v>7785</v>
      </c>
      <c r="E56" s="488">
        <f t="shared" si="11"/>
        <v>102.97566043336302</v>
      </c>
      <c r="F56" s="488">
        <f t="shared" si="11"/>
        <v>99.016715830875128</v>
      </c>
      <c r="G56" s="488">
        <f t="shared" si="11"/>
        <v>103.20827257059526</v>
      </c>
      <c r="H56" s="489" t="str">
        <f t="shared" si="14"/>
        <v/>
      </c>
      <c r="I56" s="488" t="str">
        <f t="shared" si="12"/>
        <v/>
      </c>
      <c r="J56" s="488" t="str">
        <f t="shared" si="10"/>
        <v/>
      </c>
      <c r="K56" s="488" t="str">
        <f t="shared" si="10"/>
        <v/>
      </c>
      <c r="L56" s="488" t="e">
        <f t="shared" si="13"/>
        <v>#N/A</v>
      </c>
    </row>
    <row r="57" spans="1:14" ht="15" customHeight="1" x14ac:dyDescent="0.2">
      <c r="A57" s="490">
        <v>42248</v>
      </c>
      <c r="B57" s="487">
        <v>183530</v>
      </c>
      <c r="C57" s="487">
        <v>18801</v>
      </c>
      <c r="D57" s="487">
        <v>8223</v>
      </c>
      <c r="E57" s="488">
        <f t="shared" si="11"/>
        <v>104.761741671804</v>
      </c>
      <c r="F57" s="488">
        <f t="shared" si="11"/>
        <v>97.298556124825339</v>
      </c>
      <c r="G57" s="488">
        <f t="shared" si="11"/>
        <v>109.01498077687923</v>
      </c>
      <c r="H57" s="489">
        <f t="shared" si="14"/>
        <v>42248</v>
      </c>
      <c r="I57" s="488">
        <f t="shared" si="12"/>
        <v>104.761741671804</v>
      </c>
      <c r="J57" s="488">
        <f t="shared" si="10"/>
        <v>97.298556124825339</v>
      </c>
      <c r="K57" s="488">
        <f t="shared" si="10"/>
        <v>109.01498077687923</v>
      </c>
      <c r="L57" s="488" t="e">
        <f t="shared" si="13"/>
        <v>#N/A</v>
      </c>
    </row>
    <row r="58" spans="1:14" ht="15" customHeight="1" x14ac:dyDescent="0.2">
      <c r="A58" s="490" t="s">
        <v>466</v>
      </c>
      <c r="B58" s="487">
        <v>182995</v>
      </c>
      <c r="C58" s="487">
        <v>18922</v>
      </c>
      <c r="D58" s="487">
        <v>8090</v>
      </c>
      <c r="E58" s="488">
        <f t="shared" si="11"/>
        <v>104.45635545813641</v>
      </c>
      <c r="F58" s="488">
        <f t="shared" si="11"/>
        <v>97.924752885162761</v>
      </c>
      <c r="G58" s="488">
        <f t="shared" si="11"/>
        <v>107.25175659551903</v>
      </c>
      <c r="H58" s="489" t="str">
        <f t="shared" si="14"/>
        <v/>
      </c>
      <c r="I58" s="488" t="str">
        <f t="shared" si="12"/>
        <v/>
      </c>
      <c r="J58" s="488" t="str">
        <f t="shared" si="10"/>
        <v/>
      </c>
      <c r="K58" s="488" t="str">
        <f t="shared" si="10"/>
        <v/>
      </c>
      <c r="L58" s="488" t="e">
        <f t="shared" si="13"/>
        <v>#N/A</v>
      </c>
    </row>
    <row r="59" spans="1:14" ht="15" customHeight="1" x14ac:dyDescent="0.2">
      <c r="A59" s="490" t="s">
        <v>467</v>
      </c>
      <c r="B59" s="487">
        <v>182232</v>
      </c>
      <c r="C59" s="487">
        <v>18710</v>
      </c>
      <c r="D59" s="487">
        <v>7950</v>
      </c>
      <c r="E59" s="488">
        <f t="shared" si="11"/>
        <v>104.02082334406467</v>
      </c>
      <c r="F59" s="488">
        <f t="shared" si="11"/>
        <v>96.827614759612899</v>
      </c>
      <c r="G59" s="488">
        <f t="shared" si="11"/>
        <v>105.39573114145566</v>
      </c>
      <c r="H59" s="489" t="str">
        <f t="shared" si="14"/>
        <v/>
      </c>
      <c r="I59" s="488" t="str">
        <f t="shared" si="12"/>
        <v/>
      </c>
      <c r="J59" s="488" t="str">
        <f t="shared" si="10"/>
        <v/>
      </c>
      <c r="K59" s="488" t="str">
        <f t="shared" si="10"/>
        <v/>
      </c>
      <c r="L59" s="488" t="e">
        <f t="shared" si="13"/>
        <v>#N/A</v>
      </c>
    </row>
    <row r="60" spans="1:14" ht="15" customHeight="1" x14ac:dyDescent="0.2">
      <c r="A60" s="490" t="s">
        <v>468</v>
      </c>
      <c r="B60" s="487">
        <v>182490</v>
      </c>
      <c r="C60" s="487">
        <v>18693</v>
      </c>
      <c r="D60" s="487">
        <v>7897</v>
      </c>
      <c r="E60" s="488">
        <f t="shared" si="11"/>
        <v>104.16809370504829</v>
      </c>
      <c r="F60" s="488">
        <f t="shared" si="11"/>
        <v>96.739636702375407</v>
      </c>
      <c r="G60" s="488">
        <f t="shared" si="11"/>
        <v>104.69309293384595</v>
      </c>
      <c r="H60" s="489" t="str">
        <f t="shared" si="14"/>
        <v/>
      </c>
      <c r="I60" s="488" t="str">
        <f t="shared" si="12"/>
        <v/>
      </c>
      <c r="J60" s="488" t="str">
        <f t="shared" si="10"/>
        <v/>
      </c>
      <c r="K60" s="488" t="str">
        <f t="shared" si="10"/>
        <v/>
      </c>
      <c r="L60" s="488" t="e">
        <f t="shared" si="13"/>
        <v>#N/A</v>
      </c>
    </row>
    <row r="61" spans="1:14" ht="15" customHeight="1" x14ac:dyDescent="0.2">
      <c r="A61" s="490">
        <v>42614</v>
      </c>
      <c r="B61" s="487">
        <v>184492</v>
      </c>
      <c r="C61" s="487">
        <v>18469</v>
      </c>
      <c r="D61" s="487">
        <v>8264</v>
      </c>
      <c r="E61" s="488">
        <f t="shared" si="11"/>
        <v>105.31086604105305</v>
      </c>
      <c r="F61" s="488">
        <f t="shared" si="11"/>
        <v>95.58039641877555</v>
      </c>
      <c r="G61" s="488">
        <f t="shared" si="11"/>
        <v>109.55853108842635</v>
      </c>
      <c r="H61" s="489">
        <f t="shared" si="14"/>
        <v>42614</v>
      </c>
      <c r="I61" s="488">
        <f t="shared" si="12"/>
        <v>105.31086604105305</v>
      </c>
      <c r="J61" s="488">
        <f t="shared" si="10"/>
        <v>95.58039641877555</v>
      </c>
      <c r="K61" s="488">
        <f t="shared" si="10"/>
        <v>109.55853108842635</v>
      </c>
      <c r="L61" s="488" t="e">
        <f t="shared" si="13"/>
        <v>#N/A</v>
      </c>
    </row>
    <row r="62" spans="1:14" ht="15" customHeight="1" x14ac:dyDescent="0.2">
      <c r="A62" s="490" t="s">
        <v>469</v>
      </c>
      <c r="B62" s="487">
        <v>183319</v>
      </c>
      <c r="C62" s="487">
        <v>18455</v>
      </c>
      <c r="D62" s="487">
        <v>8236</v>
      </c>
      <c r="E62" s="488">
        <f t="shared" si="11"/>
        <v>104.6412996323949</v>
      </c>
      <c r="F62" s="488">
        <f t="shared" si="11"/>
        <v>95.507943901050567</v>
      </c>
      <c r="G62" s="488">
        <f t="shared" si="11"/>
        <v>109.18732599761367</v>
      </c>
      <c r="H62" s="489" t="str">
        <f t="shared" si="14"/>
        <v/>
      </c>
      <c r="I62" s="488" t="str">
        <f t="shared" si="12"/>
        <v/>
      </c>
      <c r="J62" s="488" t="str">
        <f t="shared" si="10"/>
        <v/>
      </c>
      <c r="K62" s="488" t="str">
        <f t="shared" si="10"/>
        <v/>
      </c>
      <c r="L62" s="488" t="e">
        <f t="shared" si="13"/>
        <v>#N/A</v>
      </c>
    </row>
    <row r="63" spans="1:14" ht="15" customHeight="1" x14ac:dyDescent="0.2">
      <c r="A63" s="490" t="s">
        <v>470</v>
      </c>
      <c r="B63" s="487">
        <v>183095</v>
      </c>
      <c r="C63" s="487">
        <v>18362</v>
      </c>
      <c r="D63" s="487">
        <v>8159</v>
      </c>
      <c r="E63" s="488">
        <f t="shared" si="11"/>
        <v>104.51343699340137</v>
      </c>
      <c r="F63" s="488">
        <f t="shared" si="11"/>
        <v>95.026652176163111</v>
      </c>
      <c r="G63" s="488">
        <f t="shared" si="11"/>
        <v>108.16651199787883</v>
      </c>
      <c r="H63" s="489" t="str">
        <f t="shared" si="14"/>
        <v/>
      </c>
      <c r="I63" s="488" t="str">
        <f t="shared" si="12"/>
        <v/>
      </c>
      <c r="J63" s="488" t="str">
        <f t="shared" si="10"/>
        <v/>
      </c>
      <c r="K63" s="488" t="str">
        <f t="shared" si="10"/>
        <v/>
      </c>
      <c r="L63" s="488" t="e">
        <f t="shared" si="13"/>
        <v>#N/A</v>
      </c>
    </row>
    <row r="64" spans="1:14" ht="15" customHeight="1" x14ac:dyDescent="0.2">
      <c r="A64" s="490" t="s">
        <v>471</v>
      </c>
      <c r="B64" s="487">
        <v>182239</v>
      </c>
      <c r="C64" s="487">
        <v>18692</v>
      </c>
      <c r="D64" s="487">
        <v>8269</v>
      </c>
      <c r="E64" s="488">
        <f t="shared" si="11"/>
        <v>104.0248190515332</v>
      </c>
      <c r="F64" s="488">
        <f t="shared" si="11"/>
        <v>96.734461522537913</v>
      </c>
      <c r="G64" s="488">
        <f t="shared" si="11"/>
        <v>109.62481771178577</v>
      </c>
      <c r="H64" s="489" t="str">
        <f t="shared" si="14"/>
        <v/>
      </c>
      <c r="I64" s="488" t="str">
        <f t="shared" si="12"/>
        <v/>
      </c>
      <c r="J64" s="488" t="str">
        <f t="shared" si="10"/>
        <v/>
      </c>
      <c r="K64" s="488" t="str">
        <f t="shared" si="10"/>
        <v/>
      </c>
      <c r="L64" s="488" t="e">
        <f t="shared" si="13"/>
        <v>#N/A</v>
      </c>
    </row>
    <row r="65" spans="1:12" ht="15" customHeight="1" x14ac:dyDescent="0.2">
      <c r="A65" s="490">
        <v>42979</v>
      </c>
      <c r="B65" s="487">
        <v>185831</v>
      </c>
      <c r="C65" s="487">
        <v>18160</v>
      </c>
      <c r="D65" s="487">
        <v>8641</v>
      </c>
      <c r="E65" s="488">
        <f t="shared" si="11"/>
        <v>106.07518779825102</v>
      </c>
      <c r="F65" s="488">
        <f t="shared" si="11"/>
        <v>93.981265848988244</v>
      </c>
      <c r="G65" s="488">
        <f t="shared" si="11"/>
        <v>114.55654248972557</v>
      </c>
      <c r="H65" s="489">
        <f t="shared" si="14"/>
        <v>42979</v>
      </c>
      <c r="I65" s="488">
        <f t="shared" si="12"/>
        <v>106.07518779825102</v>
      </c>
      <c r="J65" s="488">
        <f t="shared" si="10"/>
        <v>93.981265848988244</v>
      </c>
      <c r="K65" s="488">
        <f t="shared" si="10"/>
        <v>114.55654248972557</v>
      </c>
      <c r="L65" s="488" t="e">
        <f t="shared" si="13"/>
        <v>#N/A</v>
      </c>
    </row>
    <row r="66" spans="1:12" ht="15" customHeight="1" x14ac:dyDescent="0.2">
      <c r="A66" s="490" t="s">
        <v>472</v>
      </c>
      <c r="B66" s="487">
        <v>185011</v>
      </c>
      <c r="C66" s="487">
        <v>18149</v>
      </c>
      <c r="D66" s="487">
        <v>8601</v>
      </c>
      <c r="E66" s="488">
        <f t="shared" si="11"/>
        <v>105.60711920907823</v>
      </c>
      <c r="F66" s="488">
        <f t="shared" si="11"/>
        <v>93.924338870775756</v>
      </c>
      <c r="G66" s="488">
        <f t="shared" si="11"/>
        <v>114.02624950285032</v>
      </c>
      <c r="H66" s="489" t="str">
        <f t="shared" si="14"/>
        <v/>
      </c>
      <c r="I66" s="488" t="str">
        <f t="shared" si="12"/>
        <v/>
      </c>
      <c r="J66" s="488" t="str">
        <f t="shared" si="10"/>
        <v/>
      </c>
      <c r="K66" s="488" t="str">
        <f t="shared" si="10"/>
        <v/>
      </c>
      <c r="L66" s="488" t="e">
        <f t="shared" si="13"/>
        <v>#N/A</v>
      </c>
    </row>
    <row r="67" spans="1:12" ht="15" customHeight="1" x14ac:dyDescent="0.2">
      <c r="A67" s="490" t="s">
        <v>473</v>
      </c>
      <c r="B67" s="487">
        <v>184785</v>
      </c>
      <c r="C67" s="487">
        <v>17949</v>
      </c>
      <c r="D67" s="487">
        <v>8613</v>
      </c>
      <c r="E67" s="488">
        <f t="shared" si="11"/>
        <v>105.47811493937942</v>
      </c>
      <c r="F67" s="488">
        <f t="shared" si="11"/>
        <v>92.88930290327589</v>
      </c>
      <c r="G67" s="488">
        <f t="shared" si="11"/>
        <v>114.18533739891291</v>
      </c>
      <c r="H67" s="489" t="str">
        <f t="shared" si="14"/>
        <v/>
      </c>
      <c r="I67" s="488" t="str">
        <f t="shared" si="12"/>
        <v/>
      </c>
      <c r="J67" s="488" t="str">
        <f t="shared" si="12"/>
        <v/>
      </c>
      <c r="K67" s="488" t="str">
        <f t="shared" si="12"/>
        <v/>
      </c>
      <c r="L67" s="488" t="e">
        <f t="shared" si="13"/>
        <v>#N/A</v>
      </c>
    </row>
    <row r="68" spans="1:12" ht="15" customHeight="1" x14ac:dyDescent="0.2">
      <c r="A68" s="490" t="s">
        <v>474</v>
      </c>
      <c r="B68" s="487">
        <v>185221</v>
      </c>
      <c r="C68" s="487">
        <v>17990</v>
      </c>
      <c r="D68" s="487">
        <v>8615</v>
      </c>
      <c r="E68" s="488">
        <f t="shared" si="11"/>
        <v>105.72699043313469</v>
      </c>
      <c r="F68" s="488">
        <f t="shared" si="11"/>
        <v>93.10148527661336</v>
      </c>
      <c r="G68" s="488">
        <f t="shared" si="11"/>
        <v>114.21185204825666</v>
      </c>
      <c r="H68" s="489" t="str">
        <f t="shared" si="14"/>
        <v/>
      </c>
      <c r="I68" s="488" t="str">
        <f t="shared" si="12"/>
        <v/>
      </c>
      <c r="J68" s="488" t="str">
        <f t="shared" si="12"/>
        <v/>
      </c>
      <c r="K68" s="488" t="str">
        <f t="shared" si="12"/>
        <v/>
      </c>
      <c r="L68" s="488" t="e">
        <f t="shared" si="13"/>
        <v>#N/A</v>
      </c>
    </row>
    <row r="69" spans="1:12" ht="15" customHeight="1" x14ac:dyDescent="0.2">
      <c r="A69" s="490">
        <v>43344</v>
      </c>
      <c r="B69" s="487">
        <v>187967</v>
      </c>
      <c r="C69" s="487">
        <v>17515</v>
      </c>
      <c r="D69" s="487">
        <v>9032</v>
      </c>
      <c r="E69" s="488">
        <f t="shared" si="11"/>
        <v>107.29444939151082</v>
      </c>
      <c r="F69" s="488">
        <f t="shared" si="11"/>
        <v>90.643274853801174</v>
      </c>
      <c r="G69" s="488">
        <f t="shared" si="11"/>
        <v>119.74015643643112</v>
      </c>
      <c r="H69" s="489">
        <f t="shared" si="14"/>
        <v>43344</v>
      </c>
      <c r="I69" s="488">
        <f t="shared" si="12"/>
        <v>107.29444939151082</v>
      </c>
      <c r="J69" s="488">
        <f t="shared" si="12"/>
        <v>90.643274853801174</v>
      </c>
      <c r="K69" s="488">
        <f t="shared" si="12"/>
        <v>119.74015643643112</v>
      </c>
      <c r="L69" s="488" t="e">
        <f t="shared" si="13"/>
        <v>#N/A</v>
      </c>
    </row>
    <row r="70" spans="1:12" ht="15" customHeight="1" x14ac:dyDescent="0.2">
      <c r="A70" s="490" t="s">
        <v>475</v>
      </c>
      <c r="B70" s="487">
        <v>187636</v>
      </c>
      <c r="C70" s="487">
        <v>17375</v>
      </c>
      <c r="D70" s="487">
        <v>9067</v>
      </c>
      <c r="E70" s="488">
        <f t="shared" si="11"/>
        <v>107.10550950978377</v>
      </c>
      <c r="F70" s="488">
        <f t="shared" si="11"/>
        <v>89.918749676551258</v>
      </c>
      <c r="G70" s="488">
        <f t="shared" si="11"/>
        <v>120.20416279994697</v>
      </c>
      <c r="H70" s="489" t="str">
        <f t="shared" si="14"/>
        <v/>
      </c>
      <c r="I70" s="488" t="str">
        <f t="shared" si="12"/>
        <v/>
      </c>
      <c r="J70" s="488" t="str">
        <f t="shared" si="12"/>
        <v/>
      </c>
      <c r="K70" s="488" t="str">
        <f t="shared" si="12"/>
        <v/>
      </c>
      <c r="L70" s="488" t="e">
        <f t="shared" si="13"/>
        <v>#N/A</v>
      </c>
    </row>
    <row r="71" spans="1:12" ht="15" customHeight="1" x14ac:dyDescent="0.2">
      <c r="A71" s="490" t="s">
        <v>476</v>
      </c>
      <c r="B71" s="487">
        <v>187137</v>
      </c>
      <c r="C71" s="487">
        <v>17474</v>
      </c>
      <c r="D71" s="487">
        <v>8931</v>
      </c>
      <c r="E71" s="491">
        <f t="shared" ref="E71:G75" si="15">IF($A$51=37802,IF(COUNTBLANK(B$51:B$70)&gt;0,#N/A,IF(ISBLANK(B71)=FALSE,B71/B$51*100,#N/A)),IF(COUNTBLANK(B$51:B$75)&gt;0,#N/A,B71/B$51*100))</f>
        <v>106.82067264881157</v>
      </c>
      <c r="F71" s="491">
        <f t="shared" si="15"/>
        <v>90.43109248046369</v>
      </c>
      <c r="G71" s="491">
        <f t="shared" si="15"/>
        <v>118.40116664457112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187450</v>
      </c>
      <c r="C72" s="487">
        <v>17534</v>
      </c>
      <c r="D72" s="487">
        <v>8885</v>
      </c>
      <c r="E72" s="491">
        <f t="shared" si="15"/>
        <v>106.99933785419094</v>
      </c>
      <c r="F72" s="491">
        <f t="shared" si="15"/>
        <v>90.741603270713654</v>
      </c>
      <c r="G72" s="491">
        <f t="shared" si="15"/>
        <v>117.79132970966459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190382</v>
      </c>
      <c r="C73" s="487">
        <v>17050</v>
      </c>
      <c r="D73" s="487">
        <v>9156</v>
      </c>
      <c r="E73" s="491">
        <f t="shared" si="15"/>
        <v>108.67296846815992</v>
      </c>
      <c r="F73" s="491">
        <f t="shared" si="15"/>
        <v>88.236816229363967</v>
      </c>
      <c r="G73" s="491">
        <f t="shared" si="15"/>
        <v>121.38406469574441</v>
      </c>
      <c r="H73" s="492">
        <f>IF(A$51=37802,IF(ISERROR(L73)=TRUE,IF(ISBLANK(A73)=FALSE,IF(MONTH(A73)=MONTH(MAX(A$51:A$75)),A73,""),""),""),IF(ISERROR(L73)=TRUE,IF(MONTH(A73)=MONTH(MAX(A$51:A$75)),A73,""),""))</f>
        <v>43709</v>
      </c>
      <c r="I73" s="488">
        <f t="shared" si="12"/>
        <v>108.67296846815992</v>
      </c>
      <c r="J73" s="488">
        <f t="shared" si="12"/>
        <v>88.236816229363967</v>
      </c>
      <c r="K73" s="488">
        <f t="shared" si="12"/>
        <v>121.38406469574441</v>
      </c>
      <c r="L73" s="488" t="e">
        <f t="shared" si="13"/>
        <v>#N/A</v>
      </c>
    </row>
    <row r="74" spans="1:12" ht="15" customHeight="1" x14ac:dyDescent="0.2">
      <c r="A74" s="490" t="s">
        <v>478</v>
      </c>
      <c r="B74" s="487">
        <v>189823</v>
      </c>
      <c r="C74" s="487">
        <v>17061</v>
      </c>
      <c r="D74" s="487">
        <v>9206</v>
      </c>
      <c r="E74" s="491">
        <f t="shared" si="15"/>
        <v>108.35388268602873</v>
      </c>
      <c r="F74" s="491">
        <f t="shared" si="15"/>
        <v>88.293743207576455</v>
      </c>
      <c r="G74" s="491">
        <f t="shared" si="15"/>
        <v>122.04693092933844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189179</v>
      </c>
      <c r="C75" s="493">
        <v>16565</v>
      </c>
      <c r="D75" s="493">
        <v>8904</v>
      </c>
      <c r="E75" s="491">
        <f t="shared" si="15"/>
        <v>107.9862775989223</v>
      </c>
      <c r="F75" s="491">
        <f t="shared" si="15"/>
        <v>85.726854008176787</v>
      </c>
      <c r="G75" s="491">
        <f t="shared" si="15"/>
        <v>118.04321887843032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108.67296846815992</v>
      </c>
      <c r="J77" s="488">
        <f>IF(J75&lt;&gt;"",J75,IF(J74&lt;&gt;"",J74,IF(J73&lt;&gt;"",J73,IF(J72&lt;&gt;"",J72,IF(J71&lt;&gt;"",J71,IF(J70&lt;&gt;"",J70,""))))))</f>
        <v>88.236816229363967</v>
      </c>
      <c r="K77" s="488">
        <f>IF(K75&lt;&gt;"",K75,IF(K74&lt;&gt;"",K74,IF(K73&lt;&gt;"",K73,IF(K72&lt;&gt;"",K72,IF(K71&lt;&gt;"",K71,IF(K70&lt;&gt;"",K70,""))))))</f>
        <v>121.38406469574441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+8,7%</v>
      </c>
      <c r="J79" s="488" t="str">
        <f>"GeB - ausschließlich: "&amp;IF(J77&gt;100,"+","")&amp;TEXT(J77-100,"0,0")&amp;"%"</f>
        <v>GeB - ausschließlich: -11,8%</v>
      </c>
      <c r="K79" s="488" t="str">
        <f>"GeB - im Nebenjob: "&amp;IF(K77&gt;100,"+","")&amp;TEXT(K77-100,"0,0")&amp;"%"</f>
        <v>GeB - im Nebenjob: +21,4%</v>
      </c>
    </row>
    <row r="81" spans="9:9" ht="15" customHeight="1" x14ac:dyDescent="0.2">
      <c r="I81" s="488" t="str">
        <f>IF(ISERROR(HLOOKUP(1,I$78:K$79,2,FALSE)),"",HLOOKUP(1,I$78:K$79,2,FALSE))</f>
        <v>GeB - im Nebenjob: +21,4%</v>
      </c>
    </row>
    <row r="82" spans="9:9" ht="15" customHeight="1" x14ac:dyDescent="0.2">
      <c r="I82" s="488" t="str">
        <f>IF(ISERROR(HLOOKUP(2,I$78:K$79,2,FALSE)),"",HLOOKUP(2,I$78:K$79,2,FALSE))</f>
        <v>SvB: +8,7%</v>
      </c>
    </row>
    <row r="83" spans="9:9" ht="15" customHeight="1" x14ac:dyDescent="0.2">
      <c r="I83" s="488" t="str">
        <f>IF(ISERROR(HLOOKUP(3,I$78:K$79,2,FALSE)),"",HLOOKUP(3,I$78:K$79,2,FALSE))</f>
        <v>GeB - ausschließlich: -11,8%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189179</v>
      </c>
      <c r="E12" s="114">
        <v>189823</v>
      </c>
      <c r="F12" s="114">
        <v>190382</v>
      </c>
      <c r="G12" s="114">
        <v>187450</v>
      </c>
      <c r="H12" s="114">
        <v>187137</v>
      </c>
      <c r="I12" s="115">
        <v>2042</v>
      </c>
      <c r="J12" s="116">
        <v>1.091179189577689</v>
      </c>
      <c r="N12" s="117"/>
    </row>
    <row r="13" spans="1:15" s="110" customFormat="1" ht="13.5" customHeight="1" x14ac:dyDescent="0.2">
      <c r="A13" s="118" t="s">
        <v>105</v>
      </c>
      <c r="B13" s="119" t="s">
        <v>106</v>
      </c>
      <c r="C13" s="113">
        <v>60.759915212576452</v>
      </c>
      <c r="D13" s="114">
        <v>114945</v>
      </c>
      <c r="E13" s="114">
        <v>115277</v>
      </c>
      <c r="F13" s="114">
        <v>115652</v>
      </c>
      <c r="G13" s="114">
        <v>114023</v>
      </c>
      <c r="H13" s="114">
        <v>113641</v>
      </c>
      <c r="I13" s="115">
        <v>1304</v>
      </c>
      <c r="J13" s="116">
        <v>1.1474731830941298</v>
      </c>
    </row>
    <row r="14" spans="1:15" s="110" customFormat="1" ht="13.5" customHeight="1" x14ac:dyDescent="0.2">
      <c r="A14" s="120"/>
      <c r="B14" s="119" t="s">
        <v>107</v>
      </c>
      <c r="C14" s="113">
        <v>39.240084787423548</v>
      </c>
      <c r="D14" s="114">
        <v>74234</v>
      </c>
      <c r="E14" s="114">
        <v>74546</v>
      </c>
      <c r="F14" s="114">
        <v>74730</v>
      </c>
      <c r="G14" s="114">
        <v>73427</v>
      </c>
      <c r="H14" s="114">
        <v>73496</v>
      </c>
      <c r="I14" s="115">
        <v>738</v>
      </c>
      <c r="J14" s="116">
        <v>1.0041362795254163</v>
      </c>
    </row>
    <row r="15" spans="1:15" s="110" customFormat="1" ht="13.5" customHeight="1" x14ac:dyDescent="0.2">
      <c r="A15" s="118" t="s">
        <v>105</v>
      </c>
      <c r="B15" s="121" t="s">
        <v>108</v>
      </c>
      <c r="C15" s="113">
        <v>8.6552947208728241</v>
      </c>
      <c r="D15" s="114">
        <v>16374</v>
      </c>
      <c r="E15" s="114">
        <v>17092</v>
      </c>
      <c r="F15" s="114">
        <v>17679</v>
      </c>
      <c r="G15" s="114">
        <v>15851</v>
      </c>
      <c r="H15" s="114">
        <v>16459</v>
      </c>
      <c r="I15" s="115">
        <v>-85</v>
      </c>
      <c r="J15" s="116">
        <v>-0.51643477732547538</v>
      </c>
    </row>
    <row r="16" spans="1:15" s="110" customFormat="1" ht="13.5" customHeight="1" x14ac:dyDescent="0.2">
      <c r="A16" s="118"/>
      <c r="B16" s="121" t="s">
        <v>109</v>
      </c>
      <c r="C16" s="113">
        <v>70.780583468566803</v>
      </c>
      <c r="D16" s="114">
        <v>133902</v>
      </c>
      <c r="E16" s="114">
        <v>134258</v>
      </c>
      <c r="F16" s="114">
        <v>134628</v>
      </c>
      <c r="G16" s="114">
        <v>134282</v>
      </c>
      <c r="H16" s="114">
        <v>133937</v>
      </c>
      <c r="I16" s="115">
        <v>-35</v>
      </c>
      <c r="J16" s="116">
        <v>-2.613168877905284E-2</v>
      </c>
    </row>
    <row r="17" spans="1:10" s="110" customFormat="1" ht="13.5" customHeight="1" x14ac:dyDescent="0.2">
      <c r="A17" s="118"/>
      <c r="B17" s="121" t="s">
        <v>110</v>
      </c>
      <c r="C17" s="113">
        <v>19.897028739976424</v>
      </c>
      <c r="D17" s="114">
        <v>37641</v>
      </c>
      <c r="E17" s="114">
        <v>37235</v>
      </c>
      <c r="F17" s="114">
        <v>36872</v>
      </c>
      <c r="G17" s="114">
        <v>36202</v>
      </c>
      <c r="H17" s="114">
        <v>35683</v>
      </c>
      <c r="I17" s="115">
        <v>1958</v>
      </c>
      <c r="J17" s="116">
        <v>5.4872067931507997</v>
      </c>
    </row>
    <row r="18" spans="1:10" s="110" customFormat="1" ht="13.5" customHeight="1" x14ac:dyDescent="0.2">
      <c r="A18" s="120"/>
      <c r="B18" s="121" t="s">
        <v>111</v>
      </c>
      <c r="C18" s="113">
        <v>0.66709307058394429</v>
      </c>
      <c r="D18" s="114">
        <v>1262</v>
      </c>
      <c r="E18" s="114">
        <v>1238</v>
      </c>
      <c r="F18" s="114">
        <v>1203</v>
      </c>
      <c r="G18" s="114">
        <v>1115</v>
      </c>
      <c r="H18" s="114">
        <v>1058</v>
      </c>
      <c r="I18" s="115">
        <v>204</v>
      </c>
      <c r="J18" s="116">
        <v>19.281663516068054</v>
      </c>
    </row>
    <row r="19" spans="1:10" s="110" customFormat="1" ht="13.5" customHeight="1" x14ac:dyDescent="0.2">
      <c r="A19" s="120"/>
      <c r="B19" s="121" t="s">
        <v>112</v>
      </c>
      <c r="C19" s="113">
        <v>0.22729795590419655</v>
      </c>
      <c r="D19" s="114">
        <v>430</v>
      </c>
      <c r="E19" s="114">
        <v>421</v>
      </c>
      <c r="F19" s="114">
        <v>436</v>
      </c>
      <c r="G19" s="114">
        <v>350</v>
      </c>
      <c r="H19" s="114">
        <v>326</v>
      </c>
      <c r="I19" s="115">
        <v>104</v>
      </c>
      <c r="J19" s="116">
        <v>31.901840490797547</v>
      </c>
    </row>
    <row r="20" spans="1:10" s="110" customFormat="1" ht="13.5" customHeight="1" x14ac:dyDescent="0.2">
      <c r="A20" s="118" t="s">
        <v>113</v>
      </c>
      <c r="B20" s="122" t="s">
        <v>114</v>
      </c>
      <c r="C20" s="113">
        <v>77.61855174200096</v>
      </c>
      <c r="D20" s="114">
        <v>146838</v>
      </c>
      <c r="E20" s="114">
        <v>147639</v>
      </c>
      <c r="F20" s="114">
        <v>148461</v>
      </c>
      <c r="G20" s="114">
        <v>146440</v>
      </c>
      <c r="H20" s="114">
        <v>146573</v>
      </c>
      <c r="I20" s="115">
        <v>265</v>
      </c>
      <c r="J20" s="116">
        <v>0.18079728190048644</v>
      </c>
    </row>
    <row r="21" spans="1:10" s="110" customFormat="1" ht="13.5" customHeight="1" x14ac:dyDescent="0.2">
      <c r="A21" s="120"/>
      <c r="B21" s="122" t="s">
        <v>115</v>
      </c>
      <c r="C21" s="113">
        <v>22.38144825799904</v>
      </c>
      <c r="D21" s="114">
        <v>42341</v>
      </c>
      <c r="E21" s="114">
        <v>42184</v>
      </c>
      <c r="F21" s="114">
        <v>41921</v>
      </c>
      <c r="G21" s="114">
        <v>41010</v>
      </c>
      <c r="H21" s="114">
        <v>40564</v>
      </c>
      <c r="I21" s="115">
        <v>1777</v>
      </c>
      <c r="J21" s="116">
        <v>4.3807316832659504</v>
      </c>
    </row>
    <row r="22" spans="1:10" s="110" customFormat="1" ht="13.5" customHeight="1" x14ac:dyDescent="0.2">
      <c r="A22" s="118" t="s">
        <v>113</v>
      </c>
      <c r="B22" s="122" t="s">
        <v>116</v>
      </c>
      <c r="C22" s="113">
        <v>91.583103832877853</v>
      </c>
      <c r="D22" s="114">
        <v>173256</v>
      </c>
      <c r="E22" s="114">
        <v>174067</v>
      </c>
      <c r="F22" s="114">
        <v>174667</v>
      </c>
      <c r="G22" s="114">
        <v>172519</v>
      </c>
      <c r="H22" s="114">
        <v>172543</v>
      </c>
      <c r="I22" s="115">
        <v>713</v>
      </c>
      <c r="J22" s="116">
        <v>0.41323032519429942</v>
      </c>
    </row>
    <row r="23" spans="1:10" s="110" customFormat="1" ht="13.5" customHeight="1" x14ac:dyDescent="0.2">
      <c r="A23" s="123"/>
      <c r="B23" s="124" t="s">
        <v>117</v>
      </c>
      <c r="C23" s="125">
        <v>8.3925805718393693</v>
      </c>
      <c r="D23" s="114">
        <v>15877</v>
      </c>
      <c r="E23" s="114">
        <v>15711</v>
      </c>
      <c r="F23" s="114">
        <v>15671</v>
      </c>
      <c r="G23" s="114">
        <v>14885</v>
      </c>
      <c r="H23" s="114">
        <v>14553</v>
      </c>
      <c r="I23" s="115">
        <v>1324</v>
      </c>
      <c r="J23" s="116">
        <v>9.0977805263519542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25469</v>
      </c>
      <c r="E26" s="114">
        <v>26267</v>
      </c>
      <c r="F26" s="114">
        <v>26206</v>
      </c>
      <c r="G26" s="114">
        <v>26419</v>
      </c>
      <c r="H26" s="140">
        <v>26405</v>
      </c>
      <c r="I26" s="115">
        <v>-936</v>
      </c>
      <c r="J26" s="116">
        <v>-3.5447831850028404</v>
      </c>
    </row>
    <row r="27" spans="1:10" s="110" customFormat="1" ht="13.5" customHeight="1" x14ac:dyDescent="0.2">
      <c r="A27" s="118" t="s">
        <v>105</v>
      </c>
      <c r="B27" s="119" t="s">
        <v>106</v>
      </c>
      <c r="C27" s="113">
        <v>38.411402096666535</v>
      </c>
      <c r="D27" s="115">
        <v>9783</v>
      </c>
      <c r="E27" s="114">
        <v>10013</v>
      </c>
      <c r="F27" s="114">
        <v>10113</v>
      </c>
      <c r="G27" s="114">
        <v>10100</v>
      </c>
      <c r="H27" s="140">
        <v>10124</v>
      </c>
      <c r="I27" s="115">
        <v>-341</v>
      </c>
      <c r="J27" s="116">
        <v>-3.3682338996444092</v>
      </c>
    </row>
    <row r="28" spans="1:10" s="110" customFormat="1" ht="13.5" customHeight="1" x14ac:dyDescent="0.2">
      <c r="A28" s="120"/>
      <c r="B28" s="119" t="s">
        <v>107</v>
      </c>
      <c r="C28" s="113">
        <v>61.588597903333465</v>
      </c>
      <c r="D28" s="115">
        <v>15686</v>
      </c>
      <c r="E28" s="114">
        <v>16254</v>
      </c>
      <c r="F28" s="114">
        <v>16093</v>
      </c>
      <c r="G28" s="114">
        <v>16319</v>
      </c>
      <c r="H28" s="140">
        <v>16281</v>
      </c>
      <c r="I28" s="115">
        <v>-595</v>
      </c>
      <c r="J28" s="116">
        <v>-3.6545666728087953</v>
      </c>
    </row>
    <row r="29" spans="1:10" s="110" customFormat="1" ht="13.5" customHeight="1" x14ac:dyDescent="0.2">
      <c r="A29" s="118" t="s">
        <v>105</v>
      </c>
      <c r="B29" s="121" t="s">
        <v>108</v>
      </c>
      <c r="C29" s="113">
        <v>16.231497114138758</v>
      </c>
      <c r="D29" s="115">
        <v>4134</v>
      </c>
      <c r="E29" s="114">
        <v>4253</v>
      </c>
      <c r="F29" s="114">
        <v>4228</v>
      </c>
      <c r="G29" s="114">
        <v>4365</v>
      </c>
      <c r="H29" s="140">
        <v>4359</v>
      </c>
      <c r="I29" s="115">
        <v>-225</v>
      </c>
      <c r="J29" s="116">
        <v>-5.1617343427391607</v>
      </c>
    </row>
    <row r="30" spans="1:10" s="110" customFormat="1" ht="13.5" customHeight="1" x14ac:dyDescent="0.2">
      <c r="A30" s="118"/>
      <c r="B30" s="121" t="s">
        <v>109</v>
      </c>
      <c r="C30" s="113">
        <v>46.15414818014056</v>
      </c>
      <c r="D30" s="115">
        <v>11755</v>
      </c>
      <c r="E30" s="114">
        <v>12284</v>
      </c>
      <c r="F30" s="114">
        <v>12298</v>
      </c>
      <c r="G30" s="114">
        <v>12473</v>
      </c>
      <c r="H30" s="140">
        <v>12623</v>
      </c>
      <c r="I30" s="115">
        <v>-868</v>
      </c>
      <c r="J30" s="116">
        <v>-6.8763368454408615</v>
      </c>
    </row>
    <row r="31" spans="1:10" s="110" customFormat="1" ht="13.5" customHeight="1" x14ac:dyDescent="0.2">
      <c r="A31" s="118"/>
      <c r="B31" s="121" t="s">
        <v>110</v>
      </c>
      <c r="C31" s="113">
        <v>21.115866347324197</v>
      </c>
      <c r="D31" s="115">
        <v>5378</v>
      </c>
      <c r="E31" s="114">
        <v>5472</v>
      </c>
      <c r="F31" s="114">
        <v>5468</v>
      </c>
      <c r="G31" s="114">
        <v>5464</v>
      </c>
      <c r="H31" s="140">
        <v>5385</v>
      </c>
      <c r="I31" s="115">
        <v>-7</v>
      </c>
      <c r="J31" s="116">
        <v>-0.12999071494893222</v>
      </c>
    </row>
    <row r="32" spans="1:10" s="110" customFormat="1" ht="13.5" customHeight="1" x14ac:dyDescent="0.2">
      <c r="A32" s="120"/>
      <c r="B32" s="121" t="s">
        <v>111</v>
      </c>
      <c r="C32" s="113">
        <v>16.498488358396482</v>
      </c>
      <c r="D32" s="115">
        <v>4202</v>
      </c>
      <c r="E32" s="114">
        <v>4258</v>
      </c>
      <c r="F32" s="114">
        <v>4212</v>
      </c>
      <c r="G32" s="114">
        <v>4117</v>
      </c>
      <c r="H32" s="140">
        <v>4038</v>
      </c>
      <c r="I32" s="115">
        <v>164</v>
      </c>
      <c r="J32" s="116">
        <v>4.0614165428429914</v>
      </c>
    </row>
    <row r="33" spans="1:10" s="110" customFormat="1" ht="13.5" customHeight="1" x14ac:dyDescent="0.2">
      <c r="A33" s="120"/>
      <c r="B33" s="121" t="s">
        <v>112</v>
      </c>
      <c r="C33" s="113">
        <v>1.7158113785386155</v>
      </c>
      <c r="D33" s="115">
        <v>437</v>
      </c>
      <c r="E33" s="114">
        <v>423</v>
      </c>
      <c r="F33" s="114">
        <v>462</v>
      </c>
      <c r="G33" s="114">
        <v>395</v>
      </c>
      <c r="H33" s="140">
        <v>395</v>
      </c>
      <c r="I33" s="115">
        <v>42</v>
      </c>
      <c r="J33" s="116">
        <v>10.632911392405063</v>
      </c>
    </row>
    <row r="34" spans="1:10" s="110" customFormat="1" ht="13.5" customHeight="1" x14ac:dyDescent="0.2">
      <c r="A34" s="118" t="s">
        <v>113</v>
      </c>
      <c r="B34" s="122" t="s">
        <v>116</v>
      </c>
      <c r="C34" s="113">
        <v>90.337272762966748</v>
      </c>
      <c r="D34" s="115">
        <v>23008</v>
      </c>
      <c r="E34" s="114">
        <v>23741</v>
      </c>
      <c r="F34" s="114">
        <v>23713</v>
      </c>
      <c r="G34" s="114">
        <v>23944</v>
      </c>
      <c r="H34" s="140">
        <v>23927</v>
      </c>
      <c r="I34" s="115">
        <v>-919</v>
      </c>
      <c r="J34" s="116">
        <v>-3.8408492498014795</v>
      </c>
    </row>
    <row r="35" spans="1:10" s="110" customFormat="1" ht="13.5" customHeight="1" x14ac:dyDescent="0.2">
      <c r="A35" s="118"/>
      <c r="B35" s="119" t="s">
        <v>117</v>
      </c>
      <c r="C35" s="113">
        <v>9.5056735639404764</v>
      </c>
      <c r="D35" s="115">
        <v>2421</v>
      </c>
      <c r="E35" s="114">
        <v>2485</v>
      </c>
      <c r="F35" s="114">
        <v>2447</v>
      </c>
      <c r="G35" s="114">
        <v>2423</v>
      </c>
      <c r="H35" s="140">
        <v>2429</v>
      </c>
      <c r="I35" s="115">
        <v>-8</v>
      </c>
      <c r="J35" s="116">
        <v>-0.32935364347468093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16565</v>
      </c>
      <c r="E37" s="114">
        <v>17061</v>
      </c>
      <c r="F37" s="114">
        <v>17050</v>
      </c>
      <c r="G37" s="114">
        <v>17534</v>
      </c>
      <c r="H37" s="140">
        <v>17474</v>
      </c>
      <c r="I37" s="115">
        <v>-909</v>
      </c>
      <c r="J37" s="116">
        <v>-5.202014421426119</v>
      </c>
    </row>
    <row r="38" spans="1:10" s="110" customFormat="1" ht="13.5" customHeight="1" x14ac:dyDescent="0.2">
      <c r="A38" s="118" t="s">
        <v>105</v>
      </c>
      <c r="B38" s="119" t="s">
        <v>106</v>
      </c>
      <c r="C38" s="113">
        <v>34.337458496830664</v>
      </c>
      <c r="D38" s="115">
        <v>5688</v>
      </c>
      <c r="E38" s="114">
        <v>5823</v>
      </c>
      <c r="F38" s="114">
        <v>5915</v>
      </c>
      <c r="G38" s="114">
        <v>6067</v>
      </c>
      <c r="H38" s="140">
        <v>6078</v>
      </c>
      <c r="I38" s="115">
        <v>-390</v>
      </c>
      <c r="J38" s="116">
        <v>-6.4165844027640668</v>
      </c>
    </row>
    <row r="39" spans="1:10" s="110" customFormat="1" ht="13.5" customHeight="1" x14ac:dyDescent="0.2">
      <c r="A39" s="120"/>
      <c r="B39" s="119" t="s">
        <v>107</v>
      </c>
      <c r="C39" s="113">
        <v>65.662541503169336</v>
      </c>
      <c r="D39" s="115">
        <v>10877</v>
      </c>
      <c r="E39" s="114">
        <v>11238</v>
      </c>
      <c r="F39" s="114">
        <v>11135</v>
      </c>
      <c r="G39" s="114">
        <v>11467</v>
      </c>
      <c r="H39" s="140">
        <v>11396</v>
      </c>
      <c r="I39" s="115">
        <v>-519</v>
      </c>
      <c r="J39" s="116">
        <v>-4.5542295542295541</v>
      </c>
    </row>
    <row r="40" spans="1:10" s="110" customFormat="1" ht="13.5" customHeight="1" x14ac:dyDescent="0.2">
      <c r="A40" s="118" t="s">
        <v>105</v>
      </c>
      <c r="B40" s="121" t="s">
        <v>108</v>
      </c>
      <c r="C40" s="113">
        <v>17.760338062179294</v>
      </c>
      <c r="D40" s="115">
        <v>2942</v>
      </c>
      <c r="E40" s="114">
        <v>2937</v>
      </c>
      <c r="F40" s="114">
        <v>2881</v>
      </c>
      <c r="G40" s="114">
        <v>3192</v>
      </c>
      <c r="H40" s="140">
        <v>3112</v>
      </c>
      <c r="I40" s="115">
        <v>-170</v>
      </c>
      <c r="J40" s="116">
        <v>-5.4627249357326475</v>
      </c>
    </row>
    <row r="41" spans="1:10" s="110" customFormat="1" ht="13.5" customHeight="1" x14ac:dyDescent="0.2">
      <c r="A41" s="118"/>
      <c r="B41" s="121" t="s">
        <v>109</v>
      </c>
      <c r="C41" s="113">
        <v>34.983398732266828</v>
      </c>
      <c r="D41" s="115">
        <v>5795</v>
      </c>
      <c r="E41" s="114">
        <v>6153</v>
      </c>
      <c r="F41" s="114">
        <v>6242</v>
      </c>
      <c r="G41" s="114">
        <v>6454</v>
      </c>
      <c r="H41" s="140">
        <v>6590</v>
      </c>
      <c r="I41" s="115">
        <v>-795</v>
      </c>
      <c r="J41" s="116">
        <v>-12.063732928679817</v>
      </c>
    </row>
    <row r="42" spans="1:10" s="110" customFormat="1" ht="13.5" customHeight="1" x14ac:dyDescent="0.2">
      <c r="A42" s="118"/>
      <c r="B42" s="121" t="s">
        <v>110</v>
      </c>
      <c r="C42" s="113">
        <v>22.595834591005133</v>
      </c>
      <c r="D42" s="115">
        <v>3743</v>
      </c>
      <c r="E42" s="114">
        <v>3822</v>
      </c>
      <c r="F42" s="114">
        <v>3819</v>
      </c>
      <c r="G42" s="114">
        <v>3862</v>
      </c>
      <c r="H42" s="140">
        <v>3822</v>
      </c>
      <c r="I42" s="115">
        <v>-79</v>
      </c>
      <c r="J42" s="116">
        <v>-2.06698063840921</v>
      </c>
    </row>
    <row r="43" spans="1:10" s="110" customFormat="1" ht="13.5" customHeight="1" x14ac:dyDescent="0.2">
      <c r="A43" s="120"/>
      <c r="B43" s="121" t="s">
        <v>111</v>
      </c>
      <c r="C43" s="113">
        <v>24.660428614548746</v>
      </c>
      <c r="D43" s="115">
        <v>4085</v>
      </c>
      <c r="E43" s="114">
        <v>4149</v>
      </c>
      <c r="F43" s="114">
        <v>4108</v>
      </c>
      <c r="G43" s="114">
        <v>4026</v>
      </c>
      <c r="H43" s="140">
        <v>3950</v>
      </c>
      <c r="I43" s="115">
        <v>135</v>
      </c>
      <c r="J43" s="116">
        <v>3.4177215189873418</v>
      </c>
    </row>
    <row r="44" spans="1:10" s="110" customFormat="1" ht="13.5" customHeight="1" x14ac:dyDescent="0.2">
      <c r="A44" s="120"/>
      <c r="B44" s="121" t="s">
        <v>112</v>
      </c>
      <c r="C44" s="113">
        <v>2.4207666767280411</v>
      </c>
      <c r="D44" s="115">
        <v>401</v>
      </c>
      <c r="E44" s="114">
        <v>396</v>
      </c>
      <c r="F44" s="114">
        <v>434</v>
      </c>
      <c r="G44" s="114">
        <v>376</v>
      </c>
      <c r="H44" s="140">
        <v>375</v>
      </c>
      <c r="I44" s="115">
        <v>26</v>
      </c>
      <c r="J44" s="116">
        <v>6.9333333333333336</v>
      </c>
    </row>
    <row r="45" spans="1:10" s="110" customFormat="1" ht="13.5" customHeight="1" x14ac:dyDescent="0.2">
      <c r="A45" s="118" t="s">
        <v>113</v>
      </c>
      <c r="B45" s="122" t="s">
        <v>116</v>
      </c>
      <c r="C45" s="113">
        <v>90.09357078176879</v>
      </c>
      <c r="D45" s="115">
        <v>14924</v>
      </c>
      <c r="E45" s="114">
        <v>15362</v>
      </c>
      <c r="F45" s="114">
        <v>15328</v>
      </c>
      <c r="G45" s="114">
        <v>15821</v>
      </c>
      <c r="H45" s="140">
        <v>15757</v>
      </c>
      <c r="I45" s="115">
        <v>-833</v>
      </c>
      <c r="J45" s="116">
        <v>-5.2865393158596179</v>
      </c>
    </row>
    <row r="46" spans="1:10" s="110" customFormat="1" ht="13.5" customHeight="1" x14ac:dyDescent="0.2">
      <c r="A46" s="118"/>
      <c r="B46" s="119" t="s">
        <v>117</v>
      </c>
      <c r="C46" s="113">
        <v>9.6649562330214316</v>
      </c>
      <c r="D46" s="115">
        <v>1601</v>
      </c>
      <c r="E46" s="114">
        <v>1659</v>
      </c>
      <c r="F46" s="114">
        <v>1679</v>
      </c>
      <c r="G46" s="114">
        <v>1664</v>
      </c>
      <c r="H46" s="140">
        <v>1671</v>
      </c>
      <c r="I46" s="115">
        <v>-70</v>
      </c>
      <c r="J46" s="116">
        <v>-4.1891083183722326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8904</v>
      </c>
      <c r="E48" s="114">
        <v>9206</v>
      </c>
      <c r="F48" s="114">
        <v>9156</v>
      </c>
      <c r="G48" s="114">
        <v>8885</v>
      </c>
      <c r="H48" s="140">
        <v>8931</v>
      </c>
      <c r="I48" s="115">
        <v>-27</v>
      </c>
      <c r="J48" s="116">
        <v>-0.30231776956667789</v>
      </c>
    </row>
    <row r="49" spans="1:12" s="110" customFormat="1" ht="13.5" customHeight="1" x14ac:dyDescent="0.2">
      <c r="A49" s="118" t="s">
        <v>105</v>
      </c>
      <c r="B49" s="119" t="s">
        <v>106</v>
      </c>
      <c r="C49" s="113">
        <v>45.990566037735846</v>
      </c>
      <c r="D49" s="115">
        <v>4095</v>
      </c>
      <c r="E49" s="114">
        <v>4190</v>
      </c>
      <c r="F49" s="114">
        <v>4198</v>
      </c>
      <c r="G49" s="114">
        <v>4033</v>
      </c>
      <c r="H49" s="140">
        <v>4046</v>
      </c>
      <c r="I49" s="115">
        <v>49</v>
      </c>
      <c r="J49" s="116">
        <v>1.2110726643598615</v>
      </c>
    </row>
    <row r="50" spans="1:12" s="110" customFormat="1" ht="13.5" customHeight="1" x14ac:dyDescent="0.2">
      <c r="A50" s="120"/>
      <c r="B50" s="119" t="s">
        <v>107</v>
      </c>
      <c r="C50" s="113">
        <v>54.009433962264154</v>
      </c>
      <c r="D50" s="115">
        <v>4809</v>
      </c>
      <c r="E50" s="114">
        <v>5016</v>
      </c>
      <c r="F50" s="114">
        <v>4958</v>
      </c>
      <c r="G50" s="114">
        <v>4852</v>
      </c>
      <c r="H50" s="140">
        <v>4885</v>
      </c>
      <c r="I50" s="115">
        <v>-76</v>
      </c>
      <c r="J50" s="116">
        <v>-1.5557830092118732</v>
      </c>
    </row>
    <row r="51" spans="1:12" s="110" customFormat="1" ht="13.5" customHeight="1" x14ac:dyDescent="0.2">
      <c r="A51" s="118" t="s">
        <v>105</v>
      </c>
      <c r="B51" s="121" t="s">
        <v>108</v>
      </c>
      <c r="C51" s="113">
        <v>13.387241689128482</v>
      </c>
      <c r="D51" s="115">
        <v>1192</v>
      </c>
      <c r="E51" s="114">
        <v>1316</v>
      </c>
      <c r="F51" s="114">
        <v>1347</v>
      </c>
      <c r="G51" s="114">
        <v>1173</v>
      </c>
      <c r="H51" s="140">
        <v>1247</v>
      </c>
      <c r="I51" s="115">
        <v>-55</v>
      </c>
      <c r="J51" s="116">
        <v>-4.4105854049719326</v>
      </c>
    </row>
    <row r="52" spans="1:12" s="110" customFormat="1" ht="13.5" customHeight="1" x14ac:dyDescent="0.2">
      <c r="A52" s="118"/>
      <c r="B52" s="121" t="s">
        <v>109</v>
      </c>
      <c r="C52" s="113">
        <v>66.936208445642407</v>
      </c>
      <c r="D52" s="115">
        <v>5960</v>
      </c>
      <c r="E52" s="114">
        <v>6131</v>
      </c>
      <c r="F52" s="114">
        <v>6056</v>
      </c>
      <c r="G52" s="114">
        <v>6019</v>
      </c>
      <c r="H52" s="140">
        <v>6033</v>
      </c>
      <c r="I52" s="115">
        <v>-73</v>
      </c>
      <c r="J52" s="116">
        <v>-1.2100116028509862</v>
      </c>
    </row>
    <row r="53" spans="1:12" s="110" customFormat="1" ht="13.5" customHeight="1" x14ac:dyDescent="0.2">
      <c r="A53" s="118"/>
      <c r="B53" s="121" t="s">
        <v>110</v>
      </c>
      <c r="C53" s="113">
        <v>18.362533692722373</v>
      </c>
      <c r="D53" s="115">
        <v>1635</v>
      </c>
      <c r="E53" s="114">
        <v>1650</v>
      </c>
      <c r="F53" s="114">
        <v>1649</v>
      </c>
      <c r="G53" s="114">
        <v>1602</v>
      </c>
      <c r="H53" s="140">
        <v>1563</v>
      </c>
      <c r="I53" s="115">
        <v>72</v>
      </c>
      <c r="J53" s="116">
        <v>4.6065259117082533</v>
      </c>
    </row>
    <row r="54" spans="1:12" s="110" customFormat="1" ht="13.5" customHeight="1" x14ac:dyDescent="0.2">
      <c r="A54" s="120"/>
      <c r="B54" s="121" t="s">
        <v>111</v>
      </c>
      <c r="C54" s="113">
        <v>1.3140161725067385</v>
      </c>
      <c r="D54" s="115">
        <v>117</v>
      </c>
      <c r="E54" s="114">
        <v>109</v>
      </c>
      <c r="F54" s="114">
        <v>104</v>
      </c>
      <c r="G54" s="114">
        <v>91</v>
      </c>
      <c r="H54" s="140">
        <v>88</v>
      </c>
      <c r="I54" s="115">
        <v>29</v>
      </c>
      <c r="J54" s="116">
        <v>32.954545454545453</v>
      </c>
    </row>
    <row r="55" spans="1:12" s="110" customFormat="1" ht="13.5" customHeight="1" x14ac:dyDescent="0.2">
      <c r="A55" s="120"/>
      <c r="B55" s="121" t="s">
        <v>112</v>
      </c>
      <c r="C55" s="113">
        <v>0.40431266846361186</v>
      </c>
      <c r="D55" s="115">
        <v>36</v>
      </c>
      <c r="E55" s="114">
        <v>27</v>
      </c>
      <c r="F55" s="114">
        <v>28</v>
      </c>
      <c r="G55" s="114">
        <v>19</v>
      </c>
      <c r="H55" s="140">
        <v>20</v>
      </c>
      <c r="I55" s="115">
        <v>16</v>
      </c>
      <c r="J55" s="116">
        <v>80</v>
      </c>
    </row>
    <row r="56" spans="1:12" s="110" customFormat="1" ht="13.5" customHeight="1" x14ac:dyDescent="0.2">
      <c r="A56" s="118" t="s">
        <v>113</v>
      </c>
      <c r="B56" s="122" t="s">
        <v>116</v>
      </c>
      <c r="C56" s="113">
        <v>90.790655884995502</v>
      </c>
      <c r="D56" s="115">
        <v>8084</v>
      </c>
      <c r="E56" s="114">
        <v>8379</v>
      </c>
      <c r="F56" s="114">
        <v>8385</v>
      </c>
      <c r="G56" s="114">
        <v>8123</v>
      </c>
      <c r="H56" s="140">
        <v>8170</v>
      </c>
      <c r="I56" s="115">
        <v>-86</v>
      </c>
      <c r="J56" s="116">
        <v>-1.0526315789473684</v>
      </c>
    </row>
    <row r="57" spans="1:12" s="110" customFormat="1" ht="13.5" customHeight="1" x14ac:dyDescent="0.2">
      <c r="A57" s="142"/>
      <c r="B57" s="124" t="s">
        <v>117</v>
      </c>
      <c r="C57" s="125">
        <v>9.2093441150044928</v>
      </c>
      <c r="D57" s="143">
        <v>820</v>
      </c>
      <c r="E57" s="144">
        <v>826</v>
      </c>
      <c r="F57" s="144">
        <v>768</v>
      </c>
      <c r="G57" s="144">
        <v>759</v>
      </c>
      <c r="H57" s="145">
        <v>758</v>
      </c>
      <c r="I57" s="143">
        <v>62</v>
      </c>
      <c r="J57" s="146">
        <v>8.1794195250659634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189179</v>
      </c>
      <c r="E12" s="236">
        <v>189823</v>
      </c>
      <c r="F12" s="114">
        <v>190382</v>
      </c>
      <c r="G12" s="114">
        <v>187450</v>
      </c>
      <c r="H12" s="140">
        <v>187137</v>
      </c>
      <c r="I12" s="115">
        <v>2042</v>
      </c>
      <c r="J12" s="116">
        <v>1.091179189577689</v>
      </c>
    </row>
    <row r="13" spans="1:15" s="110" customFormat="1" ht="12" customHeight="1" x14ac:dyDescent="0.2">
      <c r="A13" s="118" t="s">
        <v>105</v>
      </c>
      <c r="B13" s="119" t="s">
        <v>106</v>
      </c>
      <c r="C13" s="113">
        <v>60.759915212576452</v>
      </c>
      <c r="D13" s="115">
        <v>114945</v>
      </c>
      <c r="E13" s="114">
        <v>115277</v>
      </c>
      <c r="F13" s="114">
        <v>115652</v>
      </c>
      <c r="G13" s="114">
        <v>114023</v>
      </c>
      <c r="H13" s="140">
        <v>113641</v>
      </c>
      <c r="I13" s="115">
        <v>1304</v>
      </c>
      <c r="J13" s="116">
        <v>1.1474731830941298</v>
      </c>
    </row>
    <row r="14" spans="1:15" s="110" customFormat="1" ht="12" customHeight="1" x14ac:dyDescent="0.2">
      <c r="A14" s="118"/>
      <c r="B14" s="119" t="s">
        <v>107</v>
      </c>
      <c r="C14" s="113">
        <v>39.240084787423548</v>
      </c>
      <c r="D14" s="115">
        <v>74234</v>
      </c>
      <c r="E14" s="114">
        <v>74546</v>
      </c>
      <c r="F14" s="114">
        <v>74730</v>
      </c>
      <c r="G14" s="114">
        <v>73427</v>
      </c>
      <c r="H14" s="140">
        <v>73496</v>
      </c>
      <c r="I14" s="115">
        <v>738</v>
      </c>
      <c r="J14" s="116">
        <v>1.0041362795254163</v>
      </c>
    </row>
    <row r="15" spans="1:15" s="110" customFormat="1" ht="12" customHeight="1" x14ac:dyDescent="0.2">
      <c r="A15" s="118" t="s">
        <v>105</v>
      </c>
      <c r="B15" s="121" t="s">
        <v>108</v>
      </c>
      <c r="C15" s="113">
        <v>8.6552947208728241</v>
      </c>
      <c r="D15" s="115">
        <v>16374</v>
      </c>
      <c r="E15" s="114">
        <v>17092</v>
      </c>
      <c r="F15" s="114">
        <v>17679</v>
      </c>
      <c r="G15" s="114">
        <v>15851</v>
      </c>
      <c r="H15" s="140">
        <v>16459</v>
      </c>
      <c r="I15" s="115">
        <v>-85</v>
      </c>
      <c r="J15" s="116">
        <v>-0.51643477732547538</v>
      </c>
    </row>
    <row r="16" spans="1:15" s="110" customFormat="1" ht="12" customHeight="1" x14ac:dyDescent="0.2">
      <c r="A16" s="118"/>
      <c r="B16" s="121" t="s">
        <v>109</v>
      </c>
      <c r="C16" s="113">
        <v>70.780583468566803</v>
      </c>
      <c r="D16" s="115">
        <v>133902</v>
      </c>
      <c r="E16" s="114">
        <v>134258</v>
      </c>
      <c r="F16" s="114">
        <v>134628</v>
      </c>
      <c r="G16" s="114">
        <v>134282</v>
      </c>
      <c r="H16" s="140">
        <v>133937</v>
      </c>
      <c r="I16" s="115">
        <v>-35</v>
      </c>
      <c r="J16" s="116">
        <v>-2.613168877905284E-2</v>
      </c>
    </row>
    <row r="17" spans="1:10" s="110" customFormat="1" ht="12" customHeight="1" x14ac:dyDescent="0.2">
      <c r="A17" s="118"/>
      <c r="B17" s="121" t="s">
        <v>110</v>
      </c>
      <c r="C17" s="113">
        <v>19.897028739976424</v>
      </c>
      <c r="D17" s="115">
        <v>37641</v>
      </c>
      <c r="E17" s="114">
        <v>37235</v>
      </c>
      <c r="F17" s="114">
        <v>36872</v>
      </c>
      <c r="G17" s="114">
        <v>36202</v>
      </c>
      <c r="H17" s="140">
        <v>35683</v>
      </c>
      <c r="I17" s="115">
        <v>1958</v>
      </c>
      <c r="J17" s="116">
        <v>5.4872067931507997</v>
      </c>
    </row>
    <row r="18" spans="1:10" s="110" customFormat="1" ht="12" customHeight="1" x14ac:dyDescent="0.2">
      <c r="A18" s="120"/>
      <c r="B18" s="121" t="s">
        <v>111</v>
      </c>
      <c r="C18" s="113">
        <v>0.66709307058394429</v>
      </c>
      <c r="D18" s="115">
        <v>1262</v>
      </c>
      <c r="E18" s="114">
        <v>1238</v>
      </c>
      <c r="F18" s="114">
        <v>1203</v>
      </c>
      <c r="G18" s="114">
        <v>1115</v>
      </c>
      <c r="H18" s="140">
        <v>1058</v>
      </c>
      <c r="I18" s="115">
        <v>204</v>
      </c>
      <c r="J18" s="116">
        <v>19.281663516068054</v>
      </c>
    </row>
    <row r="19" spans="1:10" s="110" customFormat="1" ht="12" customHeight="1" x14ac:dyDescent="0.2">
      <c r="A19" s="120"/>
      <c r="B19" s="121" t="s">
        <v>112</v>
      </c>
      <c r="C19" s="113">
        <v>0.22729795590419655</v>
      </c>
      <c r="D19" s="115">
        <v>430</v>
      </c>
      <c r="E19" s="114">
        <v>421</v>
      </c>
      <c r="F19" s="114">
        <v>436</v>
      </c>
      <c r="G19" s="114">
        <v>350</v>
      </c>
      <c r="H19" s="140">
        <v>326</v>
      </c>
      <c r="I19" s="115">
        <v>104</v>
      </c>
      <c r="J19" s="116">
        <v>31.901840490797547</v>
      </c>
    </row>
    <row r="20" spans="1:10" s="110" customFormat="1" ht="12" customHeight="1" x14ac:dyDescent="0.2">
      <c r="A20" s="118" t="s">
        <v>113</v>
      </c>
      <c r="B20" s="119" t="s">
        <v>181</v>
      </c>
      <c r="C20" s="113">
        <v>77.61855174200096</v>
      </c>
      <c r="D20" s="115">
        <v>146838</v>
      </c>
      <c r="E20" s="114">
        <v>147639</v>
      </c>
      <c r="F20" s="114">
        <v>148461</v>
      </c>
      <c r="G20" s="114">
        <v>146440</v>
      </c>
      <c r="H20" s="140">
        <v>146573</v>
      </c>
      <c r="I20" s="115">
        <v>265</v>
      </c>
      <c r="J20" s="116">
        <v>0.18079728190048644</v>
      </c>
    </row>
    <row r="21" spans="1:10" s="110" customFormat="1" ht="12" customHeight="1" x14ac:dyDescent="0.2">
      <c r="A21" s="118"/>
      <c r="B21" s="119" t="s">
        <v>182</v>
      </c>
      <c r="C21" s="113">
        <v>22.38144825799904</v>
      </c>
      <c r="D21" s="115">
        <v>42341</v>
      </c>
      <c r="E21" s="114">
        <v>42184</v>
      </c>
      <c r="F21" s="114">
        <v>41921</v>
      </c>
      <c r="G21" s="114">
        <v>41010</v>
      </c>
      <c r="H21" s="140">
        <v>40564</v>
      </c>
      <c r="I21" s="115">
        <v>1777</v>
      </c>
      <c r="J21" s="116">
        <v>4.3807316832659504</v>
      </c>
    </row>
    <row r="22" spans="1:10" s="110" customFormat="1" ht="12" customHeight="1" x14ac:dyDescent="0.2">
      <c r="A22" s="118" t="s">
        <v>113</v>
      </c>
      <c r="B22" s="119" t="s">
        <v>116</v>
      </c>
      <c r="C22" s="113">
        <v>91.583103832877853</v>
      </c>
      <c r="D22" s="115">
        <v>173256</v>
      </c>
      <c r="E22" s="114">
        <v>174067</v>
      </c>
      <c r="F22" s="114">
        <v>174667</v>
      </c>
      <c r="G22" s="114">
        <v>172519</v>
      </c>
      <c r="H22" s="140">
        <v>172543</v>
      </c>
      <c r="I22" s="115">
        <v>713</v>
      </c>
      <c r="J22" s="116">
        <v>0.41323032519429942</v>
      </c>
    </row>
    <row r="23" spans="1:10" s="110" customFormat="1" ht="12" customHeight="1" x14ac:dyDescent="0.2">
      <c r="A23" s="118"/>
      <c r="B23" s="119" t="s">
        <v>117</v>
      </c>
      <c r="C23" s="113">
        <v>8.3925805718393693</v>
      </c>
      <c r="D23" s="115">
        <v>15877</v>
      </c>
      <c r="E23" s="114">
        <v>15711</v>
      </c>
      <c r="F23" s="114">
        <v>15671</v>
      </c>
      <c r="G23" s="114">
        <v>14885</v>
      </c>
      <c r="H23" s="140">
        <v>14553</v>
      </c>
      <c r="I23" s="115">
        <v>1324</v>
      </c>
      <c r="J23" s="116">
        <v>9.0977805263519542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3378991</v>
      </c>
      <c r="E25" s="236">
        <v>3384730</v>
      </c>
      <c r="F25" s="236">
        <v>3411174</v>
      </c>
      <c r="G25" s="236">
        <v>3341827</v>
      </c>
      <c r="H25" s="241">
        <v>3334227</v>
      </c>
      <c r="I25" s="235">
        <v>44764</v>
      </c>
      <c r="J25" s="116">
        <v>1.3425600596480083</v>
      </c>
    </row>
    <row r="26" spans="1:10" s="110" customFormat="1" ht="12" customHeight="1" x14ac:dyDescent="0.2">
      <c r="A26" s="118" t="s">
        <v>105</v>
      </c>
      <c r="B26" s="119" t="s">
        <v>106</v>
      </c>
      <c r="C26" s="113">
        <v>54.124885209815595</v>
      </c>
      <c r="D26" s="115">
        <v>1828875</v>
      </c>
      <c r="E26" s="114">
        <v>1832006</v>
      </c>
      <c r="F26" s="114">
        <v>1854149</v>
      </c>
      <c r="G26" s="114">
        <v>1816522</v>
      </c>
      <c r="H26" s="140">
        <v>1810153</v>
      </c>
      <c r="I26" s="115">
        <v>18722</v>
      </c>
      <c r="J26" s="116">
        <v>1.0342772130311637</v>
      </c>
    </row>
    <row r="27" spans="1:10" s="110" customFormat="1" ht="12" customHeight="1" x14ac:dyDescent="0.2">
      <c r="A27" s="118"/>
      <c r="B27" s="119" t="s">
        <v>107</v>
      </c>
      <c r="C27" s="113">
        <v>45.875114790184405</v>
      </c>
      <c r="D27" s="115">
        <v>1550116</v>
      </c>
      <c r="E27" s="114">
        <v>1552724</v>
      </c>
      <c r="F27" s="114">
        <v>1557025</v>
      </c>
      <c r="G27" s="114">
        <v>1525305</v>
      </c>
      <c r="H27" s="140">
        <v>1524074</v>
      </c>
      <c r="I27" s="115">
        <v>26042</v>
      </c>
      <c r="J27" s="116">
        <v>1.7087096820758048</v>
      </c>
    </row>
    <row r="28" spans="1:10" s="110" customFormat="1" ht="12" customHeight="1" x14ac:dyDescent="0.2">
      <c r="A28" s="118" t="s">
        <v>105</v>
      </c>
      <c r="B28" s="121" t="s">
        <v>108</v>
      </c>
      <c r="C28" s="113">
        <v>10.77176589106038</v>
      </c>
      <c r="D28" s="115">
        <v>363977</v>
      </c>
      <c r="E28" s="114">
        <v>377075</v>
      </c>
      <c r="F28" s="114">
        <v>390279</v>
      </c>
      <c r="G28" s="114">
        <v>347798</v>
      </c>
      <c r="H28" s="140">
        <v>360692</v>
      </c>
      <c r="I28" s="115">
        <v>3285</v>
      </c>
      <c r="J28" s="116">
        <v>0.91074933738480479</v>
      </c>
    </row>
    <row r="29" spans="1:10" s="110" customFormat="1" ht="12" customHeight="1" x14ac:dyDescent="0.2">
      <c r="A29" s="118"/>
      <c r="B29" s="121" t="s">
        <v>109</v>
      </c>
      <c r="C29" s="113">
        <v>67.439569978138451</v>
      </c>
      <c r="D29" s="115">
        <v>2278777</v>
      </c>
      <c r="E29" s="114">
        <v>2279468</v>
      </c>
      <c r="F29" s="114">
        <v>2297675</v>
      </c>
      <c r="G29" s="114">
        <v>2284670</v>
      </c>
      <c r="H29" s="140">
        <v>2277673</v>
      </c>
      <c r="I29" s="115">
        <v>1104</v>
      </c>
      <c r="J29" s="116">
        <v>4.8470522326953869E-2</v>
      </c>
    </row>
    <row r="30" spans="1:10" s="110" customFormat="1" ht="12" customHeight="1" x14ac:dyDescent="0.2">
      <c r="A30" s="118"/>
      <c r="B30" s="121" t="s">
        <v>110</v>
      </c>
      <c r="C30" s="113">
        <v>20.568832530184306</v>
      </c>
      <c r="D30" s="115">
        <v>695019</v>
      </c>
      <c r="E30" s="114">
        <v>687072</v>
      </c>
      <c r="F30" s="114">
        <v>682614</v>
      </c>
      <c r="G30" s="114">
        <v>670119</v>
      </c>
      <c r="H30" s="140">
        <v>658239</v>
      </c>
      <c r="I30" s="115">
        <v>36780</v>
      </c>
      <c r="J30" s="116">
        <v>5.5876361017806602</v>
      </c>
    </row>
    <row r="31" spans="1:10" s="110" customFormat="1" ht="12" customHeight="1" x14ac:dyDescent="0.2">
      <c r="A31" s="120"/>
      <c r="B31" s="121" t="s">
        <v>111</v>
      </c>
      <c r="C31" s="113">
        <v>1.2198316006168706</v>
      </c>
      <c r="D31" s="115">
        <v>41218</v>
      </c>
      <c r="E31" s="114">
        <v>41115</v>
      </c>
      <c r="F31" s="114">
        <v>40606</v>
      </c>
      <c r="G31" s="114">
        <v>39240</v>
      </c>
      <c r="H31" s="140">
        <v>37623</v>
      </c>
      <c r="I31" s="115">
        <v>3595</v>
      </c>
      <c r="J31" s="116">
        <v>9.5553252000106319</v>
      </c>
    </row>
    <row r="32" spans="1:10" s="110" customFormat="1" ht="12" customHeight="1" x14ac:dyDescent="0.2">
      <c r="A32" s="120"/>
      <c r="B32" s="121" t="s">
        <v>112</v>
      </c>
      <c r="C32" s="113">
        <v>0.34359369409388779</v>
      </c>
      <c r="D32" s="115">
        <v>11610</v>
      </c>
      <c r="E32" s="114">
        <v>11351</v>
      </c>
      <c r="F32" s="114">
        <v>11617</v>
      </c>
      <c r="G32" s="114">
        <v>10135</v>
      </c>
      <c r="H32" s="140">
        <v>9606</v>
      </c>
      <c r="I32" s="115">
        <v>2004</v>
      </c>
      <c r="J32" s="116">
        <v>20.861961274203622</v>
      </c>
    </row>
    <row r="33" spans="1:10" s="110" customFormat="1" ht="12" customHeight="1" x14ac:dyDescent="0.2">
      <c r="A33" s="118" t="s">
        <v>113</v>
      </c>
      <c r="B33" s="119" t="s">
        <v>181</v>
      </c>
      <c r="C33" s="113">
        <v>70.027975806979072</v>
      </c>
      <c r="D33" s="115">
        <v>2366239</v>
      </c>
      <c r="E33" s="114">
        <v>2373357</v>
      </c>
      <c r="F33" s="114">
        <v>2404602</v>
      </c>
      <c r="G33" s="114">
        <v>2349396</v>
      </c>
      <c r="H33" s="140">
        <v>2354019</v>
      </c>
      <c r="I33" s="115">
        <v>12220</v>
      </c>
      <c r="J33" s="116">
        <v>0.51911220767546906</v>
      </c>
    </row>
    <row r="34" spans="1:10" s="110" customFormat="1" ht="12" customHeight="1" x14ac:dyDescent="0.2">
      <c r="A34" s="118"/>
      <c r="B34" s="119" t="s">
        <v>182</v>
      </c>
      <c r="C34" s="113">
        <v>29.972024193020935</v>
      </c>
      <c r="D34" s="115">
        <v>1012752</v>
      </c>
      <c r="E34" s="114">
        <v>1011373</v>
      </c>
      <c r="F34" s="114">
        <v>1006572</v>
      </c>
      <c r="G34" s="114">
        <v>992431</v>
      </c>
      <c r="H34" s="140">
        <v>980208</v>
      </c>
      <c r="I34" s="115">
        <v>32544</v>
      </c>
      <c r="J34" s="116">
        <v>3.3201116497722931</v>
      </c>
    </row>
    <row r="35" spans="1:10" s="110" customFormat="1" ht="12" customHeight="1" x14ac:dyDescent="0.2">
      <c r="A35" s="118" t="s">
        <v>113</v>
      </c>
      <c r="B35" s="119" t="s">
        <v>116</v>
      </c>
      <c r="C35" s="113">
        <v>90.097458087340272</v>
      </c>
      <c r="D35" s="115">
        <v>3044385</v>
      </c>
      <c r="E35" s="114">
        <v>3058051</v>
      </c>
      <c r="F35" s="114">
        <v>3077521</v>
      </c>
      <c r="G35" s="114">
        <v>3021501</v>
      </c>
      <c r="H35" s="140">
        <v>3023365</v>
      </c>
      <c r="I35" s="115">
        <v>21020</v>
      </c>
      <c r="J35" s="116">
        <v>0.69525181379026346</v>
      </c>
    </row>
    <row r="36" spans="1:10" s="110" customFormat="1" ht="12" customHeight="1" x14ac:dyDescent="0.2">
      <c r="A36" s="118"/>
      <c r="B36" s="119" t="s">
        <v>117</v>
      </c>
      <c r="C36" s="113">
        <v>9.8629738877670885</v>
      </c>
      <c r="D36" s="115">
        <v>333269</v>
      </c>
      <c r="E36" s="114">
        <v>325355</v>
      </c>
      <c r="F36" s="114">
        <v>332305</v>
      </c>
      <c r="G36" s="114">
        <v>318957</v>
      </c>
      <c r="H36" s="140">
        <v>309505</v>
      </c>
      <c r="I36" s="115">
        <v>23764</v>
      </c>
      <c r="J36" s="116">
        <v>7.6780665902004817</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164771</v>
      </c>
      <c r="E64" s="236">
        <v>165315</v>
      </c>
      <c r="F64" s="236">
        <v>165843</v>
      </c>
      <c r="G64" s="236">
        <v>162461</v>
      </c>
      <c r="H64" s="140">
        <v>162460</v>
      </c>
      <c r="I64" s="115">
        <v>2311</v>
      </c>
      <c r="J64" s="116">
        <v>1.4225040009848577</v>
      </c>
    </row>
    <row r="65" spans="1:12" s="110" customFormat="1" ht="12" customHeight="1" x14ac:dyDescent="0.2">
      <c r="A65" s="118" t="s">
        <v>105</v>
      </c>
      <c r="B65" s="119" t="s">
        <v>106</v>
      </c>
      <c r="C65" s="113">
        <v>56.714470386172323</v>
      </c>
      <c r="D65" s="235">
        <v>93449</v>
      </c>
      <c r="E65" s="236">
        <v>93696</v>
      </c>
      <c r="F65" s="236">
        <v>94176</v>
      </c>
      <c r="G65" s="236">
        <v>92265</v>
      </c>
      <c r="H65" s="140">
        <v>92198</v>
      </c>
      <c r="I65" s="115">
        <v>1251</v>
      </c>
      <c r="J65" s="116">
        <v>1.3568624048243996</v>
      </c>
    </row>
    <row r="66" spans="1:12" s="110" customFormat="1" ht="12" customHeight="1" x14ac:dyDescent="0.2">
      <c r="A66" s="118"/>
      <c r="B66" s="119" t="s">
        <v>107</v>
      </c>
      <c r="C66" s="113">
        <v>43.285529613827677</v>
      </c>
      <c r="D66" s="235">
        <v>71322</v>
      </c>
      <c r="E66" s="236">
        <v>71619</v>
      </c>
      <c r="F66" s="236">
        <v>71667</v>
      </c>
      <c r="G66" s="236">
        <v>70196</v>
      </c>
      <c r="H66" s="140">
        <v>70262</v>
      </c>
      <c r="I66" s="115">
        <v>1060</v>
      </c>
      <c r="J66" s="116">
        <v>1.5086390936779484</v>
      </c>
    </row>
    <row r="67" spans="1:12" s="110" customFormat="1" ht="12" customHeight="1" x14ac:dyDescent="0.2">
      <c r="A67" s="118" t="s">
        <v>105</v>
      </c>
      <c r="B67" s="121" t="s">
        <v>108</v>
      </c>
      <c r="C67" s="113">
        <v>9.7699231054008298</v>
      </c>
      <c r="D67" s="235">
        <v>16098</v>
      </c>
      <c r="E67" s="236">
        <v>16790</v>
      </c>
      <c r="F67" s="236">
        <v>17282</v>
      </c>
      <c r="G67" s="236">
        <v>15440</v>
      </c>
      <c r="H67" s="140">
        <v>16089</v>
      </c>
      <c r="I67" s="115">
        <v>9</v>
      </c>
      <c r="J67" s="116">
        <v>5.5938840201379826E-2</v>
      </c>
    </row>
    <row r="68" spans="1:12" s="110" customFormat="1" ht="12" customHeight="1" x14ac:dyDescent="0.2">
      <c r="A68" s="118"/>
      <c r="B68" s="121" t="s">
        <v>109</v>
      </c>
      <c r="C68" s="113">
        <v>68.22681175692324</v>
      </c>
      <c r="D68" s="235">
        <v>112418</v>
      </c>
      <c r="E68" s="236">
        <v>112627</v>
      </c>
      <c r="F68" s="236">
        <v>113007</v>
      </c>
      <c r="G68" s="236">
        <v>112118</v>
      </c>
      <c r="H68" s="140">
        <v>111957</v>
      </c>
      <c r="I68" s="115">
        <v>461</v>
      </c>
      <c r="J68" s="116">
        <v>0.4117652312941576</v>
      </c>
    </row>
    <row r="69" spans="1:12" s="110" customFormat="1" ht="12" customHeight="1" x14ac:dyDescent="0.2">
      <c r="A69" s="118"/>
      <c r="B69" s="121" t="s">
        <v>110</v>
      </c>
      <c r="C69" s="113">
        <v>21.164525310886017</v>
      </c>
      <c r="D69" s="235">
        <v>34873</v>
      </c>
      <c r="E69" s="236">
        <v>34563</v>
      </c>
      <c r="F69" s="236">
        <v>34253</v>
      </c>
      <c r="G69" s="236">
        <v>33691</v>
      </c>
      <c r="H69" s="140">
        <v>33269</v>
      </c>
      <c r="I69" s="115">
        <v>1604</v>
      </c>
      <c r="J69" s="116">
        <v>4.8213051188794376</v>
      </c>
    </row>
    <row r="70" spans="1:12" s="110" customFormat="1" ht="12" customHeight="1" x14ac:dyDescent="0.2">
      <c r="A70" s="120"/>
      <c r="B70" s="121" t="s">
        <v>111</v>
      </c>
      <c r="C70" s="113">
        <v>0.83873982678990844</v>
      </c>
      <c r="D70" s="235">
        <v>1382</v>
      </c>
      <c r="E70" s="236">
        <v>1335</v>
      </c>
      <c r="F70" s="236">
        <v>1301</v>
      </c>
      <c r="G70" s="236">
        <v>1212</v>
      </c>
      <c r="H70" s="140">
        <v>1145</v>
      </c>
      <c r="I70" s="115">
        <v>237</v>
      </c>
      <c r="J70" s="116">
        <v>20.698689956331879</v>
      </c>
    </row>
    <row r="71" spans="1:12" s="110" customFormat="1" ht="12" customHeight="1" x14ac:dyDescent="0.2">
      <c r="A71" s="120"/>
      <c r="B71" s="121" t="s">
        <v>112</v>
      </c>
      <c r="C71" s="113">
        <v>0.27917534032080887</v>
      </c>
      <c r="D71" s="235">
        <v>460</v>
      </c>
      <c r="E71" s="236">
        <v>435</v>
      </c>
      <c r="F71" s="236">
        <v>448</v>
      </c>
      <c r="G71" s="236">
        <v>360</v>
      </c>
      <c r="H71" s="140">
        <v>325</v>
      </c>
      <c r="I71" s="115">
        <v>135</v>
      </c>
      <c r="J71" s="116">
        <v>41.53846153846154</v>
      </c>
    </row>
    <row r="72" spans="1:12" s="110" customFormat="1" ht="12" customHeight="1" x14ac:dyDescent="0.2">
      <c r="A72" s="118" t="s">
        <v>113</v>
      </c>
      <c r="B72" s="119" t="s">
        <v>181</v>
      </c>
      <c r="C72" s="113">
        <v>74.136225428018278</v>
      </c>
      <c r="D72" s="235">
        <v>122155</v>
      </c>
      <c r="E72" s="236">
        <v>122834</v>
      </c>
      <c r="F72" s="236">
        <v>123660</v>
      </c>
      <c r="G72" s="236">
        <v>121090</v>
      </c>
      <c r="H72" s="140">
        <v>121560</v>
      </c>
      <c r="I72" s="115">
        <v>595</v>
      </c>
      <c r="J72" s="116">
        <v>0.48947022046725897</v>
      </c>
    </row>
    <row r="73" spans="1:12" s="110" customFormat="1" ht="12" customHeight="1" x14ac:dyDescent="0.2">
      <c r="A73" s="118"/>
      <c r="B73" s="119" t="s">
        <v>182</v>
      </c>
      <c r="C73" s="113">
        <v>25.863774571981722</v>
      </c>
      <c r="D73" s="115">
        <v>42616</v>
      </c>
      <c r="E73" s="114">
        <v>42481</v>
      </c>
      <c r="F73" s="114">
        <v>42183</v>
      </c>
      <c r="G73" s="114">
        <v>41371</v>
      </c>
      <c r="H73" s="140">
        <v>40900</v>
      </c>
      <c r="I73" s="115">
        <v>1716</v>
      </c>
      <c r="J73" s="116">
        <v>4.19559902200489</v>
      </c>
    </row>
    <row r="74" spans="1:12" s="110" customFormat="1" ht="12" customHeight="1" x14ac:dyDescent="0.2">
      <c r="A74" s="118" t="s">
        <v>113</v>
      </c>
      <c r="B74" s="119" t="s">
        <v>116</v>
      </c>
      <c r="C74" s="113">
        <v>91.193838721619699</v>
      </c>
      <c r="D74" s="115">
        <v>150261</v>
      </c>
      <c r="E74" s="114">
        <v>151017</v>
      </c>
      <c r="F74" s="114">
        <v>151570</v>
      </c>
      <c r="G74" s="114">
        <v>148992</v>
      </c>
      <c r="H74" s="140">
        <v>149313</v>
      </c>
      <c r="I74" s="115">
        <v>948</v>
      </c>
      <c r="J74" s="116">
        <v>0.63490787808161375</v>
      </c>
    </row>
    <row r="75" spans="1:12" s="110" customFormat="1" ht="12" customHeight="1" x14ac:dyDescent="0.2">
      <c r="A75" s="142"/>
      <c r="B75" s="124" t="s">
        <v>117</v>
      </c>
      <c r="C75" s="125">
        <v>8.7800644530894392</v>
      </c>
      <c r="D75" s="143">
        <v>14467</v>
      </c>
      <c r="E75" s="144">
        <v>14256</v>
      </c>
      <c r="F75" s="144">
        <v>14233</v>
      </c>
      <c r="G75" s="144">
        <v>13423</v>
      </c>
      <c r="H75" s="145">
        <v>13110</v>
      </c>
      <c r="I75" s="143">
        <v>1357</v>
      </c>
      <c r="J75" s="146">
        <v>10.350877192982455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189179</v>
      </c>
      <c r="G11" s="114">
        <v>189823</v>
      </c>
      <c r="H11" s="114">
        <v>190382</v>
      </c>
      <c r="I11" s="114">
        <v>187450</v>
      </c>
      <c r="J11" s="140">
        <v>187137</v>
      </c>
      <c r="K11" s="114">
        <v>2042</v>
      </c>
      <c r="L11" s="116">
        <v>1.091179189577689</v>
      </c>
    </row>
    <row r="12" spans="1:17" s="110" customFormat="1" ht="24.95" customHeight="1" x14ac:dyDescent="0.2">
      <c r="A12" s="604" t="s">
        <v>185</v>
      </c>
      <c r="B12" s="605"/>
      <c r="C12" s="605"/>
      <c r="D12" s="606"/>
      <c r="E12" s="113">
        <v>60.759915212576452</v>
      </c>
      <c r="F12" s="115">
        <v>114945</v>
      </c>
      <c r="G12" s="114">
        <v>115277</v>
      </c>
      <c r="H12" s="114">
        <v>115652</v>
      </c>
      <c r="I12" s="114">
        <v>114023</v>
      </c>
      <c r="J12" s="140">
        <v>113641</v>
      </c>
      <c r="K12" s="114">
        <v>1304</v>
      </c>
      <c r="L12" s="116">
        <v>1.1474731830941298</v>
      </c>
    </row>
    <row r="13" spans="1:17" s="110" customFormat="1" ht="15" customHeight="1" x14ac:dyDescent="0.2">
      <c r="A13" s="120"/>
      <c r="B13" s="612" t="s">
        <v>107</v>
      </c>
      <c r="C13" s="612"/>
      <c r="E13" s="113">
        <v>39.240084787423548</v>
      </c>
      <c r="F13" s="115">
        <v>74234</v>
      </c>
      <c r="G13" s="114">
        <v>74546</v>
      </c>
      <c r="H13" s="114">
        <v>74730</v>
      </c>
      <c r="I13" s="114">
        <v>73427</v>
      </c>
      <c r="J13" s="140">
        <v>73496</v>
      </c>
      <c r="K13" s="114">
        <v>738</v>
      </c>
      <c r="L13" s="116">
        <v>1.0041362795254163</v>
      </c>
    </row>
    <row r="14" spans="1:17" s="110" customFormat="1" ht="24.95" customHeight="1" x14ac:dyDescent="0.2">
      <c r="A14" s="604" t="s">
        <v>186</v>
      </c>
      <c r="B14" s="605"/>
      <c r="C14" s="605"/>
      <c r="D14" s="606"/>
      <c r="E14" s="113">
        <v>8.6552947208728241</v>
      </c>
      <c r="F14" s="115">
        <v>16374</v>
      </c>
      <c r="G14" s="114">
        <v>17092</v>
      </c>
      <c r="H14" s="114">
        <v>17679</v>
      </c>
      <c r="I14" s="114">
        <v>15851</v>
      </c>
      <c r="J14" s="140">
        <v>16459</v>
      </c>
      <c r="K14" s="114">
        <v>-85</v>
      </c>
      <c r="L14" s="116">
        <v>-0.51643477732547538</v>
      </c>
    </row>
    <row r="15" spans="1:17" s="110" customFormat="1" ht="15" customHeight="1" x14ac:dyDescent="0.2">
      <c r="A15" s="120"/>
      <c r="B15" s="119"/>
      <c r="C15" s="258" t="s">
        <v>106</v>
      </c>
      <c r="E15" s="113">
        <v>56.974471723464028</v>
      </c>
      <c r="F15" s="115">
        <v>9329</v>
      </c>
      <c r="G15" s="114">
        <v>9729</v>
      </c>
      <c r="H15" s="114">
        <v>10070</v>
      </c>
      <c r="I15" s="114">
        <v>8971</v>
      </c>
      <c r="J15" s="140">
        <v>9253</v>
      </c>
      <c r="K15" s="114">
        <v>76</v>
      </c>
      <c r="L15" s="116">
        <v>0.82135523613963035</v>
      </c>
    </row>
    <row r="16" spans="1:17" s="110" customFormat="1" ht="15" customHeight="1" x14ac:dyDescent="0.2">
      <c r="A16" s="120"/>
      <c r="B16" s="119"/>
      <c r="C16" s="258" t="s">
        <v>107</v>
      </c>
      <c r="E16" s="113">
        <v>43.025528276535972</v>
      </c>
      <c r="F16" s="115">
        <v>7045</v>
      </c>
      <c r="G16" s="114">
        <v>7363</v>
      </c>
      <c r="H16" s="114">
        <v>7609</v>
      </c>
      <c r="I16" s="114">
        <v>6880</v>
      </c>
      <c r="J16" s="140">
        <v>7206</v>
      </c>
      <c r="K16" s="114">
        <v>-161</v>
      </c>
      <c r="L16" s="116">
        <v>-2.2342492367471554</v>
      </c>
    </row>
    <row r="17" spans="1:12" s="110" customFormat="1" ht="15" customHeight="1" x14ac:dyDescent="0.2">
      <c r="A17" s="120"/>
      <c r="B17" s="121" t="s">
        <v>109</v>
      </c>
      <c r="C17" s="258"/>
      <c r="E17" s="113">
        <v>70.780583468566803</v>
      </c>
      <c r="F17" s="115">
        <v>133902</v>
      </c>
      <c r="G17" s="114">
        <v>134258</v>
      </c>
      <c r="H17" s="114">
        <v>134628</v>
      </c>
      <c r="I17" s="114">
        <v>134282</v>
      </c>
      <c r="J17" s="140">
        <v>133937</v>
      </c>
      <c r="K17" s="114">
        <v>-35</v>
      </c>
      <c r="L17" s="116">
        <v>-2.613168877905284E-2</v>
      </c>
    </row>
    <row r="18" spans="1:12" s="110" customFormat="1" ht="15" customHeight="1" x14ac:dyDescent="0.2">
      <c r="A18" s="120"/>
      <c r="B18" s="119"/>
      <c r="C18" s="258" t="s">
        <v>106</v>
      </c>
      <c r="E18" s="113">
        <v>60.784753028334151</v>
      </c>
      <c r="F18" s="115">
        <v>81392</v>
      </c>
      <c r="G18" s="114">
        <v>81604</v>
      </c>
      <c r="H18" s="114">
        <v>81832</v>
      </c>
      <c r="I18" s="114">
        <v>81747</v>
      </c>
      <c r="J18" s="140">
        <v>81438</v>
      </c>
      <c r="K18" s="114">
        <v>-46</v>
      </c>
      <c r="L18" s="116">
        <v>-5.648468773791105E-2</v>
      </c>
    </row>
    <row r="19" spans="1:12" s="110" customFormat="1" ht="15" customHeight="1" x14ac:dyDescent="0.2">
      <c r="A19" s="120"/>
      <c r="B19" s="119"/>
      <c r="C19" s="258" t="s">
        <v>107</v>
      </c>
      <c r="E19" s="113">
        <v>39.215246971665849</v>
      </c>
      <c r="F19" s="115">
        <v>52510</v>
      </c>
      <c r="G19" s="114">
        <v>52654</v>
      </c>
      <c r="H19" s="114">
        <v>52796</v>
      </c>
      <c r="I19" s="114">
        <v>52535</v>
      </c>
      <c r="J19" s="140">
        <v>52499</v>
      </c>
      <c r="K19" s="114">
        <v>11</v>
      </c>
      <c r="L19" s="116">
        <v>2.0952780052953389E-2</v>
      </c>
    </row>
    <row r="20" spans="1:12" s="110" customFormat="1" ht="15" customHeight="1" x14ac:dyDescent="0.2">
      <c r="A20" s="120"/>
      <c r="B20" s="121" t="s">
        <v>110</v>
      </c>
      <c r="C20" s="258"/>
      <c r="E20" s="113">
        <v>19.897028739976424</v>
      </c>
      <c r="F20" s="115">
        <v>37641</v>
      </c>
      <c r="G20" s="114">
        <v>37235</v>
      </c>
      <c r="H20" s="114">
        <v>36872</v>
      </c>
      <c r="I20" s="114">
        <v>36202</v>
      </c>
      <c r="J20" s="140">
        <v>35683</v>
      </c>
      <c r="K20" s="114">
        <v>1958</v>
      </c>
      <c r="L20" s="116">
        <v>5.4872067931507997</v>
      </c>
    </row>
    <row r="21" spans="1:12" s="110" customFormat="1" ht="15" customHeight="1" x14ac:dyDescent="0.2">
      <c r="A21" s="120"/>
      <c r="B21" s="119"/>
      <c r="C21" s="258" t="s">
        <v>106</v>
      </c>
      <c r="E21" s="113">
        <v>62.261895273770619</v>
      </c>
      <c r="F21" s="115">
        <v>23436</v>
      </c>
      <c r="G21" s="114">
        <v>23182</v>
      </c>
      <c r="H21" s="114">
        <v>22991</v>
      </c>
      <c r="I21" s="114">
        <v>22585</v>
      </c>
      <c r="J21" s="140">
        <v>22260</v>
      </c>
      <c r="K21" s="114">
        <v>1176</v>
      </c>
      <c r="L21" s="116">
        <v>5.283018867924528</v>
      </c>
    </row>
    <row r="22" spans="1:12" s="110" customFormat="1" ht="15" customHeight="1" x14ac:dyDescent="0.2">
      <c r="A22" s="120"/>
      <c r="B22" s="119"/>
      <c r="C22" s="258" t="s">
        <v>107</v>
      </c>
      <c r="E22" s="113">
        <v>37.738104726229381</v>
      </c>
      <c r="F22" s="115">
        <v>14205</v>
      </c>
      <c r="G22" s="114">
        <v>14053</v>
      </c>
      <c r="H22" s="114">
        <v>13881</v>
      </c>
      <c r="I22" s="114">
        <v>13617</v>
      </c>
      <c r="J22" s="140">
        <v>13423</v>
      </c>
      <c r="K22" s="114">
        <v>782</v>
      </c>
      <c r="L22" s="116">
        <v>5.8258213514117561</v>
      </c>
    </row>
    <row r="23" spans="1:12" s="110" customFormat="1" ht="15" customHeight="1" x14ac:dyDescent="0.2">
      <c r="A23" s="120"/>
      <c r="B23" s="121" t="s">
        <v>111</v>
      </c>
      <c r="C23" s="258"/>
      <c r="E23" s="113">
        <v>0.66709307058394429</v>
      </c>
      <c r="F23" s="115">
        <v>1262</v>
      </c>
      <c r="G23" s="114">
        <v>1238</v>
      </c>
      <c r="H23" s="114">
        <v>1203</v>
      </c>
      <c r="I23" s="114">
        <v>1115</v>
      </c>
      <c r="J23" s="140">
        <v>1058</v>
      </c>
      <c r="K23" s="114">
        <v>204</v>
      </c>
      <c r="L23" s="116">
        <v>19.281663516068054</v>
      </c>
    </row>
    <row r="24" spans="1:12" s="110" customFormat="1" ht="15" customHeight="1" x14ac:dyDescent="0.2">
      <c r="A24" s="120"/>
      <c r="B24" s="119"/>
      <c r="C24" s="258" t="s">
        <v>106</v>
      </c>
      <c r="E24" s="113">
        <v>62.440570522979399</v>
      </c>
      <c r="F24" s="115">
        <v>788</v>
      </c>
      <c r="G24" s="114">
        <v>762</v>
      </c>
      <c r="H24" s="114">
        <v>759</v>
      </c>
      <c r="I24" s="114">
        <v>720</v>
      </c>
      <c r="J24" s="140">
        <v>690</v>
      </c>
      <c r="K24" s="114">
        <v>98</v>
      </c>
      <c r="L24" s="116">
        <v>14.202898550724637</v>
      </c>
    </row>
    <row r="25" spans="1:12" s="110" customFormat="1" ht="15" customHeight="1" x14ac:dyDescent="0.2">
      <c r="A25" s="120"/>
      <c r="B25" s="119"/>
      <c r="C25" s="258" t="s">
        <v>107</v>
      </c>
      <c r="E25" s="113">
        <v>37.559429477020601</v>
      </c>
      <c r="F25" s="115">
        <v>474</v>
      </c>
      <c r="G25" s="114">
        <v>476</v>
      </c>
      <c r="H25" s="114">
        <v>444</v>
      </c>
      <c r="I25" s="114">
        <v>395</v>
      </c>
      <c r="J25" s="140">
        <v>368</v>
      </c>
      <c r="K25" s="114">
        <v>106</v>
      </c>
      <c r="L25" s="116">
        <v>28.804347826086957</v>
      </c>
    </row>
    <row r="26" spans="1:12" s="110" customFormat="1" ht="15" customHeight="1" x14ac:dyDescent="0.2">
      <c r="A26" s="120"/>
      <c r="C26" s="121" t="s">
        <v>187</v>
      </c>
      <c r="D26" s="110" t="s">
        <v>188</v>
      </c>
      <c r="E26" s="113">
        <v>0.22729795590419655</v>
      </c>
      <c r="F26" s="115">
        <v>430</v>
      </c>
      <c r="G26" s="114">
        <v>421</v>
      </c>
      <c r="H26" s="114">
        <v>436</v>
      </c>
      <c r="I26" s="114">
        <v>350</v>
      </c>
      <c r="J26" s="140">
        <v>326</v>
      </c>
      <c r="K26" s="114">
        <v>104</v>
      </c>
      <c r="L26" s="116">
        <v>31.901840490797547</v>
      </c>
    </row>
    <row r="27" spans="1:12" s="110" customFormat="1" ht="15" customHeight="1" x14ac:dyDescent="0.2">
      <c r="A27" s="120"/>
      <c r="B27" s="119"/>
      <c r="D27" s="259" t="s">
        <v>106</v>
      </c>
      <c r="E27" s="113">
        <v>53.255813953488371</v>
      </c>
      <c r="F27" s="115">
        <v>229</v>
      </c>
      <c r="G27" s="114">
        <v>213</v>
      </c>
      <c r="H27" s="114">
        <v>238</v>
      </c>
      <c r="I27" s="114">
        <v>197</v>
      </c>
      <c r="J27" s="140">
        <v>188</v>
      </c>
      <c r="K27" s="114">
        <v>41</v>
      </c>
      <c r="L27" s="116">
        <v>21.808510638297872</v>
      </c>
    </row>
    <row r="28" spans="1:12" s="110" customFormat="1" ht="15" customHeight="1" x14ac:dyDescent="0.2">
      <c r="A28" s="120"/>
      <c r="B28" s="119"/>
      <c r="D28" s="259" t="s">
        <v>107</v>
      </c>
      <c r="E28" s="113">
        <v>46.744186046511629</v>
      </c>
      <c r="F28" s="115">
        <v>201</v>
      </c>
      <c r="G28" s="114">
        <v>208</v>
      </c>
      <c r="H28" s="114">
        <v>198</v>
      </c>
      <c r="I28" s="114">
        <v>153</v>
      </c>
      <c r="J28" s="140">
        <v>138</v>
      </c>
      <c r="K28" s="114">
        <v>63</v>
      </c>
      <c r="L28" s="116">
        <v>45.652173913043477</v>
      </c>
    </row>
    <row r="29" spans="1:12" s="110" customFormat="1" ht="24.95" customHeight="1" x14ac:dyDescent="0.2">
      <c r="A29" s="604" t="s">
        <v>189</v>
      </c>
      <c r="B29" s="605"/>
      <c r="C29" s="605"/>
      <c r="D29" s="606"/>
      <c r="E29" s="113">
        <v>91.583103832877853</v>
      </c>
      <c r="F29" s="115">
        <v>173256</v>
      </c>
      <c r="G29" s="114">
        <v>174067</v>
      </c>
      <c r="H29" s="114">
        <v>174667</v>
      </c>
      <c r="I29" s="114">
        <v>172519</v>
      </c>
      <c r="J29" s="140">
        <v>172543</v>
      </c>
      <c r="K29" s="114">
        <v>713</v>
      </c>
      <c r="L29" s="116">
        <v>0.41323032519429942</v>
      </c>
    </row>
    <row r="30" spans="1:12" s="110" customFormat="1" ht="15" customHeight="1" x14ac:dyDescent="0.2">
      <c r="A30" s="120"/>
      <c r="B30" s="119"/>
      <c r="C30" s="258" t="s">
        <v>106</v>
      </c>
      <c r="E30" s="113">
        <v>60.078727432238999</v>
      </c>
      <c r="F30" s="115">
        <v>104090</v>
      </c>
      <c r="G30" s="114">
        <v>104528</v>
      </c>
      <c r="H30" s="114">
        <v>104875</v>
      </c>
      <c r="I30" s="114">
        <v>103805</v>
      </c>
      <c r="J30" s="140">
        <v>103679</v>
      </c>
      <c r="K30" s="114">
        <v>411</v>
      </c>
      <c r="L30" s="116">
        <v>0.39641586049248162</v>
      </c>
    </row>
    <row r="31" spans="1:12" s="110" customFormat="1" ht="15" customHeight="1" x14ac:dyDescent="0.2">
      <c r="A31" s="120"/>
      <c r="B31" s="119"/>
      <c r="C31" s="258" t="s">
        <v>107</v>
      </c>
      <c r="E31" s="113">
        <v>39.921272567761001</v>
      </c>
      <c r="F31" s="115">
        <v>69166</v>
      </c>
      <c r="G31" s="114">
        <v>69539</v>
      </c>
      <c r="H31" s="114">
        <v>69792</v>
      </c>
      <c r="I31" s="114">
        <v>68714</v>
      </c>
      <c r="J31" s="140">
        <v>68864</v>
      </c>
      <c r="K31" s="114">
        <v>302</v>
      </c>
      <c r="L31" s="116">
        <v>0.43854553903345728</v>
      </c>
    </row>
    <row r="32" spans="1:12" s="110" customFormat="1" ht="15" customHeight="1" x14ac:dyDescent="0.2">
      <c r="A32" s="120"/>
      <c r="B32" s="119" t="s">
        <v>117</v>
      </c>
      <c r="C32" s="258"/>
      <c r="E32" s="113">
        <v>8.3925805718393693</v>
      </c>
      <c r="F32" s="115">
        <v>15877</v>
      </c>
      <c r="G32" s="114">
        <v>15711</v>
      </c>
      <c r="H32" s="114">
        <v>15671</v>
      </c>
      <c r="I32" s="114">
        <v>14885</v>
      </c>
      <c r="J32" s="140">
        <v>14553</v>
      </c>
      <c r="K32" s="114">
        <v>1324</v>
      </c>
      <c r="L32" s="116">
        <v>9.0977805263519542</v>
      </c>
    </row>
    <row r="33" spans="1:12" s="110" customFormat="1" ht="15" customHeight="1" x14ac:dyDescent="0.2">
      <c r="A33" s="120"/>
      <c r="B33" s="119"/>
      <c r="C33" s="258" t="s">
        <v>106</v>
      </c>
      <c r="E33" s="113">
        <v>68.148894627448513</v>
      </c>
      <c r="F33" s="115">
        <v>10820</v>
      </c>
      <c r="G33" s="114">
        <v>10715</v>
      </c>
      <c r="H33" s="114">
        <v>10744</v>
      </c>
      <c r="I33" s="114">
        <v>10184</v>
      </c>
      <c r="J33" s="140">
        <v>9932</v>
      </c>
      <c r="K33" s="114">
        <v>888</v>
      </c>
      <c r="L33" s="116">
        <v>8.9407974224728157</v>
      </c>
    </row>
    <row r="34" spans="1:12" s="110" customFormat="1" ht="15" customHeight="1" x14ac:dyDescent="0.2">
      <c r="A34" s="120"/>
      <c r="B34" s="119"/>
      <c r="C34" s="258" t="s">
        <v>107</v>
      </c>
      <c r="E34" s="113">
        <v>31.851105372551491</v>
      </c>
      <c r="F34" s="115">
        <v>5057</v>
      </c>
      <c r="G34" s="114">
        <v>4996</v>
      </c>
      <c r="H34" s="114">
        <v>4927</v>
      </c>
      <c r="I34" s="114">
        <v>4701</v>
      </c>
      <c r="J34" s="140">
        <v>4621</v>
      </c>
      <c r="K34" s="114">
        <v>436</v>
      </c>
      <c r="L34" s="116">
        <v>9.435187188920148</v>
      </c>
    </row>
    <row r="35" spans="1:12" s="110" customFormat="1" ht="24.95" customHeight="1" x14ac:dyDescent="0.2">
      <c r="A35" s="604" t="s">
        <v>190</v>
      </c>
      <c r="B35" s="605"/>
      <c r="C35" s="605"/>
      <c r="D35" s="606"/>
      <c r="E35" s="113">
        <v>77.61855174200096</v>
      </c>
      <c r="F35" s="115">
        <v>146838</v>
      </c>
      <c r="G35" s="114">
        <v>147639</v>
      </c>
      <c r="H35" s="114">
        <v>148461</v>
      </c>
      <c r="I35" s="114">
        <v>146440</v>
      </c>
      <c r="J35" s="140">
        <v>146573</v>
      </c>
      <c r="K35" s="114">
        <v>265</v>
      </c>
      <c r="L35" s="116">
        <v>0.18079728190048644</v>
      </c>
    </row>
    <row r="36" spans="1:12" s="110" customFormat="1" ht="15" customHeight="1" x14ac:dyDescent="0.2">
      <c r="A36" s="120"/>
      <c r="B36" s="119"/>
      <c r="C36" s="258" t="s">
        <v>106</v>
      </c>
      <c r="E36" s="113">
        <v>73.259646685462897</v>
      </c>
      <c r="F36" s="115">
        <v>107573</v>
      </c>
      <c r="G36" s="114">
        <v>108014</v>
      </c>
      <c r="H36" s="114">
        <v>108471</v>
      </c>
      <c r="I36" s="114">
        <v>107133</v>
      </c>
      <c r="J36" s="140">
        <v>107059</v>
      </c>
      <c r="K36" s="114">
        <v>514</v>
      </c>
      <c r="L36" s="116">
        <v>0.48010909872126584</v>
      </c>
    </row>
    <row r="37" spans="1:12" s="110" customFormat="1" ht="15" customHeight="1" x14ac:dyDescent="0.2">
      <c r="A37" s="120"/>
      <c r="B37" s="119"/>
      <c r="C37" s="258" t="s">
        <v>107</v>
      </c>
      <c r="E37" s="113">
        <v>26.74035331453711</v>
      </c>
      <c r="F37" s="115">
        <v>39265</v>
      </c>
      <c r="G37" s="114">
        <v>39625</v>
      </c>
      <c r="H37" s="114">
        <v>39990</v>
      </c>
      <c r="I37" s="114">
        <v>39307</v>
      </c>
      <c r="J37" s="140">
        <v>39514</v>
      </c>
      <c r="K37" s="114">
        <v>-249</v>
      </c>
      <c r="L37" s="116">
        <v>-0.63015640026319786</v>
      </c>
    </row>
    <row r="38" spans="1:12" s="110" customFormat="1" ht="15" customHeight="1" x14ac:dyDescent="0.2">
      <c r="A38" s="120"/>
      <c r="B38" s="119" t="s">
        <v>182</v>
      </c>
      <c r="C38" s="258"/>
      <c r="E38" s="113">
        <v>22.38144825799904</v>
      </c>
      <c r="F38" s="115">
        <v>42341</v>
      </c>
      <c r="G38" s="114">
        <v>42184</v>
      </c>
      <c r="H38" s="114">
        <v>41921</v>
      </c>
      <c r="I38" s="114">
        <v>41010</v>
      </c>
      <c r="J38" s="140">
        <v>40564</v>
      </c>
      <c r="K38" s="114">
        <v>1777</v>
      </c>
      <c r="L38" s="116">
        <v>4.3807316832659504</v>
      </c>
    </row>
    <row r="39" spans="1:12" s="110" customFormat="1" ht="15" customHeight="1" x14ac:dyDescent="0.2">
      <c r="A39" s="120"/>
      <c r="B39" s="119"/>
      <c r="C39" s="258" t="s">
        <v>106</v>
      </c>
      <c r="E39" s="113">
        <v>17.411020051486737</v>
      </c>
      <c r="F39" s="115">
        <v>7372</v>
      </c>
      <c r="G39" s="114">
        <v>7263</v>
      </c>
      <c r="H39" s="114">
        <v>7181</v>
      </c>
      <c r="I39" s="114">
        <v>6890</v>
      </c>
      <c r="J39" s="140">
        <v>6582</v>
      </c>
      <c r="K39" s="114">
        <v>790</v>
      </c>
      <c r="L39" s="116">
        <v>12.002430872075356</v>
      </c>
    </row>
    <row r="40" spans="1:12" s="110" customFormat="1" ht="15" customHeight="1" x14ac:dyDescent="0.2">
      <c r="A40" s="120"/>
      <c r="B40" s="119"/>
      <c r="C40" s="258" t="s">
        <v>107</v>
      </c>
      <c r="E40" s="113">
        <v>82.588979948513256</v>
      </c>
      <c r="F40" s="115">
        <v>34969</v>
      </c>
      <c r="G40" s="114">
        <v>34921</v>
      </c>
      <c r="H40" s="114">
        <v>34740</v>
      </c>
      <c r="I40" s="114">
        <v>34120</v>
      </c>
      <c r="J40" s="140">
        <v>33982</v>
      </c>
      <c r="K40" s="114">
        <v>987</v>
      </c>
      <c r="L40" s="116">
        <v>2.9044788417397447</v>
      </c>
    </row>
    <row r="41" spans="1:12" s="110" customFormat="1" ht="24.75" customHeight="1" x14ac:dyDescent="0.2">
      <c r="A41" s="604" t="s">
        <v>518</v>
      </c>
      <c r="B41" s="605"/>
      <c r="C41" s="605"/>
      <c r="D41" s="606"/>
      <c r="E41" s="113">
        <v>4.0379746166329245</v>
      </c>
      <c r="F41" s="115">
        <v>7639</v>
      </c>
      <c r="G41" s="114">
        <v>8542</v>
      </c>
      <c r="H41" s="114">
        <v>8769</v>
      </c>
      <c r="I41" s="114">
        <v>6757</v>
      </c>
      <c r="J41" s="140">
        <v>7678</v>
      </c>
      <c r="K41" s="114">
        <v>-39</v>
      </c>
      <c r="L41" s="116">
        <v>-0.50794477728575149</v>
      </c>
    </row>
    <row r="42" spans="1:12" s="110" customFormat="1" ht="15" customHeight="1" x14ac:dyDescent="0.2">
      <c r="A42" s="120"/>
      <c r="B42" s="119"/>
      <c r="C42" s="258" t="s">
        <v>106</v>
      </c>
      <c r="E42" s="113">
        <v>59.222411310380942</v>
      </c>
      <c r="F42" s="115">
        <v>4524</v>
      </c>
      <c r="G42" s="114">
        <v>5144</v>
      </c>
      <c r="H42" s="114">
        <v>5268</v>
      </c>
      <c r="I42" s="114">
        <v>4002</v>
      </c>
      <c r="J42" s="140">
        <v>4482</v>
      </c>
      <c r="K42" s="114">
        <v>42</v>
      </c>
      <c r="L42" s="116">
        <v>0.93708165997322623</v>
      </c>
    </row>
    <row r="43" spans="1:12" s="110" customFormat="1" ht="15" customHeight="1" x14ac:dyDescent="0.2">
      <c r="A43" s="123"/>
      <c r="B43" s="124"/>
      <c r="C43" s="260" t="s">
        <v>107</v>
      </c>
      <c r="D43" s="261"/>
      <c r="E43" s="125">
        <v>40.777588689619058</v>
      </c>
      <c r="F43" s="143">
        <v>3115</v>
      </c>
      <c r="G43" s="144">
        <v>3398</v>
      </c>
      <c r="H43" s="144">
        <v>3501</v>
      </c>
      <c r="I43" s="144">
        <v>2755</v>
      </c>
      <c r="J43" s="145">
        <v>3196</v>
      </c>
      <c r="K43" s="144">
        <v>-81</v>
      </c>
      <c r="L43" s="146">
        <v>-2.5344180225281603</v>
      </c>
    </row>
    <row r="44" spans="1:12" s="110" customFormat="1" ht="45.75" customHeight="1" x14ac:dyDescent="0.2">
      <c r="A44" s="604" t="s">
        <v>191</v>
      </c>
      <c r="B44" s="605"/>
      <c r="C44" s="605"/>
      <c r="D44" s="606"/>
      <c r="E44" s="113">
        <v>0.96469481284920633</v>
      </c>
      <c r="F44" s="115">
        <v>1825</v>
      </c>
      <c r="G44" s="114">
        <v>1855</v>
      </c>
      <c r="H44" s="114">
        <v>1869</v>
      </c>
      <c r="I44" s="114">
        <v>1777</v>
      </c>
      <c r="J44" s="140">
        <v>1817</v>
      </c>
      <c r="K44" s="114">
        <v>8</v>
      </c>
      <c r="L44" s="116">
        <v>0.44028618602091357</v>
      </c>
    </row>
    <row r="45" spans="1:12" s="110" customFormat="1" ht="15" customHeight="1" x14ac:dyDescent="0.2">
      <c r="A45" s="120"/>
      <c r="B45" s="119"/>
      <c r="C45" s="258" t="s">
        <v>106</v>
      </c>
      <c r="E45" s="113">
        <v>60.712328767123289</v>
      </c>
      <c r="F45" s="115">
        <v>1108</v>
      </c>
      <c r="G45" s="114">
        <v>1120</v>
      </c>
      <c r="H45" s="114">
        <v>1134</v>
      </c>
      <c r="I45" s="114">
        <v>1058</v>
      </c>
      <c r="J45" s="140">
        <v>1081</v>
      </c>
      <c r="K45" s="114">
        <v>27</v>
      </c>
      <c r="L45" s="116">
        <v>2.497687326549491</v>
      </c>
    </row>
    <row r="46" spans="1:12" s="110" customFormat="1" ht="15" customHeight="1" x14ac:dyDescent="0.2">
      <c r="A46" s="123"/>
      <c r="B46" s="124"/>
      <c r="C46" s="260" t="s">
        <v>107</v>
      </c>
      <c r="D46" s="261"/>
      <c r="E46" s="125">
        <v>39.287671232876711</v>
      </c>
      <c r="F46" s="143">
        <v>717</v>
      </c>
      <c r="G46" s="144">
        <v>735</v>
      </c>
      <c r="H46" s="144">
        <v>735</v>
      </c>
      <c r="I46" s="144">
        <v>719</v>
      </c>
      <c r="J46" s="145">
        <v>736</v>
      </c>
      <c r="K46" s="144">
        <v>-19</v>
      </c>
      <c r="L46" s="146">
        <v>-2.5815217391304346</v>
      </c>
    </row>
    <row r="47" spans="1:12" s="110" customFormat="1" ht="39" customHeight="1" x14ac:dyDescent="0.2">
      <c r="A47" s="604" t="s">
        <v>519</v>
      </c>
      <c r="B47" s="607"/>
      <c r="C47" s="607"/>
      <c r="D47" s="608"/>
      <c r="E47" s="113">
        <v>0.17390936626158293</v>
      </c>
      <c r="F47" s="115">
        <v>329</v>
      </c>
      <c r="G47" s="114">
        <v>335</v>
      </c>
      <c r="H47" s="114">
        <v>303</v>
      </c>
      <c r="I47" s="114">
        <v>295</v>
      </c>
      <c r="J47" s="140">
        <v>321</v>
      </c>
      <c r="K47" s="114">
        <v>8</v>
      </c>
      <c r="L47" s="116">
        <v>2.4922118380062304</v>
      </c>
    </row>
    <row r="48" spans="1:12" s="110" customFormat="1" ht="15" customHeight="1" x14ac:dyDescent="0.2">
      <c r="A48" s="120"/>
      <c r="B48" s="119"/>
      <c r="C48" s="258" t="s">
        <v>106</v>
      </c>
      <c r="E48" s="113">
        <v>37.08206686930091</v>
      </c>
      <c r="F48" s="115">
        <v>122</v>
      </c>
      <c r="G48" s="114">
        <v>125</v>
      </c>
      <c r="H48" s="114">
        <v>116</v>
      </c>
      <c r="I48" s="114">
        <v>116</v>
      </c>
      <c r="J48" s="140">
        <v>126</v>
      </c>
      <c r="K48" s="114">
        <v>-4</v>
      </c>
      <c r="L48" s="116">
        <v>-3.1746031746031744</v>
      </c>
    </row>
    <row r="49" spans="1:12" s="110" customFormat="1" ht="15" customHeight="1" x14ac:dyDescent="0.2">
      <c r="A49" s="123"/>
      <c r="B49" s="124"/>
      <c r="C49" s="260" t="s">
        <v>107</v>
      </c>
      <c r="D49" s="261"/>
      <c r="E49" s="125">
        <v>62.91793313069909</v>
      </c>
      <c r="F49" s="143">
        <v>207</v>
      </c>
      <c r="G49" s="144">
        <v>210</v>
      </c>
      <c r="H49" s="144">
        <v>187</v>
      </c>
      <c r="I49" s="144">
        <v>179</v>
      </c>
      <c r="J49" s="145">
        <v>195</v>
      </c>
      <c r="K49" s="144">
        <v>12</v>
      </c>
      <c r="L49" s="146">
        <v>6.1538461538461542</v>
      </c>
    </row>
    <row r="50" spans="1:12" s="110" customFormat="1" ht="24.95" customHeight="1" x14ac:dyDescent="0.2">
      <c r="A50" s="609" t="s">
        <v>192</v>
      </c>
      <c r="B50" s="610"/>
      <c r="C50" s="610"/>
      <c r="D50" s="611"/>
      <c r="E50" s="262">
        <v>8.5712473371780167</v>
      </c>
      <c r="F50" s="263">
        <v>16215</v>
      </c>
      <c r="G50" s="264">
        <v>16812</v>
      </c>
      <c r="H50" s="264">
        <v>16929</v>
      </c>
      <c r="I50" s="264">
        <v>15589</v>
      </c>
      <c r="J50" s="265">
        <v>15715</v>
      </c>
      <c r="K50" s="263">
        <v>500</v>
      </c>
      <c r="L50" s="266">
        <v>3.181673560292714</v>
      </c>
    </row>
    <row r="51" spans="1:12" s="110" customFormat="1" ht="15" customHeight="1" x14ac:dyDescent="0.2">
      <c r="A51" s="120"/>
      <c r="B51" s="119"/>
      <c r="C51" s="258" t="s">
        <v>106</v>
      </c>
      <c r="E51" s="113">
        <v>57.68732654949121</v>
      </c>
      <c r="F51" s="115">
        <v>9354</v>
      </c>
      <c r="G51" s="114">
        <v>9618</v>
      </c>
      <c r="H51" s="114">
        <v>9671</v>
      </c>
      <c r="I51" s="114">
        <v>8902</v>
      </c>
      <c r="J51" s="140">
        <v>8851</v>
      </c>
      <c r="K51" s="114">
        <v>503</v>
      </c>
      <c r="L51" s="116">
        <v>5.6829736752909277</v>
      </c>
    </row>
    <row r="52" spans="1:12" s="110" customFormat="1" ht="15" customHeight="1" x14ac:dyDescent="0.2">
      <c r="A52" s="120"/>
      <c r="B52" s="119"/>
      <c r="C52" s="258" t="s">
        <v>107</v>
      </c>
      <c r="E52" s="113">
        <v>42.31267345050879</v>
      </c>
      <c r="F52" s="115">
        <v>6861</v>
      </c>
      <c r="G52" s="114">
        <v>7194</v>
      </c>
      <c r="H52" s="114">
        <v>7258</v>
      </c>
      <c r="I52" s="114">
        <v>6687</v>
      </c>
      <c r="J52" s="140">
        <v>6864</v>
      </c>
      <c r="K52" s="114">
        <v>-3</v>
      </c>
      <c r="L52" s="116">
        <v>-4.3706293706293704E-2</v>
      </c>
    </row>
    <row r="53" spans="1:12" s="110" customFormat="1" ht="15" customHeight="1" x14ac:dyDescent="0.2">
      <c r="A53" s="120"/>
      <c r="B53" s="119"/>
      <c r="C53" s="258" t="s">
        <v>187</v>
      </c>
      <c r="D53" s="110" t="s">
        <v>193</v>
      </c>
      <c r="E53" s="113">
        <v>28.344125809435706</v>
      </c>
      <c r="F53" s="115">
        <v>4596</v>
      </c>
      <c r="G53" s="114">
        <v>5320</v>
      </c>
      <c r="H53" s="114">
        <v>5599</v>
      </c>
      <c r="I53" s="114">
        <v>4247</v>
      </c>
      <c r="J53" s="140">
        <v>4655</v>
      </c>
      <c r="K53" s="114">
        <v>-59</v>
      </c>
      <c r="L53" s="116">
        <v>-1.2674543501611171</v>
      </c>
    </row>
    <row r="54" spans="1:12" s="110" customFormat="1" ht="15" customHeight="1" x14ac:dyDescent="0.2">
      <c r="A54" s="120"/>
      <c r="B54" s="119"/>
      <c r="D54" s="267" t="s">
        <v>194</v>
      </c>
      <c r="E54" s="113">
        <v>60.248041775456919</v>
      </c>
      <c r="F54" s="115">
        <v>2769</v>
      </c>
      <c r="G54" s="114">
        <v>3123</v>
      </c>
      <c r="H54" s="114">
        <v>3309</v>
      </c>
      <c r="I54" s="114">
        <v>2527</v>
      </c>
      <c r="J54" s="140">
        <v>2749</v>
      </c>
      <c r="K54" s="114">
        <v>20</v>
      </c>
      <c r="L54" s="116">
        <v>0.72753728628592218</v>
      </c>
    </row>
    <row r="55" spans="1:12" s="110" customFormat="1" ht="15" customHeight="1" x14ac:dyDescent="0.2">
      <c r="A55" s="120"/>
      <c r="B55" s="119"/>
      <c r="D55" s="267" t="s">
        <v>195</v>
      </c>
      <c r="E55" s="113">
        <v>39.751958224543081</v>
      </c>
      <c r="F55" s="115">
        <v>1827</v>
      </c>
      <c r="G55" s="114">
        <v>2197</v>
      </c>
      <c r="H55" s="114">
        <v>2290</v>
      </c>
      <c r="I55" s="114">
        <v>1720</v>
      </c>
      <c r="J55" s="140">
        <v>1906</v>
      </c>
      <c r="K55" s="114">
        <v>-79</v>
      </c>
      <c r="L55" s="116">
        <v>-4.1448058761804827</v>
      </c>
    </row>
    <row r="56" spans="1:12" s="110" customFormat="1" ht="15" customHeight="1" x14ac:dyDescent="0.2">
      <c r="A56" s="120"/>
      <c r="B56" s="119" t="s">
        <v>196</v>
      </c>
      <c r="C56" s="258"/>
      <c r="E56" s="113">
        <v>60.423725677797222</v>
      </c>
      <c r="F56" s="115">
        <v>114309</v>
      </c>
      <c r="G56" s="114">
        <v>114322</v>
      </c>
      <c r="H56" s="114">
        <v>114854</v>
      </c>
      <c r="I56" s="114">
        <v>114051</v>
      </c>
      <c r="J56" s="140">
        <v>114134</v>
      </c>
      <c r="K56" s="114">
        <v>175</v>
      </c>
      <c r="L56" s="116">
        <v>0.15332854364168433</v>
      </c>
    </row>
    <row r="57" spans="1:12" s="110" customFormat="1" ht="15" customHeight="1" x14ac:dyDescent="0.2">
      <c r="A57" s="120"/>
      <c r="B57" s="119"/>
      <c r="C57" s="258" t="s">
        <v>106</v>
      </c>
      <c r="E57" s="113">
        <v>57.594765066617676</v>
      </c>
      <c r="F57" s="115">
        <v>65836</v>
      </c>
      <c r="G57" s="114">
        <v>65906</v>
      </c>
      <c r="H57" s="114">
        <v>66117</v>
      </c>
      <c r="I57" s="114">
        <v>65793</v>
      </c>
      <c r="J57" s="140">
        <v>65779</v>
      </c>
      <c r="K57" s="114">
        <v>57</v>
      </c>
      <c r="L57" s="116">
        <v>8.6653795284209245E-2</v>
      </c>
    </row>
    <row r="58" spans="1:12" s="110" customFormat="1" ht="15" customHeight="1" x14ac:dyDescent="0.2">
      <c r="A58" s="120"/>
      <c r="B58" s="119"/>
      <c r="C58" s="258" t="s">
        <v>107</v>
      </c>
      <c r="E58" s="113">
        <v>42.405234933382324</v>
      </c>
      <c r="F58" s="115">
        <v>48473</v>
      </c>
      <c r="G58" s="114">
        <v>48416</v>
      </c>
      <c r="H58" s="114">
        <v>48737</v>
      </c>
      <c r="I58" s="114">
        <v>48258</v>
      </c>
      <c r="J58" s="140">
        <v>48355</v>
      </c>
      <c r="K58" s="114">
        <v>118</v>
      </c>
      <c r="L58" s="116">
        <v>0.2440285389308241</v>
      </c>
    </row>
    <row r="59" spans="1:12" s="110" customFormat="1" ht="15" customHeight="1" x14ac:dyDescent="0.2">
      <c r="A59" s="120"/>
      <c r="B59" s="119"/>
      <c r="C59" s="258" t="s">
        <v>105</v>
      </c>
      <c r="D59" s="110" t="s">
        <v>197</v>
      </c>
      <c r="E59" s="113">
        <v>82.98734132920417</v>
      </c>
      <c r="F59" s="115">
        <v>94862</v>
      </c>
      <c r="G59" s="114">
        <v>94834</v>
      </c>
      <c r="H59" s="114">
        <v>95349</v>
      </c>
      <c r="I59" s="114">
        <v>94868</v>
      </c>
      <c r="J59" s="140">
        <v>94955</v>
      </c>
      <c r="K59" s="114">
        <v>-93</v>
      </c>
      <c r="L59" s="116">
        <v>-9.7941130008951605E-2</v>
      </c>
    </row>
    <row r="60" spans="1:12" s="110" customFormat="1" ht="15" customHeight="1" x14ac:dyDescent="0.2">
      <c r="A60" s="120"/>
      <c r="B60" s="119"/>
      <c r="C60" s="258"/>
      <c r="D60" s="267" t="s">
        <v>198</v>
      </c>
      <c r="E60" s="113">
        <v>54.260926398347074</v>
      </c>
      <c r="F60" s="115">
        <v>51473</v>
      </c>
      <c r="G60" s="114">
        <v>51484</v>
      </c>
      <c r="H60" s="114">
        <v>51672</v>
      </c>
      <c r="I60" s="114">
        <v>51561</v>
      </c>
      <c r="J60" s="140">
        <v>51568</v>
      </c>
      <c r="K60" s="114">
        <v>-95</v>
      </c>
      <c r="L60" s="116">
        <v>-0.1842227738132175</v>
      </c>
    </row>
    <row r="61" spans="1:12" s="110" customFormat="1" ht="15" customHeight="1" x14ac:dyDescent="0.2">
      <c r="A61" s="120"/>
      <c r="B61" s="119"/>
      <c r="C61" s="258"/>
      <c r="D61" s="267" t="s">
        <v>199</v>
      </c>
      <c r="E61" s="113">
        <v>45.739073601652926</v>
      </c>
      <c r="F61" s="115">
        <v>43389</v>
      </c>
      <c r="G61" s="114">
        <v>43350</v>
      </c>
      <c r="H61" s="114">
        <v>43677</v>
      </c>
      <c r="I61" s="114">
        <v>43307</v>
      </c>
      <c r="J61" s="140">
        <v>43387</v>
      </c>
      <c r="K61" s="114">
        <v>2</v>
      </c>
      <c r="L61" s="116">
        <v>4.6096757093138496E-3</v>
      </c>
    </row>
    <row r="62" spans="1:12" s="110" customFormat="1" ht="15" customHeight="1" x14ac:dyDescent="0.2">
      <c r="A62" s="120"/>
      <c r="B62" s="119"/>
      <c r="C62" s="258"/>
      <c r="D62" s="258" t="s">
        <v>200</v>
      </c>
      <c r="E62" s="113">
        <v>17.012658670795826</v>
      </c>
      <c r="F62" s="115">
        <v>19447</v>
      </c>
      <c r="G62" s="114">
        <v>19488</v>
      </c>
      <c r="H62" s="114">
        <v>19505</v>
      </c>
      <c r="I62" s="114">
        <v>19183</v>
      </c>
      <c r="J62" s="140">
        <v>19179</v>
      </c>
      <c r="K62" s="114">
        <v>268</v>
      </c>
      <c r="L62" s="116">
        <v>1.3973616976901819</v>
      </c>
    </row>
    <row r="63" spans="1:12" s="110" customFormat="1" ht="15" customHeight="1" x14ac:dyDescent="0.2">
      <c r="A63" s="120"/>
      <c r="B63" s="119"/>
      <c r="C63" s="258"/>
      <c r="D63" s="267" t="s">
        <v>198</v>
      </c>
      <c r="E63" s="113">
        <v>73.857150203116163</v>
      </c>
      <c r="F63" s="115">
        <v>14363</v>
      </c>
      <c r="G63" s="114">
        <v>14422</v>
      </c>
      <c r="H63" s="114">
        <v>14445</v>
      </c>
      <c r="I63" s="114">
        <v>14232</v>
      </c>
      <c r="J63" s="140">
        <v>14211</v>
      </c>
      <c r="K63" s="114">
        <v>152</v>
      </c>
      <c r="L63" s="116">
        <v>1.0695939764970797</v>
      </c>
    </row>
    <row r="64" spans="1:12" s="110" customFormat="1" ht="15" customHeight="1" x14ac:dyDescent="0.2">
      <c r="A64" s="120"/>
      <c r="B64" s="119"/>
      <c r="C64" s="258"/>
      <c r="D64" s="267" t="s">
        <v>199</v>
      </c>
      <c r="E64" s="113">
        <v>26.142849796883837</v>
      </c>
      <c r="F64" s="115">
        <v>5084</v>
      </c>
      <c r="G64" s="114">
        <v>5066</v>
      </c>
      <c r="H64" s="114">
        <v>5060</v>
      </c>
      <c r="I64" s="114">
        <v>4951</v>
      </c>
      <c r="J64" s="140">
        <v>4968</v>
      </c>
      <c r="K64" s="114">
        <v>116</v>
      </c>
      <c r="L64" s="116">
        <v>2.3349436392914655</v>
      </c>
    </row>
    <row r="65" spans="1:12" s="110" customFormat="1" ht="15" customHeight="1" x14ac:dyDescent="0.2">
      <c r="A65" s="120"/>
      <c r="B65" s="119" t="s">
        <v>201</v>
      </c>
      <c r="C65" s="258"/>
      <c r="E65" s="113">
        <v>21.466441835510285</v>
      </c>
      <c r="F65" s="115">
        <v>40610</v>
      </c>
      <c r="G65" s="114">
        <v>40346</v>
      </c>
      <c r="H65" s="114">
        <v>39728</v>
      </c>
      <c r="I65" s="114">
        <v>39344</v>
      </c>
      <c r="J65" s="140">
        <v>38798</v>
      </c>
      <c r="K65" s="114">
        <v>1812</v>
      </c>
      <c r="L65" s="116">
        <v>4.6703438321562967</v>
      </c>
    </row>
    <row r="66" spans="1:12" s="110" customFormat="1" ht="15" customHeight="1" x14ac:dyDescent="0.2">
      <c r="A66" s="120"/>
      <c r="B66" s="119"/>
      <c r="C66" s="258" t="s">
        <v>106</v>
      </c>
      <c r="E66" s="113">
        <v>69.608470819995077</v>
      </c>
      <c r="F66" s="115">
        <v>28268</v>
      </c>
      <c r="G66" s="114">
        <v>28089</v>
      </c>
      <c r="H66" s="114">
        <v>27752</v>
      </c>
      <c r="I66" s="114">
        <v>27552</v>
      </c>
      <c r="J66" s="140">
        <v>27224</v>
      </c>
      <c r="K66" s="114">
        <v>1044</v>
      </c>
      <c r="L66" s="116">
        <v>3.8348516015280634</v>
      </c>
    </row>
    <row r="67" spans="1:12" s="110" customFormat="1" ht="15" customHeight="1" x14ac:dyDescent="0.2">
      <c r="A67" s="120"/>
      <c r="B67" s="119"/>
      <c r="C67" s="258" t="s">
        <v>107</v>
      </c>
      <c r="E67" s="113">
        <v>30.391529180004923</v>
      </c>
      <c r="F67" s="115">
        <v>12342</v>
      </c>
      <c r="G67" s="114">
        <v>12257</v>
      </c>
      <c r="H67" s="114">
        <v>11976</v>
      </c>
      <c r="I67" s="114">
        <v>11792</v>
      </c>
      <c r="J67" s="140">
        <v>11574</v>
      </c>
      <c r="K67" s="114">
        <v>768</v>
      </c>
      <c r="L67" s="116">
        <v>6.6355624675997928</v>
      </c>
    </row>
    <row r="68" spans="1:12" s="110" customFormat="1" ht="15" customHeight="1" x14ac:dyDescent="0.2">
      <c r="A68" s="120"/>
      <c r="B68" s="119"/>
      <c r="C68" s="258" t="s">
        <v>105</v>
      </c>
      <c r="D68" s="110" t="s">
        <v>202</v>
      </c>
      <c r="E68" s="113">
        <v>16.362964786998276</v>
      </c>
      <c r="F68" s="115">
        <v>6645</v>
      </c>
      <c r="G68" s="114">
        <v>6489</v>
      </c>
      <c r="H68" s="114">
        <v>6259</v>
      </c>
      <c r="I68" s="114">
        <v>6110</v>
      </c>
      <c r="J68" s="140">
        <v>5892</v>
      </c>
      <c r="K68" s="114">
        <v>753</v>
      </c>
      <c r="L68" s="116">
        <v>12.780040733197556</v>
      </c>
    </row>
    <row r="69" spans="1:12" s="110" customFormat="1" ht="15" customHeight="1" x14ac:dyDescent="0.2">
      <c r="A69" s="120"/>
      <c r="B69" s="119"/>
      <c r="C69" s="258"/>
      <c r="D69" s="267" t="s">
        <v>198</v>
      </c>
      <c r="E69" s="113">
        <v>60.270880361173816</v>
      </c>
      <c r="F69" s="115">
        <v>4005</v>
      </c>
      <c r="G69" s="114">
        <v>3888</v>
      </c>
      <c r="H69" s="114">
        <v>3785</v>
      </c>
      <c r="I69" s="114">
        <v>3700</v>
      </c>
      <c r="J69" s="140">
        <v>3569</v>
      </c>
      <c r="K69" s="114">
        <v>436</v>
      </c>
      <c r="L69" s="116">
        <v>12.216307088820399</v>
      </c>
    </row>
    <row r="70" spans="1:12" s="110" customFormat="1" ht="15" customHeight="1" x14ac:dyDescent="0.2">
      <c r="A70" s="120"/>
      <c r="B70" s="119"/>
      <c r="C70" s="258"/>
      <c r="D70" s="267" t="s">
        <v>199</v>
      </c>
      <c r="E70" s="113">
        <v>39.729119638826184</v>
      </c>
      <c r="F70" s="115">
        <v>2640</v>
      </c>
      <c r="G70" s="114">
        <v>2601</v>
      </c>
      <c r="H70" s="114">
        <v>2474</v>
      </c>
      <c r="I70" s="114">
        <v>2410</v>
      </c>
      <c r="J70" s="140">
        <v>2323</v>
      </c>
      <c r="K70" s="114">
        <v>317</v>
      </c>
      <c r="L70" s="116">
        <v>13.646147223417994</v>
      </c>
    </row>
    <row r="71" spans="1:12" s="110" customFormat="1" ht="15" customHeight="1" x14ac:dyDescent="0.2">
      <c r="A71" s="120"/>
      <c r="B71" s="119"/>
      <c r="C71" s="258"/>
      <c r="D71" s="110" t="s">
        <v>203</v>
      </c>
      <c r="E71" s="113">
        <v>76.8111302634819</v>
      </c>
      <c r="F71" s="115">
        <v>31193</v>
      </c>
      <c r="G71" s="114">
        <v>31089</v>
      </c>
      <c r="H71" s="114">
        <v>30727</v>
      </c>
      <c r="I71" s="114">
        <v>30589</v>
      </c>
      <c r="J71" s="140">
        <v>30290</v>
      </c>
      <c r="K71" s="114">
        <v>903</v>
      </c>
      <c r="L71" s="116">
        <v>2.9811819082205346</v>
      </c>
    </row>
    <row r="72" spans="1:12" s="110" customFormat="1" ht="15" customHeight="1" x14ac:dyDescent="0.2">
      <c r="A72" s="120"/>
      <c r="B72" s="119"/>
      <c r="C72" s="258"/>
      <c r="D72" s="267" t="s">
        <v>198</v>
      </c>
      <c r="E72" s="113">
        <v>70.92616933286314</v>
      </c>
      <c r="F72" s="115">
        <v>22124</v>
      </c>
      <c r="G72" s="114">
        <v>22061</v>
      </c>
      <c r="H72" s="114">
        <v>21840</v>
      </c>
      <c r="I72" s="114">
        <v>21802</v>
      </c>
      <c r="J72" s="140">
        <v>21631</v>
      </c>
      <c r="K72" s="114">
        <v>493</v>
      </c>
      <c r="L72" s="116">
        <v>2.2791364245758401</v>
      </c>
    </row>
    <row r="73" spans="1:12" s="110" customFormat="1" ht="15" customHeight="1" x14ac:dyDescent="0.2">
      <c r="A73" s="120"/>
      <c r="B73" s="119"/>
      <c r="C73" s="258"/>
      <c r="D73" s="267" t="s">
        <v>199</v>
      </c>
      <c r="E73" s="113">
        <v>29.073830667136857</v>
      </c>
      <c r="F73" s="115">
        <v>9069</v>
      </c>
      <c r="G73" s="114">
        <v>9028</v>
      </c>
      <c r="H73" s="114">
        <v>8887</v>
      </c>
      <c r="I73" s="114">
        <v>8787</v>
      </c>
      <c r="J73" s="140">
        <v>8659</v>
      </c>
      <c r="K73" s="114">
        <v>410</v>
      </c>
      <c r="L73" s="116">
        <v>4.7349578473264815</v>
      </c>
    </row>
    <row r="74" spans="1:12" s="110" customFormat="1" ht="15" customHeight="1" x14ac:dyDescent="0.2">
      <c r="A74" s="120"/>
      <c r="B74" s="119"/>
      <c r="C74" s="258"/>
      <c r="D74" s="110" t="s">
        <v>204</v>
      </c>
      <c r="E74" s="113">
        <v>6.8259049495198223</v>
      </c>
      <c r="F74" s="115">
        <v>2772</v>
      </c>
      <c r="G74" s="114">
        <v>2768</v>
      </c>
      <c r="H74" s="114">
        <v>2742</v>
      </c>
      <c r="I74" s="114">
        <v>2645</v>
      </c>
      <c r="J74" s="140">
        <v>2616</v>
      </c>
      <c r="K74" s="114">
        <v>156</v>
      </c>
      <c r="L74" s="116">
        <v>5.9633027522935782</v>
      </c>
    </row>
    <row r="75" spans="1:12" s="110" customFormat="1" ht="15" customHeight="1" x14ac:dyDescent="0.2">
      <c r="A75" s="120"/>
      <c r="B75" s="119"/>
      <c r="C75" s="258"/>
      <c r="D75" s="267" t="s">
        <v>198</v>
      </c>
      <c r="E75" s="113">
        <v>77.164502164502167</v>
      </c>
      <c r="F75" s="115">
        <v>2139</v>
      </c>
      <c r="G75" s="114">
        <v>2140</v>
      </c>
      <c r="H75" s="114">
        <v>2127</v>
      </c>
      <c r="I75" s="114">
        <v>2050</v>
      </c>
      <c r="J75" s="140">
        <v>2024</v>
      </c>
      <c r="K75" s="114">
        <v>115</v>
      </c>
      <c r="L75" s="116">
        <v>5.6818181818181817</v>
      </c>
    </row>
    <row r="76" spans="1:12" s="110" customFormat="1" ht="15" customHeight="1" x14ac:dyDescent="0.2">
      <c r="A76" s="120"/>
      <c r="B76" s="119"/>
      <c r="C76" s="258"/>
      <c r="D76" s="267" t="s">
        <v>199</v>
      </c>
      <c r="E76" s="113">
        <v>22.835497835497836</v>
      </c>
      <c r="F76" s="115">
        <v>633</v>
      </c>
      <c r="G76" s="114">
        <v>628</v>
      </c>
      <c r="H76" s="114">
        <v>615</v>
      </c>
      <c r="I76" s="114">
        <v>595</v>
      </c>
      <c r="J76" s="140">
        <v>592</v>
      </c>
      <c r="K76" s="114">
        <v>41</v>
      </c>
      <c r="L76" s="116">
        <v>6.9256756756756754</v>
      </c>
    </row>
    <row r="77" spans="1:12" s="110" customFormat="1" ht="15" customHeight="1" x14ac:dyDescent="0.2">
      <c r="A77" s="534"/>
      <c r="B77" s="119" t="s">
        <v>205</v>
      </c>
      <c r="C77" s="268"/>
      <c r="D77" s="182"/>
      <c r="E77" s="113">
        <v>9.5385851495144802</v>
      </c>
      <c r="F77" s="115">
        <v>18045</v>
      </c>
      <c r="G77" s="114">
        <v>18343</v>
      </c>
      <c r="H77" s="114">
        <v>18871</v>
      </c>
      <c r="I77" s="114">
        <v>18466</v>
      </c>
      <c r="J77" s="140">
        <v>18490</v>
      </c>
      <c r="K77" s="114">
        <v>-445</v>
      </c>
      <c r="L77" s="116">
        <v>-2.4067063277447267</v>
      </c>
    </row>
    <row r="78" spans="1:12" s="110" customFormat="1" ht="15" customHeight="1" x14ac:dyDescent="0.2">
      <c r="A78" s="120"/>
      <c r="B78" s="119"/>
      <c r="C78" s="268" t="s">
        <v>106</v>
      </c>
      <c r="D78" s="182"/>
      <c r="E78" s="113">
        <v>63.657522859517869</v>
      </c>
      <c r="F78" s="115">
        <v>11487</v>
      </c>
      <c r="G78" s="114">
        <v>11664</v>
      </c>
      <c r="H78" s="114">
        <v>12112</v>
      </c>
      <c r="I78" s="114">
        <v>11776</v>
      </c>
      <c r="J78" s="140">
        <v>11787</v>
      </c>
      <c r="K78" s="114">
        <v>-300</v>
      </c>
      <c r="L78" s="116">
        <v>-2.5451768897938405</v>
      </c>
    </row>
    <row r="79" spans="1:12" s="110" customFormat="1" ht="15" customHeight="1" x14ac:dyDescent="0.2">
      <c r="A79" s="123"/>
      <c r="B79" s="124"/>
      <c r="C79" s="260" t="s">
        <v>107</v>
      </c>
      <c r="D79" s="261"/>
      <c r="E79" s="125">
        <v>36.342477140482131</v>
      </c>
      <c r="F79" s="143">
        <v>6558</v>
      </c>
      <c r="G79" s="144">
        <v>6679</v>
      </c>
      <c r="H79" s="144">
        <v>6759</v>
      </c>
      <c r="I79" s="144">
        <v>6690</v>
      </c>
      <c r="J79" s="145">
        <v>6703</v>
      </c>
      <c r="K79" s="144">
        <v>-145</v>
      </c>
      <c r="L79" s="146">
        <v>-2.1632105027599584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189179</v>
      </c>
      <c r="E11" s="114">
        <v>189823</v>
      </c>
      <c r="F11" s="114">
        <v>190382</v>
      </c>
      <c r="G11" s="114">
        <v>187450</v>
      </c>
      <c r="H11" s="140">
        <v>187137</v>
      </c>
      <c r="I11" s="115">
        <v>2042</v>
      </c>
      <c r="J11" s="116">
        <v>1.091179189577689</v>
      </c>
    </row>
    <row r="12" spans="1:15" s="110" customFormat="1" ht="24.95" customHeight="1" x14ac:dyDescent="0.2">
      <c r="A12" s="193" t="s">
        <v>132</v>
      </c>
      <c r="B12" s="194" t="s">
        <v>133</v>
      </c>
      <c r="C12" s="113">
        <v>0.58304568688913672</v>
      </c>
      <c r="D12" s="115">
        <v>1103</v>
      </c>
      <c r="E12" s="114">
        <v>1051</v>
      </c>
      <c r="F12" s="114">
        <v>1144</v>
      </c>
      <c r="G12" s="114">
        <v>1086</v>
      </c>
      <c r="H12" s="140">
        <v>1063</v>
      </c>
      <c r="I12" s="115">
        <v>40</v>
      </c>
      <c r="J12" s="116">
        <v>3.7629350893697082</v>
      </c>
    </row>
    <row r="13" spans="1:15" s="110" customFormat="1" ht="24.95" customHeight="1" x14ac:dyDescent="0.2">
      <c r="A13" s="193" t="s">
        <v>134</v>
      </c>
      <c r="B13" s="199" t="s">
        <v>214</v>
      </c>
      <c r="C13" s="113">
        <v>1.2480243578832746</v>
      </c>
      <c r="D13" s="115">
        <v>2361</v>
      </c>
      <c r="E13" s="114">
        <v>2376</v>
      </c>
      <c r="F13" s="114">
        <v>2368</v>
      </c>
      <c r="G13" s="114">
        <v>2303</v>
      </c>
      <c r="H13" s="140">
        <v>2320</v>
      </c>
      <c r="I13" s="115">
        <v>41</v>
      </c>
      <c r="J13" s="116">
        <v>1.7672413793103448</v>
      </c>
    </row>
    <row r="14" spans="1:15" s="287" customFormat="1" ht="24" customHeight="1" x14ac:dyDescent="0.2">
      <c r="A14" s="193" t="s">
        <v>215</v>
      </c>
      <c r="B14" s="199" t="s">
        <v>137</v>
      </c>
      <c r="C14" s="113">
        <v>43.287574202210607</v>
      </c>
      <c r="D14" s="115">
        <v>81891</v>
      </c>
      <c r="E14" s="114">
        <v>82238</v>
      </c>
      <c r="F14" s="114">
        <v>82825</v>
      </c>
      <c r="G14" s="114">
        <v>81716</v>
      </c>
      <c r="H14" s="140">
        <v>81695</v>
      </c>
      <c r="I14" s="115">
        <v>196</v>
      </c>
      <c r="J14" s="116">
        <v>0.23991676357182201</v>
      </c>
      <c r="K14" s="110"/>
      <c r="L14" s="110"/>
      <c r="M14" s="110"/>
      <c r="N14" s="110"/>
      <c r="O14" s="110"/>
    </row>
    <row r="15" spans="1:15" s="110" customFormat="1" ht="24.75" customHeight="1" x14ac:dyDescent="0.2">
      <c r="A15" s="193" t="s">
        <v>216</v>
      </c>
      <c r="B15" s="199" t="s">
        <v>217</v>
      </c>
      <c r="C15" s="113">
        <v>2.0144942091881233</v>
      </c>
      <c r="D15" s="115">
        <v>3811</v>
      </c>
      <c r="E15" s="114">
        <v>3847</v>
      </c>
      <c r="F15" s="114">
        <v>4095</v>
      </c>
      <c r="G15" s="114">
        <v>4058</v>
      </c>
      <c r="H15" s="140">
        <v>4152</v>
      </c>
      <c r="I15" s="115">
        <v>-341</v>
      </c>
      <c r="J15" s="116">
        <v>-8.2129094412331405</v>
      </c>
    </row>
    <row r="16" spans="1:15" s="287" customFormat="1" ht="24.95" customHeight="1" x14ac:dyDescent="0.2">
      <c r="A16" s="193" t="s">
        <v>218</v>
      </c>
      <c r="B16" s="199" t="s">
        <v>141</v>
      </c>
      <c r="C16" s="113" t="s">
        <v>514</v>
      </c>
      <c r="D16" s="115" t="s">
        <v>514</v>
      </c>
      <c r="E16" s="114" t="s">
        <v>514</v>
      </c>
      <c r="F16" s="114" t="s">
        <v>514</v>
      </c>
      <c r="G16" s="114" t="s">
        <v>514</v>
      </c>
      <c r="H16" s="140" t="s">
        <v>514</v>
      </c>
      <c r="I16" s="115" t="s">
        <v>514</v>
      </c>
      <c r="J16" s="116" t="s">
        <v>514</v>
      </c>
      <c r="K16" s="110"/>
      <c r="L16" s="110"/>
      <c r="M16" s="110"/>
      <c r="N16" s="110"/>
      <c r="O16" s="110"/>
    </row>
    <row r="17" spans="1:15" s="110" customFormat="1" ht="24.95" customHeight="1" x14ac:dyDescent="0.2">
      <c r="A17" s="193" t="s">
        <v>219</v>
      </c>
      <c r="B17" s="199" t="s">
        <v>220</v>
      </c>
      <c r="C17" s="113" t="s">
        <v>514</v>
      </c>
      <c r="D17" s="115" t="s">
        <v>514</v>
      </c>
      <c r="E17" s="114" t="s">
        <v>514</v>
      </c>
      <c r="F17" s="114" t="s">
        <v>514</v>
      </c>
      <c r="G17" s="114" t="s">
        <v>514</v>
      </c>
      <c r="H17" s="140" t="s">
        <v>514</v>
      </c>
      <c r="I17" s="115" t="s">
        <v>514</v>
      </c>
      <c r="J17" s="116" t="s">
        <v>514</v>
      </c>
    </row>
    <row r="18" spans="1:15" s="287" customFormat="1" ht="24.95" customHeight="1" x14ac:dyDescent="0.2">
      <c r="A18" s="201" t="s">
        <v>144</v>
      </c>
      <c r="B18" s="202" t="s">
        <v>145</v>
      </c>
      <c r="C18" s="113">
        <v>3.6029369010302412</v>
      </c>
      <c r="D18" s="115">
        <v>6816</v>
      </c>
      <c r="E18" s="114">
        <v>6855</v>
      </c>
      <c r="F18" s="114">
        <v>6969</v>
      </c>
      <c r="G18" s="114">
        <v>6779</v>
      </c>
      <c r="H18" s="140">
        <v>6745</v>
      </c>
      <c r="I18" s="115">
        <v>71</v>
      </c>
      <c r="J18" s="116">
        <v>1.0526315789473684</v>
      </c>
      <c r="K18" s="110"/>
      <c r="L18" s="110"/>
      <c r="M18" s="110"/>
      <c r="N18" s="110"/>
      <c r="O18" s="110"/>
    </row>
    <row r="19" spans="1:15" s="110" customFormat="1" ht="24.95" customHeight="1" x14ac:dyDescent="0.2">
      <c r="A19" s="193" t="s">
        <v>146</v>
      </c>
      <c r="B19" s="199" t="s">
        <v>147</v>
      </c>
      <c r="C19" s="113">
        <v>7.996130648750654</v>
      </c>
      <c r="D19" s="115">
        <v>15127</v>
      </c>
      <c r="E19" s="114">
        <v>15245</v>
      </c>
      <c r="F19" s="114">
        <v>15332</v>
      </c>
      <c r="G19" s="114">
        <v>14896</v>
      </c>
      <c r="H19" s="140">
        <v>14981</v>
      </c>
      <c r="I19" s="115">
        <v>146</v>
      </c>
      <c r="J19" s="116">
        <v>0.97456778586209203</v>
      </c>
    </row>
    <row r="20" spans="1:15" s="287" customFormat="1" ht="24.95" customHeight="1" x14ac:dyDescent="0.2">
      <c r="A20" s="193" t="s">
        <v>148</v>
      </c>
      <c r="B20" s="199" t="s">
        <v>149</v>
      </c>
      <c r="C20" s="113">
        <v>3.5437337125156598</v>
      </c>
      <c r="D20" s="115">
        <v>6704</v>
      </c>
      <c r="E20" s="114">
        <v>6583</v>
      </c>
      <c r="F20" s="114">
        <v>6615</v>
      </c>
      <c r="G20" s="114">
        <v>6557</v>
      </c>
      <c r="H20" s="140">
        <v>6553</v>
      </c>
      <c r="I20" s="115">
        <v>151</v>
      </c>
      <c r="J20" s="116">
        <v>2.3042881123149703</v>
      </c>
      <c r="K20" s="110"/>
      <c r="L20" s="110"/>
      <c r="M20" s="110"/>
      <c r="N20" s="110"/>
      <c r="O20" s="110"/>
    </row>
    <row r="21" spans="1:15" s="110" customFormat="1" ht="24.95" customHeight="1" x14ac:dyDescent="0.2">
      <c r="A21" s="201" t="s">
        <v>150</v>
      </c>
      <c r="B21" s="202" t="s">
        <v>151</v>
      </c>
      <c r="C21" s="113">
        <v>2.0662969991383822</v>
      </c>
      <c r="D21" s="115">
        <v>3909</v>
      </c>
      <c r="E21" s="114">
        <v>3942</v>
      </c>
      <c r="F21" s="114">
        <v>4044</v>
      </c>
      <c r="G21" s="114">
        <v>3975</v>
      </c>
      <c r="H21" s="140">
        <v>3961</v>
      </c>
      <c r="I21" s="115">
        <v>-52</v>
      </c>
      <c r="J21" s="116">
        <v>-1.3127997980308004</v>
      </c>
    </row>
    <row r="22" spans="1:15" s="110" customFormat="1" ht="24.95" customHeight="1" x14ac:dyDescent="0.2">
      <c r="A22" s="201" t="s">
        <v>152</v>
      </c>
      <c r="B22" s="199" t="s">
        <v>153</v>
      </c>
      <c r="C22" s="113">
        <v>1.6603322778955381</v>
      </c>
      <c r="D22" s="115">
        <v>3141</v>
      </c>
      <c r="E22" s="114">
        <v>3191</v>
      </c>
      <c r="F22" s="114">
        <v>3171</v>
      </c>
      <c r="G22" s="114">
        <v>3037</v>
      </c>
      <c r="H22" s="140">
        <v>3014</v>
      </c>
      <c r="I22" s="115">
        <v>127</v>
      </c>
      <c r="J22" s="116">
        <v>4.213669542136695</v>
      </c>
    </row>
    <row r="23" spans="1:15" s="110" customFormat="1" ht="24.95" customHeight="1" x14ac:dyDescent="0.2">
      <c r="A23" s="193" t="s">
        <v>154</v>
      </c>
      <c r="B23" s="199" t="s">
        <v>155</v>
      </c>
      <c r="C23" s="113">
        <v>0.82250144043472051</v>
      </c>
      <c r="D23" s="115">
        <v>1556</v>
      </c>
      <c r="E23" s="114">
        <v>1546</v>
      </c>
      <c r="F23" s="114">
        <v>1545</v>
      </c>
      <c r="G23" s="114">
        <v>1582</v>
      </c>
      <c r="H23" s="140">
        <v>1616</v>
      </c>
      <c r="I23" s="115">
        <v>-60</v>
      </c>
      <c r="J23" s="116">
        <v>-3.7128712871287131</v>
      </c>
    </row>
    <row r="24" spans="1:15" s="110" customFormat="1" ht="24.95" customHeight="1" x14ac:dyDescent="0.2">
      <c r="A24" s="193" t="s">
        <v>156</v>
      </c>
      <c r="B24" s="199" t="s">
        <v>221</v>
      </c>
      <c r="C24" s="113">
        <v>10.087800442966714</v>
      </c>
      <c r="D24" s="115">
        <v>19084</v>
      </c>
      <c r="E24" s="114">
        <v>19124</v>
      </c>
      <c r="F24" s="114">
        <v>18804</v>
      </c>
      <c r="G24" s="114">
        <v>18881</v>
      </c>
      <c r="H24" s="140">
        <v>18586</v>
      </c>
      <c r="I24" s="115">
        <v>498</v>
      </c>
      <c r="J24" s="116">
        <v>2.6794361347250617</v>
      </c>
    </row>
    <row r="25" spans="1:15" s="110" customFormat="1" ht="24.95" customHeight="1" x14ac:dyDescent="0.2">
      <c r="A25" s="193" t="s">
        <v>222</v>
      </c>
      <c r="B25" s="204" t="s">
        <v>159</v>
      </c>
      <c r="C25" s="113">
        <v>4.4217381421828001</v>
      </c>
      <c r="D25" s="115">
        <v>8365</v>
      </c>
      <c r="E25" s="114">
        <v>8370</v>
      </c>
      <c r="F25" s="114">
        <v>8378</v>
      </c>
      <c r="G25" s="114">
        <v>8414</v>
      </c>
      <c r="H25" s="140">
        <v>8290</v>
      </c>
      <c r="I25" s="115">
        <v>75</v>
      </c>
      <c r="J25" s="116">
        <v>0.90470446320868514</v>
      </c>
    </row>
    <row r="26" spans="1:15" s="110" customFormat="1" ht="24.95" customHeight="1" x14ac:dyDescent="0.2">
      <c r="A26" s="201">
        <v>782.78300000000002</v>
      </c>
      <c r="B26" s="203" t="s">
        <v>160</v>
      </c>
      <c r="C26" s="113">
        <v>1.0894443886477887</v>
      </c>
      <c r="D26" s="115">
        <v>2061</v>
      </c>
      <c r="E26" s="114">
        <v>2148</v>
      </c>
      <c r="F26" s="114">
        <v>1931</v>
      </c>
      <c r="G26" s="114">
        <v>1939</v>
      </c>
      <c r="H26" s="140">
        <v>1972</v>
      </c>
      <c r="I26" s="115">
        <v>89</v>
      </c>
      <c r="J26" s="116">
        <v>4.5131845841784992</v>
      </c>
    </row>
    <row r="27" spans="1:15" s="110" customFormat="1" ht="24.95" customHeight="1" x14ac:dyDescent="0.2">
      <c r="A27" s="193" t="s">
        <v>161</v>
      </c>
      <c r="B27" s="199" t="s">
        <v>223</v>
      </c>
      <c r="C27" s="113">
        <v>4.1991975853556687</v>
      </c>
      <c r="D27" s="115">
        <v>7944</v>
      </c>
      <c r="E27" s="114">
        <v>7866</v>
      </c>
      <c r="F27" s="114">
        <v>7909</v>
      </c>
      <c r="G27" s="114">
        <v>7692</v>
      </c>
      <c r="H27" s="140">
        <v>7655</v>
      </c>
      <c r="I27" s="115">
        <v>289</v>
      </c>
      <c r="J27" s="116">
        <v>3.7753102547354671</v>
      </c>
    </row>
    <row r="28" spans="1:15" s="110" customFormat="1" ht="24.95" customHeight="1" x14ac:dyDescent="0.2">
      <c r="A28" s="193" t="s">
        <v>163</v>
      </c>
      <c r="B28" s="199" t="s">
        <v>164</v>
      </c>
      <c r="C28" s="113">
        <v>2.2618789611954817</v>
      </c>
      <c r="D28" s="115">
        <v>4279</v>
      </c>
      <c r="E28" s="114">
        <v>4208</v>
      </c>
      <c r="F28" s="114">
        <v>4173</v>
      </c>
      <c r="G28" s="114">
        <v>4088</v>
      </c>
      <c r="H28" s="140">
        <v>4061</v>
      </c>
      <c r="I28" s="115">
        <v>218</v>
      </c>
      <c r="J28" s="116">
        <v>5.368135927111549</v>
      </c>
    </row>
    <row r="29" spans="1:15" s="110" customFormat="1" ht="24.95" customHeight="1" x14ac:dyDescent="0.2">
      <c r="A29" s="193">
        <v>86</v>
      </c>
      <c r="B29" s="199" t="s">
        <v>165</v>
      </c>
      <c r="C29" s="113">
        <v>5.3161291686709413</v>
      </c>
      <c r="D29" s="115">
        <v>10057</v>
      </c>
      <c r="E29" s="114">
        <v>10131</v>
      </c>
      <c r="F29" s="114">
        <v>10102</v>
      </c>
      <c r="G29" s="114">
        <v>9806</v>
      </c>
      <c r="H29" s="140">
        <v>9841</v>
      </c>
      <c r="I29" s="115">
        <v>216</v>
      </c>
      <c r="J29" s="116">
        <v>2.1948988923889847</v>
      </c>
    </row>
    <row r="30" spans="1:15" s="110" customFormat="1" ht="24.95" customHeight="1" x14ac:dyDescent="0.2">
      <c r="A30" s="193">
        <v>87.88</v>
      </c>
      <c r="B30" s="204" t="s">
        <v>166</v>
      </c>
      <c r="C30" s="113">
        <v>5.6042161127820744</v>
      </c>
      <c r="D30" s="115">
        <v>10602</v>
      </c>
      <c r="E30" s="114">
        <v>10605</v>
      </c>
      <c r="F30" s="114">
        <v>10546</v>
      </c>
      <c r="G30" s="114">
        <v>10289</v>
      </c>
      <c r="H30" s="140">
        <v>10325</v>
      </c>
      <c r="I30" s="115">
        <v>277</v>
      </c>
      <c r="J30" s="116">
        <v>2.6828087167070218</v>
      </c>
    </row>
    <row r="31" spans="1:15" s="110" customFormat="1" ht="24.95" customHeight="1" x14ac:dyDescent="0.2">
      <c r="A31" s="193" t="s">
        <v>167</v>
      </c>
      <c r="B31" s="199" t="s">
        <v>168</v>
      </c>
      <c r="C31" s="113">
        <v>2.2090189714503197</v>
      </c>
      <c r="D31" s="115">
        <v>4179</v>
      </c>
      <c r="E31" s="114">
        <v>4344</v>
      </c>
      <c r="F31" s="114">
        <v>4526</v>
      </c>
      <c r="G31" s="114">
        <v>4410</v>
      </c>
      <c r="H31" s="140">
        <v>4459</v>
      </c>
      <c r="I31" s="115">
        <v>-280</v>
      </c>
      <c r="J31" s="116">
        <v>-6.2794348508634226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0.58304568688913672</v>
      </c>
      <c r="D34" s="115">
        <v>1103</v>
      </c>
      <c r="E34" s="114">
        <v>1051</v>
      </c>
      <c r="F34" s="114">
        <v>1144</v>
      </c>
      <c r="G34" s="114">
        <v>1086</v>
      </c>
      <c r="H34" s="140">
        <v>1063</v>
      </c>
      <c r="I34" s="115">
        <v>40</v>
      </c>
      <c r="J34" s="116">
        <v>3.7629350893697082</v>
      </c>
    </row>
    <row r="35" spans="1:10" s="110" customFormat="1" ht="24.95" customHeight="1" x14ac:dyDescent="0.2">
      <c r="A35" s="292" t="s">
        <v>171</v>
      </c>
      <c r="B35" s="293" t="s">
        <v>172</v>
      </c>
      <c r="C35" s="113">
        <v>48.138535461124121</v>
      </c>
      <c r="D35" s="115">
        <v>91068</v>
      </c>
      <c r="E35" s="114">
        <v>91469</v>
      </c>
      <c r="F35" s="114">
        <v>92162</v>
      </c>
      <c r="G35" s="114">
        <v>90798</v>
      </c>
      <c r="H35" s="140">
        <v>90760</v>
      </c>
      <c r="I35" s="115">
        <v>308</v>
      </c>
      <c r="J35" s="116">
        <v>0.33935654473336274</v>
      </c>
    </row>
    <row r="36" spans="1:10" s="110" customFormat="1" ht="24.95" customHeight="1" x14ac:dyDescent="0.2">
      <c r="A36" s="294" t="s">
        <v>173</v>
      </c>
      <c r="B36" s="295" t="s">
        <v>174</v>
      </c>
      <c r="C36" s="125">
        <v>51.278418851986743</v>
      </c>
      <c r="D36" s="143">
        <v>97008</v>
      </c>
      <c r="E36" s="144">
        <v>97303</v>
      </c>
      <c r="F36" s="144">
        <v>97076</v>
      </c>
      <c r="G36" s="144">
        <v>95566</v>
      </c>
      <c r="H36" s="145">
        <v>95314</v>
      </c>
      <c r="I36" s="143">
        <v>1694</v>
      </c>
      <c r="J36" s="146">
        <v>1.7772835050464779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2020-09-28T07:16:32Z</dcterms:created>
  <dcterms:modified xsi:type="dcterms:W3CDTF">2020-09-28T10:32:40Z</dcterms:modified>
</cp:coreProperties>
</file>