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B44" i="24"/>
  <c r="D44" i="24" s="1"/>
  <c r="M43" i="24"/>
  <c r="K43" i="24"/>
  <c r="H43" i="24"/>
  <c r="G43" i="24"/>
  <c r="F43" i="24"/>
  <c r="E43" i="24"/>
  <c r="C43" i="24"/>
  <c r="I43" i="24" s="1"/>
  <c r="B43" i="24"/>
  <c r="D43" i="24" s="1"/>
  <c r="K42" i="24"/>
  <c r="I42" i="24"/>
  <c r="C42" i="24"/>
  <c r="B42" i="24"/>
  <c r="D42" i="24" s="1"/>
  <c r="M41" i="24"/>
  <c r="K41" i="24"/>
  <c r="H41" i="24"/>
  <c r="G41" i="24"/>
  <c r="F41" i="24"/>
  <c r="E41" i="24"/>
  <c r="C41" i="24"/>
  <c r="I41" i="24" s="1"/>
  <c r="B41" i="24"/>
  <c r="D41" i="24" s="1"/>
  <c r="K40" i="24"/>
  <c r="I40" i="24"/>
  <c r="C40" i="24"/>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9" i="24" l="1"/>
  <c r="D9" i="24"/>
  <c r="J9" i="24"/>
  <c r="H9" i="24"/>
  <c r="K9" i="24"/>
  <c r="B14" i="24"/>
  <c r="B6" i="24"/>
  <c r="F17" i="24"/>
  <c r="D17" i="24"/>
  <c r="J17" i="24"/>
  <c r="H17" i="24"/>
  <c r="K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F7" i="24"/>
  <c r="D7" i="24"/>
  <c r="J7" i="24"/>
  <c r="H7" i="24"/>
  <c r="K7" i="24"/>
  <c r="K24" i="24"/>
  <c r="J24" i="24"/>
  <c r="H24" i="24"/>
  <c r="F24" i="24"/>
  <c r="D24" i="24"/>
  <c r="F27" i="24"/>
  <c r="D27" i="24"/>
  <c r="J27" i="24"/>
  <c r="H27" i="24"/>
  <c r="K27" i="24"/>
  <c r="M22" i="24"/>
  <c r="E22" i="24"/>
  <c r="L22" i="24"/>
  <c r="I22" i="24"/>
  <c r="G22" i="24"/>
  <c r="G25" i="24"/>
  <c r="L25" i="24"/>
  <c r="I25" i="24"/>
  <c r="M25" i="24"/>
  <c r="E25" i="24"/>
  <c r="C45" i="24"/>
  <c r="C39" i="24"/>
  <c r="K18" i="24"/>
  <c r="J18" i="24"/>
  <c r="H18" i="24"/>
  <c r="F18" i="24"/>
  <c r="D18" i="24"/>
  <c r="F21" i="24"/>
  <c r="D21" i="24"/>
  <c r="J21" i="24"/>
  <c r="H21" i="24"/>
  <c r="K21" i="24"/>
  <c r="K34" i="24"/>
  <c r="J34" i="24"/>
  <c r="H34" i="24"/>
  <c r="F34" i="24"/>
  <c r="D34" i="24"/>
  <c r="D38" i="24"/>
  <c r="J38" i="24"/>
  <c r="H38" i="24"/>
  <c r="F38" i="24"/>
  <c r="K38" i="24"/>
  <c r="M16" i="24"/>
  <c r="E16" i="24"/>
  <c r="L16" i="24"/>
  <c r="I16" i="24"/>
  <c r="G16" i="24"/>
  <c r="G19" i="24"/>
  <c r="L19" i="24"/>
  <c r="I19" i="24"/>
  <c r="E19" i="24"/>
  <c r="M19" i="24"/>
  <c r="M32" i="24"/>
  <c r="E32" i="24"/>
  <c r="L32" i="24"/>
  <c r="I32" i="24"/>
  <c r="G32" i="24"/>
  <c r="G35" i="24"/>
  <c r="L35" i="24"/>
  <c r="I35" i="24"/>
  <c r="E35" i="24"/>
  <c r="M35" i="24"/>
  <c r="F15" i="24"/>
  <c r="D15" i="24"/>
  <c r="J15" i="24"/>
  <c r="H15" i="24"/>
  <c r="K15" i="24"/>
  <c r="K28" i="24"/>
  <c r="J28" i="24"/>
  <c r="H28" i="24"/>
  <c r="F28" i="24"/>
  <c r="D28" i="24"/>
  <c r="F31" i="24"/>
  <c r="D31" i="24"/>
  <c r="J31" i="24"/>
  <c r="H31" i="24"/>
  <c r="K31" i="24"/>
  <c r="M26" i="24"/>
  <c r="E26" i="24"/>
  <c r="L26" i="24"/>
  <c r="I26" i="24"/>
  <c r="G26" i="24"/>
  <c r="G29" i="24"/>
  <c r="L29" i="24"/>
  <c r="I29" i="24"/>
  <c r="M29" i="24"/>
  <c r="E29" i="24"/>
  <c r="K8" i="24"/>
  <c r="J8" i="24"/>
  <c r="H8" i="24"/>
  <c r="F8" i="24"/>
  <c r="D8" i="24"/>
  <c r="K22" i="24"/>
  <c r="J22" i="24"/>
  <c r="H22" i="24"/>
  <c r="F22" i="24"/>
  <c r="D22" i="24"/>
  <c r="F25" i="24"/>
  <c r="D25" i="24"/>
  <c r="J25" i="24"/>
  <c r="H25" i="24"/>
  <c r="K25" i="24"/>
  <c r="B45" i="24"/>
  <c r="B39" i="24"/>
  <c r="M20" i="24"/>
  <c r="E20" i="24"/>
  <c r="L20" i="24"/>
  <c r="I20" i="24"/>
  <c r="G20" i="24"/>
  <c r="G23" i="24"/>
  <c r="L23" i="24"/>
  <c r="I23" i="24"/>
  <c r="M23" i="24"/>
  <c r="E23" i="24"/>
  <c r="I37" i="24"/>
  <c r="L37" i="24"/>
  <c r="M37" i="24"/>
  <c r="G37" i="24"/>
  <c r="E37" i="24"/>
  <c r="K16" i="24"/>
  <c r="J16" i="24"/>
  <c r="H16" i="24"/>
  <c r="F16" i="24"/>
  <c r="D16" i="24"/>
  <c r="F19" i="24"/>
  <c r="D19" i="24"/>
  <c r="J19" i="24"/>
  <c r="H19" i="24"/>
  <c r="K19" i="24"/>
  <c r="K32" i="24"/>
  <c r="J32" i="24"/>
  <c r="H32" i="24"/>
  <c r="F32" i="24"/>
  <c r="D32" i="24"/>
  <c r="F35" i="24"/>
  <c r="D35" i="24"/>
  <c r="J35" i="24"/>
  <c r="H35" i="24"/>
  <c r="K35" i="24"/>
  <c r="M8" i="24"/>
  <c r="E8" i="24"/>
  <c r="L8" i="24"/>
  <c r="I8" i="24"/>
  <c r="G8" i="24"/>
  <c r="C14" i="24"/>
  <c r="C6" i="24"/>
  <c r="G17" i="24"/>
  <c r="L17" i="24"/>
  <c r="I17" i="24"/>
  <c r="M17" i="24"/>
  <c r="E17" i="24"/>
  <c r="M30" i="24"/>
  <c r="E30" i="24"/>
  <c r="L30" i="24"/>
  <c r="I30" i="24"/>
  <c r="G30" i="24"/>
  <c r="G33" i="24"/>
  <c r="L33" i="24"/>
  <c r="I33" i="24"/>
  <c r="M33" i="24"/>
  <c r="E33" i="24"/>
  <c r="K26" i="24"/>
  <c r="J26" i="24"/>
  <c r="H26" i="24"/>
  <c r="F26" i="24"/>
  <c r="D26" i="24"/>
  <c r="F29" i="24"/>
  <c r="D29" i="24"/>
  <c r="J29" i="24"/>
  <c r="H29" i="24"/>
  <c r="K29" i="24"/>
  <c r="G7" i="24"/>
  <c r="L7" i="24"/>
  <c r="I7" i="24"/>
  <c r="E7" i="24"/>
  <c r="M7" i="24"/>
  <c r="G9" i="24"/>
  <c r="L9" i="24"/>
  <c r="I9" i="24"/>
  <c r="M9" i="24"/>
  <c r="E9" i="24"/>
  <c r="M24" i="24"/>
  <c r="E24" i="24"/>
  <c r="L24" i="24"/>
  <c r="I24" i="24"/>
  <c r="G24" i="24"/>
  <c r="G27" i="24"/>
  <c r="L27" i="24"/>
  <c r="I27" i="24"/>
  <c r="E27" i="24"/>
  <c r="M27"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M38" i="24"/>
  <c r="E38" i="24"/>
  <c r="L38" i="24"/>
  <c r="G38" i="24"/>
  <c r="I38"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M44" i="24"/>
  <c r="E44" i="24"/>
  <c r="L44" i="24"/>
  <c r="G4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H40" i="24"/>
  <c r="L41" i="24"/>
  <c r="H42" i="24"/>
  <c r="L43" i="24"/>
  <c r="H44" i="24"/>
  <c r="J40" i="24"/>
  <c r="J42" i="24"/>
  <c r="J44" i="24"/>
  <c r="K77" i="24" l="1"/>
  <c r="I39" i="24"/>
  <c r="L39" i="24"/>
  <c r="M39" i="24"/>
  <c r="G39" i="24"/>
  <c r="E39" i="24"/>
  <c r="I45" i="24"/>
  <c r="L45" i="24"/>
  <c r="M45" i="24"/>
  <c r="G45" i="24"/>
  <c r="E45" i="24"/>
  <c r="K6" i="24"/>
  <c r="J6" i="24"/>
  <c r="H6" i="24"/>
  <c r="F6" i="24"/>
  <c r="D6" i="24"/>
  <c r="I78" i="24"/>
  <c r="I79" i="24"/>
  <c r="K14" i="24"/>
  <c r="J14" i="24"/>
  <c r="H14" i="24"/>
  <c r="F14" i="24"/>
  <c r="D14" i="24"/>
  <c r="M6" i="24"/>
  <c r="E6" i="24"/>
  <c r="L6" i="24"/>
  <c r="I6" i="24"/>
  <c r="G6" i="24"/>
  <c r="M14" i="24"/>
  <c r="E14" i="24"/>
  <c r="L14" i="24"/>
  <c r="I14" i="24"/>
  <c r="G14" i="24"/>
  <c r="H39" i="24"/>
  <c r="F39" i="24"/>
  <c r="D39" i="24"/>
  <c r="K39" i="24"/>
  <c r="J39" i="24"/>
  <c r="J79" i="24"/>
  <c r="J78" i="24"/>
  <c r="H45" i="24"/>
  <c r="F45" i="24"/>
  <c r="D45" i="24"/>
  <c r="K45" i="24"/>
  <c r="J45" i="24"/>
  <c r="I83" i="24" l="1"/>
  <c r="I82" i="24"/>
  <c r="K79" i="24"/>
  <c r="I81" i="24" s="1"/>
  <c r="K78" i="24"/>
</calcChain>
</file>

<file path=xl/sharedStrings.xml><?xml version="1.0" encoding="utf-8"?>
<sst xmlns="http://schemas.openxmlformats.org/spreadsheetml/2006/main" count="1684" uniqueCount="521">
  <si>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</si>
  <si>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</si>
  <si>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</si>
  <si>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</si>
  <si>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</si>
  <si>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</si>
  <si>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</si>
  <si>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</si>
  <si>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</si>
  <si>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</si>
  <si>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</si>
  <si>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</si>
  <si>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</si>
  <si>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Hildesheim (244)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</si>
  <si>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</si>
  <si>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</si>
  <si>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</si>
  <si>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</si>
  <si>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</si>
  <si>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</si>
  <si>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</si>
  <si>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</si>
  <si>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</si>
  <si>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</si>
  <si>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</si>
  <si>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</si>
  <si>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</si>
  <si>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</si>
  <si>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</si>
  <si>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</si>
  <si>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</si>
  <si>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</si>
  <si>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</si>
  <si>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</si>
  <si>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</si>
  <si>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</si>
  <si>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</si>
  <si>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</si>
  <si>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</si>
  <si>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</si>
  <si>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</si>
  <si>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</si>
  <si>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</si>
  <si>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</si>
  <si>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</si>
  <si>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</si>
  <si>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</si>
  <si>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</si>
  <si>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</si>
  <si>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</si>
  <si>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</si>
  <si>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</si>
  <si>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</si>
  <si>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</si>
  <si>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</si>
  <si>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</si>
  <si>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</si>
  <si>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</si>
  <si>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</si>
  <si>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</si>
  <si>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</si>
  <si>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</si>
  <si>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</si>
  <si>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</si>
  <si>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</si>
  <si>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</si>
  <si>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</si>
  <si>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</si>
  <si>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</si>
  <si>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</si>
  <si>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</si>
  <si>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</si>
  <si>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</si>
  <si>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</si>
  <si>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</si>
  <si>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</si>
  <si>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</si>
  <si>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</si>
  <si>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</si>
  <si>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</si>
  <si>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</si>
  <si>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</si>
  <si>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</si>
  <si>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</si>
  <si>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</si>
  <si>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</si>
  <si>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</si>
  <si>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</si>
  <si>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</si>
  <si>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</si>
  <si>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</si>
  <si>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</si>
  <si>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Hildesheim (244);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</si>
  <si>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</si>
  <si>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</si>
  <si>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</si>
  <si>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</si>
  <si>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</si>
  <si>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</si>
  <si>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</si>
  <si>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</si>
  <si>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</si>
  <si>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</si>
  <si>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</si>
  <si>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</si>
  <si>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</si>
  <si>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</si>
  <si>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</si>
  <si>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</si>
  <si>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</si>
  <si>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</si>
  <si>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</si>
  <si>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</si>
  <si>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</si>
  <si>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</si>
  <si>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</si>
  <si>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</si>
  <si>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</si>
  <si>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</si>
  <si>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</si>
  <si>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</si>
  <si>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</si>
  <si>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</si>
  <si>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</si>
  <si>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</si>
  <si>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</si>
  <si>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</si>
  <si>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</si>
  <si>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</si>
  <si>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</si>
  <si>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</si>
  <si>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</si>
  <si>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</si>
  <si>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</si>
  <si>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</si>
  <si>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</si>
  <si>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</si>
  <si>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</si>
  <si>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</si>
  <si>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</si>
  <si>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</si>
  <si>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</si>
  <si>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</si>
  <si>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</si>
  <si>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</si>
  <si>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</si>
  <si>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</si>
  <si>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</si>
  <si>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</si>
  <si>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</si>
  <si>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</si>
  <si>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</si>
  <si>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</si>
  <si>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</si>
  <si>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</si>
  <si>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</si>
  <si>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</si>
  <si>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</si>
  <si>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</si>
  <si>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</si>
  <si>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</si>
  <si>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</si>
  <si>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</si>
  <si>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</si>
  <si>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</si>
  <si>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</si>
  <si>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</si>
  <si>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</si>
  <si>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</si>
  <si>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</si>
  <si>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</si>
  <si>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</si>
  <si>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</si>
  <si>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</si>
  <si>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</si>
  <si>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</si>
  <si>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</si>
  <si>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</si>
  <si>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</si>
  <si>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</si>
  <si>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</si>
  <si>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</si>
  <si>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</si>
  <si>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Hildesheim (244)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</si>
  <si>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</si>
  <si>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</si>
  <si>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</si>
  <si>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</si>
  <si>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</si>
  <si>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</si>
  <si>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</si>
  <si>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</si>
  <si>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</si>
  <si>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</si>
  <si>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</si>
  <si>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</si>
  <si>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</si>
  <si>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</si>
  <si>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</si>
  <si>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</si>
  <si>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</si>
  <si>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</si>
  <si>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</si>
  <si>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</si>
  <si>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</si>
  <si>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</si>
  <si>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</si>
  <si>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</si>
  <si>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</si>
  <si>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</si>
  <si>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</si>
  <si>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</si>
  <si>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</si>
  <si>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</si>
  <si>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</si>
  <si>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</si>
  <si>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</si>
  <si>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</si>
  <si>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</si>
  <si>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</si>
  <si>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</si>
  <si>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</si>
  <si>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</si>
  <si>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</si>
  <si>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</si>
  <si>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</si>
  <si>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</si>
  <si>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</si>
  <si>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</si>
  <si>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</si>
  <si>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</si>
  <si>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</si>
  <si>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</si>
  <si>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</si>
  <si>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</si>
  <si>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</si>
  <si>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</si>
  <si>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</si>
  <si>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</si>
  <si>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</si>
  <si>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</si>
  <si>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</si>
  <si>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</si>
  <si>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</si>
  <si>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</si>
  <si>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</si>
  <si>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</si>
  <si>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</si>
  <si>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</si>
  <si>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</si>
  <si>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</si>
  <si>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</si>
  <si>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</si>
  <si>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</si>
  <si>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</si>
  <si>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</si>
  <si>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</si>
  <si>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</si>
  <si>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</si>
  <si>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</si>
  <si>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</si>
  <si>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</si>
  <si>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</si>
  <si>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</si>
  <si>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</si>
  <si>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</si>
  <si>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</si>
  <si>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</si>
  <si>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</si>
  <si>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</si>
  <si>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</si>
  <si>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</si>
  <si>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</si>
  <si>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</si>
  <si>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</si>
  <si>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</si>
  <si>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</si>
  <si>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</si>
  <si>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</si>
  <si>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</si>
  <si>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</si>
  <si>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</si>
  <si>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</si>
  <si>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</si>
  <si>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</si>
  <si>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</si>
  <si>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</si>
  <si>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</si>
  <si>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</si>
  <si>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</si>
  <si>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</si>
  <si>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</si>
  <si>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</si>
  <si>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</si>
  <si>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</si>
  <si>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</si>
  <si>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</si>
  <si>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</si>
  <si>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</si>
  <si>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</si>
  <si>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</si>
  <si>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</si>
  <si>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</si>
  <si>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</si>
  <si>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</si>
  <si>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</si>
  <si>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</si>
  <si>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</si>
  <si>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</si>
  <si>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</si>
  <si>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</si>
  <si>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</si>
  <si>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</si>
  <si>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</si>
  <si>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</si>
  <si>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</si>
  <si>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</si>
  <si>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</si>
  <si>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</si>
  <si>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</si>
  <si>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</si>
  <si>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</si>
  <si>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</si>
  <si>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</si>
  <si>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</si>
  <si>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</si>
  <si>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</si>
  <si>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Hildesheim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</si>
  <si>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</si>
  <si>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</si>
  <si>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</si>
  <si>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</si>
  <si>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</si>
  <si>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</si>
  <si>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</si>
  <si>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</si>
  <si>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</si>
  <si>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</si>
  <si>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</si>
  <si>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</si>
  <si>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</si>
  <si>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</si>
  <si>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</si>
  <si>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</si>
  <si>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</si>
  <si>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</si>
  <si>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</si>
  <si>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</si>
  <si>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</si>
  <si>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</si>
  <si>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</si>
  <si>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</si>
  <si>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</si>
  <si>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</si>
  <si>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</si>
  <si>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</si>
  <si>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</si>
  <si>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</si>
  <si>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</si>
  <si>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</si>
  <si>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</si>
  <si>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</si>
  <si>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</si>
  <si>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</si>
  <si>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</si>
  <si>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</si>
  <si>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</si>
  <si>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</si>
  <si>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</si>
  <si>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</si>
  <si>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</si>
  <si>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</si>
  <si>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</si>
  <si>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</si>
  <si>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Hildesheim (244);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</si>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</sst>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{BB0CE7EA-154C-47D8-8798-2F60A8FB05B0}</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EF89-4B90-907A-DCCD83DC47D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{BAC2F0A3-1E6F-4B30-8B70-A097813C48A3}</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EF89-4B90-907A-DCCD83DC47D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{2E6741E5-5B25-49D2-9EA4-CFE83916ABE2}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F89-4B90-907A-DCCD83DC47D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{9348FDAF-C3B3-4629-BBDF-D56CE4214133}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F89-4B90-907A-DCCD83DC47D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1.0230949812829135</c:v>
                </c:pt>
                <c:pt idx="1">
                  <c:v>1.3425600596480083</c:v>
                </c:pt>
                <c:pt idx="2">
                  <c:v>1.1186464311118853</c:v>
                </c:pt>
                <c:pt idx="3">
                  <c:v>1.0875687030768</c:v>
                </c:pt>
              </c:numCache>
            </c:numRef>
          </c:val>
          <c:extLst>
            <c:ext xmlns:c16="http://schemas.microsoft.com/office/drawing/2014/chart" uri="{C3380CC4-5D6E-409C-BE32-E72D297353CC}">
              <c16:uniqueId val="{00000004-EF89-4B90-907A-DCCD83DC47D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{A338D7EE-967E-4EB8-ABC6-9625ACDADC8F}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F89-4B90-907A-DCCD83DC47D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{B6C87976-97F5-4ACB-8105-08C10F3C85A8}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F89-4B90-907A-DCCD83DC47D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{9C17EFBA-3442-42A2-A62D-02E374D50B6C}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F89-4B90-907A-DCCD83DC47D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{3F27D09E-5A4F-4954-B3A0-F99A7EA0167A}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F89-4B90-907A-DCCD83DC47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F89-4B90-907A-DCCD83DC47D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F89-4B90-907A-DCCD83DC47D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{FDD518C7-8CA9-41F9-A8E0-61189C5B8C03}</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6933-4A78-B09F-4F1FB090220D}"/>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{9F09C8FD-3C0B-4BA5-9331-B21F67E87952}</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6933-4A78-B09F-4F1FB090220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{FEB0F94D-1F03-432C-9197-48E03ED4AEC3}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933-4A78-B09F-4F1FB090220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{7EF34E37-B1AD-4368-880F-C769CD12054F}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933-4A78-B09F-4F1FB09022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-2.4013722126929675</c:v>
                </c:pt>
                <c:pt idx="1">
                  <c:v>-2.8956682259603461</c:v>
                </c:pt>
                <c:pt idx="2">
                  <c:v>-2.7637010795899166</c:v>
                </c:pt>
                <c:pt idx="3">
                  <c:v>-2.8655893304673015</c:v>
                </c:pt>
              </c:numCache>
            </c:numRef>
          </c:val>
          <c:extLst>
            <c:ext xmlns:c16="http://schemas.microsoft.com/office/drawing/2014/chart" uri="{C3380CC4-5D6E-409C-BE32-E72D297353CC}">
              <c16:uniqueId val="{00000004-6933-4A78-B09F-4F1FB090220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{CEF61F0F-56B5-437C-9412-76C5F78D9487}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933-4A78-B09F-4F1FB090220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{84320A0E-5D42-47C1-B2FA-4C2082975A5C}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933-4A78-B09F-4F1FB090220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{9F44DFD6-074B-4D77-AFBF-7E04B8834FE7}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933-4A78-B09F-4F1FB090220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{9445E28F-8483-49E0-B7FE-2D9B21735958}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933-4A78-B09F-4F1FB09022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933-4A78-B09F-4F1FB090220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933-4A78-B09F-4F1FB090220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{AF97007E-5DE2-4FC8-B967-418C1ADCC657}</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6D58-4397-BE23-D742A551AD77}"/>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{7A89755E-E869-4200-8753-06D5099AA88B}</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6D58-4397-BE23-D742A551AD77}"/>
                </c:ext>
              </c:extLst>
            </c:dLbl>
            <c:dLbl>
              <c:idx val="2"/>
              <c:tx>
                <c:strRef>
                  <c:f>Daten_Diagramme!$D$16</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{D101E0AA-4B5F-4E78-A8AC-166131377BEE}</c15:txfldGUID>
                      <c15:f>Daten_Diagramme!$D$16</c15:f>
                      <c15:dlblFieldTableCache>
                        <c:ptCount val="1"/>
                        <c:pt idx="0">
                          <c:v>7.0</c:v>
                        </c:pt>
                      </c15:dlblFieldTableCache>
                    </c15:dlblFTEntry>
                  </c15:dlblFieldTable>
                  <c15:showDataLabelsRange val="0"/>
                </c:ext>
                <c:ext xmlns:c16="http://schemas.microsoft.com/office/drawing/2014/chart" uri="{C3380CC4-5D6E-409C-BE32-E72D297353CC}">
                  <c16:uniqueId val="{00000002-6D58-4397-BE23-D742A551AD77}"/>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{2650BC1D-808C-4B1C-A9EE-B5C50D0C91E7}</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6D58-4397-BE23-D742A551AD77}"/>
                </c:ext>
              </c:extLst>
            </c:dLbl>
            <c:dLbl>
              <c:idx val="4"/>
              <c:tx>
                <c:strRef>
                  <c:f>Daten_Diagramme!$D$18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{41476571-4260-42E6-B519-4E32E79D7DFC}</c15:txfldGUID>
                      <c15:f>Daten_Diagramme!$D$18</c15:f>
                      <c15:dlblFieldTableCache>
                        <c:ptCount val="1"/>
                        <c:pt idx="0">
                          <c:v>-3.5</c:v>
                        </c:pt>
                      </c15:dlblFieldTableCache>
                    </c15:dlblFTEntry>
                  </c15:dlblFieldTable>
                  <c15:showDataLabelsRange val="0"/>
                </c:ext>
                <c:ext xmlns:c16="http://schemas.microsoft.com/office/drawing/2014/chart" uri="{C3380CC4-5D6E-409C-BE32-E72D297353CC}">
                  <c16:uniqueId val="{00000004-6D58-4397-BE23-D742A551AD77}"/>
                </c:ext>
              </c:extLst>
            </c:dLbl>
            <c:dLbl>
              <c:idx val="5"/>
              <c:tx>
                <c:strRef>
                  <c:f>Daten_Diagramme!$D$19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{DAF03713-1947-44C1-AE92-2261389BF3F8}</c15:txfldGUID>
                      <c15:f>Daten_Diagramme!$D$19</c15:f>
                      <c15:dlblFieldTableCache>
                        <c:ptCount val="1"/>
                        <c:pt idx="0">
                          <c:v>0.0</c:v>
                        </c:pt>
                      </c15:dlblFieldTableCache>
                    </c15:dlblFTEntry>
                  </c15:dlblFieldTable>
                  <c15:showDataLabelsRange val="0"/>
                </c:ext>
                <c:ext xmlns:c16="http://schemas.microsoft.com/office/drawing/2014/chart" uri="{C3380CC4-5D6E-409C-BE32-E72D297353CC}">
                  <c16:uniqueId val="{00000005-6D58-4397-BE23-D742A551AD77}"/>
                </c:ext>
              </c:extLst>
            </c:dLbl>
            <c:dLbl>
              <c:idx val="6"/>
              <c:tx>
                <c:strRef>
                  <c:f>Daten_Diagramme!$D$20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{751A01F9-6893-4AB4-AA31-48EA677299F3}</c15:txfldGUID>
                      <c15:f>Daten_Diagramme!$D$20</c15:f>
                      <c15:dlblFieldTableCache>
                        <c:ptCount val="1"/>
                        <c:pt idx="0">
                          <c:v>-7.3</c:v>
                        </c:pt>
                      </c15:dlblFieldTableCache>
                    </c15:dlblFTEntry>
                  </c15:dlblFieldTable>
                  <c15:showDataLabelsRange val="0"/>
                </c:ext>
                <c:ext xmlns:c16="http://schemas.microsoft.com/office/drawing/2014/chart" uri="{C3380CC4-5D6E-409C-BE32-E72D297353CC}">
                  <c16:uniqueId val="{00000006-6D58-4397-BE23-D742A551AD77}"/>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{FFB7B3A7-1F0B-42AB-8B1B-FA278F2A871D}</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6D58-4397-BE23-D742A551AD77}"/>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{55E3503A-DA3E-41AF-AF50-983AEB3815C4}</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6D58-4397-BE23-D742A551AD77}"/>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{6FF0E95B-8108-4F91-865D-E3125D891FE8}</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6D58-4397-BE23-D742A551AD77}"/>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{412D7C7C-A0CA-4D43-8153-15E4D3E14BD1}</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6D58-4397-BE23-D742A551AD77}"/>
                </c:ext>
              </c:extLst>
            </c:dLbl>
            <c:dLbl>
              <c:idx val="11"/>
              <c:tx>
                <c:strRef>
                  <c:f>Daten_Diagramme!$D$25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{660CECFE-0BE0-457E-A8EB-F069A14144E7}</c15:txfldGUID>
                      <c15:f>Daten_Diagramme!$D$25</c15:f>
                      <c15:dlblFieldTableCache>
                        <c:ptCount val="1"/>
                        <c:pt idx="0">
                          <c:v>1.3</c:v>
                        </c:pt>
                      </c15:dlblFieldTableCache>
                    </c15:dlblFTEntry>
                  </c15:dlblFieldTable>
                  <c15:showDataLabelsRange val="0"/>
                </c:ext>
                <c:ext xmlns:c16="http://schemas.microsoft.com/office/drawing/2014/chart" uri="{C3380CC4-5D6E-409C-BE32-E72D297353CC}">
                  <c16:uniqueId val="{0000000B-6D58-4397-BE23-D742A551AD77}"/>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{6D07D3A2-C39D-46DF-BAAF-C2CDAE15422B}</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6D58-4397-BE23-D742A551AD77}"/>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{93F1EE9E-BA17-4717-B804-54D39048C8ED}</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6D58-4397-BE23-D742A551AD77}"/>
                </c:ext>
              </c:extLst>
            </c:dLbl>
            <c:dLbl>
              <c:idx val="14"/>
              <c:tx>
                <c:strRef>
                  <c:f>Daten_Diagramme!$D$28</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{D6DA3204-CAB5-4B26-9487-9FB2897D77A0}</c15:txfldGUID>
                      <c15:f>Daten_Diagramme!$D$28</c15:f>
                      <c15:dlblFieldTableCache>
                        <c:ptCount val="1"/>
                        <c:pt idx="0">
                          <c:v>9.5</c:v>
                        </c:pt>
                      </c15:dlblFieldTableCache>
                    </c15:dlblFTEntry>
                  </c15:dlblFieldTable>
                  <c15:showDataLabelsRange val="0"/>
                </c:ext>
                <c:ext xmlns:c16="http://schemas.microsoft.com/office/drawing/2014/chart" uri="{C3380CC4-5D6E-409C-BE32-E72D297353CC}">
                  <c16:uniqueId val="{0000000E-6D58-4397-BE23-D742A551AD77}"/>
                </c:ext>
              </c:extLst>
            </c:dLbl>
            <c:dLbl>
              <c:idx val="15"/>
              <c:tx>
                <c:strRef>
                  <c:f>Daten_Diagramme!$D$29</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{6C961B2F-1AF3-4029-B472-9A0900451FD4}</c15:txfldGUID>
                      <c15:f>Daten_Diagramme!$D$29</c15:f>
                      <c15:dlblFieldTableCache>
                        <c:ptCount val="1"/>
                        <c:pt idx="0">
                          <c:v>-10.1</c:v>
                        </c:pt>
                      </c15:dlblFieldTableCache>
                    </c15:dlblFTEntry>
                  </c15:dlblFieldTable>
                  <c15:showDataLabelsRange val="0"/>
                </c:ext>
                <c:ext xmlns:c16="http://schemas.microsoft.com/office/drawing/2014/chart" uri="{C3380CC4-5D6E-409C-BE32-E72D297353CC}">
                  <c16:uniqueId val="{0000000F-6D58-4397-BE23-D742A551AD77}"/>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{67C014C3-1030-4F34-ACB7-AF48CB00D3CA}</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6D58-4397-BE23-D742A551AD77}"/>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{104446FF-E22F-465D-A8E6-02FB71D8CC02}</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6D58-4397-BE23-D742A551AD77}"/>
                </c:ext>
              </c:extLst>
            </c:dLbl>
            <c:dLbl>
              <c:idx val="18"/>
              <c:tx>
                <c:strRef>
                  <c:f>Daten_Diagramme!$D$32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{44E88839-8279-4545-9395-0F1DBB819A2B}</c15:txfldGUID>
                      <c15:f>Daten_Diagramme!$D$32</c15:f>
                      <c15:dlblFieldTableCache>
                        <c:ptCount val="1"/>
                        <c:pt idx="0">
                          <c:v>1.3</c:v>
                        </c:pt>
                      </c15:dlblFieldTableCache>
                    </c15:dlblFTEntry>
                  </c15:dlblFieldTable>
                  <c15:showDataLabelsRange val="0"/>
                </c:ext>
                <c:ext xmlns:c16="http://schemas.microsoft.com/office/drawing/2014/chart" uri="{C3380CC4-5D6E-409C-BE32-E72D297353CC}">
                  <c16:uniqueId val="{00000012-6D58-4397-BE23-D742A551AD77}"/>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{DB361C67-9963-47D6-8C1F-7F0053A93192}</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6D58-4397-BE23-D742A551AD77}"/>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{9EA89DD9-ECBC-4D12-A7BB-53E8E089884C}</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6D58-4397-BE23-D742A551AD7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{C4C0C750-5A91-4C33-A6C8-1CFAB3416926}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D58-4397-BE23-D742A551AD7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{C6A08040-7A3D-4269-B00D-5BA280CEE306}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D58-4397-BE23-D742A551AD77}"/>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{6EB15283-9A1D-424A-9FE2-6204D40DFF18}</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6D58-4397-BE23-D742A551AD77}"/>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{F2B77FE0-C219-4769-903C-47E814CF3F61}</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6D58-4397-BE23-D742A551AD77}"/>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{C721DCA1-8C0B-4FE8-B4F4-2ED0A4CC1878}</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6D58-4397-BE23-D742A551AD7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{B7E8D9C1-EE29-429E-BF86-C42B912F45E1}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D58-4397-BE23-D742A551AD7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{53DC9D5F-077A-40E1-B578-0B4411372586}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D58-4397-BE23-D742A551AD7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{8B476C2F-DF61-4146-A175-4EA158E4CB41}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D58-4397-BE23-D742A551AD7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{DF16E7B0-3E97-4D7B-AE91-3F0A148B0ACD}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D58-4397-BE23-D742A551AD7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{B2B98CF1-B9FE-4400-BA47-51C1D6FE9CBF}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D58-4397-BE23-D742A551AD77}"/>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{F6E2C438-0B16-4D33-B250-48697C8311BE}</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6D58-4397-BE23-D742A551AD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1.0230949812829135</c:v>
                </c:pt>
                <c:pt idx="1">
                  <c:v>-1.4195583596214512</c:v>
                </c:pt>
                <c:pt idx="2">
                  <c:v>7.0466914924090522</c:v>
                </c:pt>
                <c:pt idx="3">
                  <c:v>-2.2761975782110011</c:v>
                </c:pt>
                <c:pt idx="4">
                  <c:v>-3.5057958722080858</c:v>
                </c:pt>
                <c:pt idx="5">
                  <c:v>0</c:v>
                </c:pt>
                <c:pt idx="6">
                  <c:v>-7.3022598870056497</c:v>
                </c:pt>
                <c:pt idx="7">
                  <c:v>1.2678288431061806</c:v>
                </c:pt>
                <c:pt idx="8">
                  <c:v>2.1549871023215821</c:v>
                </c:pt>
                <c:pt idx="9">
                  <c:v>1.6446804865513105</c:v>
                </c:pt>
                <c:pt idx="10">
                  <c:v>-2.3240589198036008</c:v>
                </c:pt>
                <c:pt idx="11">
                  <c:v>1.2768427161926872</c:v>
                </c:pt>
                <c:pt idx="12">
                  <c:v>-0.40723981900452488</c:v>
                </c:pt>
                <c:pt idx="13">
                  <c:v>1.727357609710551</c:v>
                </c:pt>
                <c:pt idx="14">
                  <c:v>9.5042216930071444</c:v>
                </c:pt>
                <c:pt idx="15">
                  <c:v>-10.11166253101737</c:v>
                </c:pt>
                <c:pt idx="16">
                  <c:v>2.6403096488802875</c:v>
                </c:pt>
                <c:pt idx="17">
                  <c:v>0.68051575931232089</c:v>
                </c:pt>
                <c:pt idx="18">
                  <c:v>1.3277767009110293</c:v>
                </c:pt>
                <c:pt idx="19">
                  <c:v>2.5574575462047329</c:v>
                </c:pt>
                <c:pt idx="20">
                  <c:v>0.7142857142857143</c:v>
                </c:pt>
                <c:pt idx="21">
                  <c:v>0</c:v>
                </c:pt>
                <c:pt idx="23">
                  <c:v>-1.4195583596214512</c:v>
                </c:pt>
                <c:pt idx="24">
                  <c:v>-0.76228839486028965</c:v>
                </c:pt>
                <c:pt idx="25">
                  <c:v>1.8532048382794652</c:v>
                </c:pt>
              </c:numCache>
            </c:numRef>
          </c:val>
          <c:extLst>
            <c:ext xmlns:c16="http://schemas.microsoft.com/office/drawing/2014/chart" uri="{C3380CC4-5D6E-409C-BE32-E72D297353CC}">
              <c16:uniqueId val="{00000020-6D58-4397-BE23-D742A551AD7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{4EBBA0F3-4375-43EB-B445-BA68E4425443}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D58-4397-BE23-D742A551AD7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{691579F5-FFEA-40E9-A357-35A6CEF19693}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D58-4397-BE23-D742A551AD7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{A8430035-3ED9-4411-B7B7-BA56E1E7E5DF}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D58-4397-BE23-D742A551AD7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{3FEB79F4-95AD-47A8-9A37-53BB30E8FB71}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D58-4397-BE23-D742A551AD7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{9456BCE5-7C92-4C9B-ABDB-1E6A0B347609}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D58-4397-BE23-D742A551AD7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{FFEC67EF-87D7-43A9-9B7C-13AA40046657}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D58-4397-BE23-D742A551AD7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{5C5EA697-1449-40B3-AB5F-10636B92F23A}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D58-4397-BE23-D742A551AD7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{494037AF-18F6-4676-B8D9-37B8C9B07881}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D58-4397-BE23-D742A551AD7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{D8C573B4-12C3-4560-BD55-549B3B93E21B}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D58-4397-BE23-D742A551AD7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{6DD9D02B-7D92-4F90-A848-A1F6D7CAA59F}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D58-4397-BE23-D742A551AD7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{D87DB27B-1AF8-4324-A1A9-8F84E9FFDED2}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D58-4397-BE23-D742A551AD7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{AEBE5EA2-D6FE-41DB-845A-9C20F60A49A3}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D58-4397-BE23-D742A551AD7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{78D1651C-BBB9-4305-A829-BC64643ED478}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D58-4397-BE23-D742A551AD7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{9745E784-874C-4112-89E1-14B393F5B684}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D58-4397-BE23-D742A551AD7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{857EF4B7-3ADF-4D73-B982-FABE9FFB425F}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D58-4397-BE23-D742A551AD7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{AAF737ED-0911-4658-9049-4A8EB303C90D}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D58-4397-BE23-D742A551AD7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{562964DA-07CE-4D29-BE9A-C534AB787A2E}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D58-4397-BE23-D742A551AD7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{0ADF2B24-A864-4B07-808C-F74C501088E7}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D58-4397-BE23-D742A551AD7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{A7329D8B-ACD4-45F8-ABCF-795B0F96CA10}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D58-4397-BE23-D742A551AD7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{069F74B5-F5FA-4FC5-90C7-5F9DC97EEDD1}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D58-4397-BE23-D742A551AD7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{949EEE1D-4C6C-4524-BDD6-0F3BB2B112CF}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D58-4397-BE23-D742A551AD7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{A2448858-2CE9-4BF1-A61E-B10DC449F759}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D58-4397-BE23-D742A551AD7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{CB2EBB65-045F-4EA4-A07B-43F65C45FFFB}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D58-4397-BE23-D742A551AD7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{763B4A35-D54A-4A35-BAD7-EB1E4F30B464}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D58-4397-BE23-D742A551AD7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{8D063D92-55DA-4A30-8C89-2C118885AF24}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D58-4397-BE23-D742A551AD7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{C13E23B8-3C3F-4614-9C01-00BF4E01A82F}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D58-4397-BE23-D742A551AD7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{EB6A8E2A-C88F-4212-A991-3197F8627247}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D58-4397-BE23-D742A551AD7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{34EE1968-5ADD-4324-AABE-9D5B00394B02}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D58-4397-BE23-D742A551AD7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{DD83E055-A7C9-469C-B037-711C044200C9}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D58-4397-BE23-D742A551AD7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{5BC11B5F-103C-4155-8BE9-09387F65FD49}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D58-4397-BE23-D742A551AD7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{ADB258F8-E7D4-4540-A79A-8EBE7D73BB5A}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D58-4397-BE23-D742A551AD7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{889F7839-F19A-4469-BF35-319790870DEF}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D58-4397-BE23-D742A551AD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D58-4397-BE23-D742A551AD7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D58-4397-BE23-D742A551AD7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{75E792A9-D2FB-4F78-917F-013F94621C1F}</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E118-41D1-96BA-3292E9FBA427}"/>
                </c:ext>
              </c:extLst>
            </c:dLbl>
            <c:dLbl>
              <c:idx val="1"/>
              <c:tx>
                <c:strRef>
                  <c:f>Daten_Diagramme!$E$15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{4D2D440D-4B10-4D09-835F-6DF09B7ED845}</c15:txfldGUID>
                      <c15:f>Daten_Diagramme!$E$15</c15:f>
                      <c15:dlblFieldTableCache>
                        <c:ptCount val="1"/>
                        <c:pt idx="0">
                          <c:v>6.7</c:v>
                        </c:pt>
                      </c15:dlblFieldTableCache>
                    </c15:dlblFTEntry>
                  </c15:dlblFieldTable>
                  <c15:showDataLabelsRange val="0"/>
                </c:ext>
                <c:ext xmlns:c16="http://schemas.microsoft.com/office/drawing/2014/chart" uri="{C3380CC4-5D6E-409C-BE32-E72D297353CC}">
                  <c16:uniqueId val="{00000001-E118-41D1-96BA-3292E9FBA427}"/>
                </c:ext>
              </c:extLst>
            </c:dLbl>
            <c:dLbl>
              <c:idx val="2"/>
              <c:tx>
                <c:strRef>
                  <c:f>Daten_Diagramme!$E$16</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{5CFFC058-8408-46D0-9692-C9D27A8EB306}</c15:txfldGUID>
                      <c15:f>Daten_Diagramme!$E$16</c15:f>
                      <c15:dlblFieldTableCache>
                        <c:ptCount val="1"/>
                        <c:pt idx="0">
                          <c:v>-16.1</c:v>
                        </c:pt>
                      </c15:dlblFieldTableCache>
                    </c15:dlblFTEntry>
                  </c15:dlblFieldTable>
                  <c15:showDataLabelsRange val="0"/>
                </c:ext>
                <c:ext xmlns:c16="http://schemas.microsoft.com/office/drawing/2014/chart" uri="{C3380CC4-5D6E-409C-BE32-E72D297353CC}">
                  <c16:uniqueId val="{00000002-E118-41D1-96BA-3292E9FBA427}"/>
                </c:ext>
              </c:extLst>
            </c:dLbl>
            <c:dLbl>
              <c:idx val="3"/>
              <c:tx>
                <c:strRef>
                  <c:f>Daten_Diagramme!$E$17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{5E056984-FBAB-4B93-8E76-971A979CE339}</c15:txfldGUID>
                      <c15:f>Daten_Diagramme!$E$17</c15:f>
                      <c15:dlblFieldTableCache>
                        <c:ptCount val="1"/>
                        <c:pt idx="0">
                          <c:v>-4.5</c:v>
                        </c:pt>
                      </c15:dlblFieldTableCache>
                    </c15:dlblFTEntry>
                  </c15:dlblFieldTable>
                  <c15:showDataLabelsRange val="0"/>
                </c:ext>
                <c:ext xmlns:c16="http://schemas.microsoft.com/office/drawing/2014/chart" uri="{C3380CC4-5D6E-409C-BE32-E72D297353CC}">
                  <c16:uniqueId val="{00000003-E118-41D1-96BA-3292E9FBA427}"/>
                </c:ext>
              </c:extLst>
            </c:dLbl>
            <c:dLbl>
              <c:idx val="4"/>
              <c:tx>
                <c:strRef>
                  <c:f>Daten_Diagramme!$E$18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{9FEBD2CC-E5D8-46AA-A9BE-A552CF2E71DE}</c15:txfldGUID>
                      <c15:f>Daten_Diagramme!$E$18</c15:f>
                      <c15:dlblFieldTableCache>
                        <c:ptCount val="1"/>
                        <c:pt idx="0">
                          <c:v>0.8</c:v>
                        </c:pt>
                      </c15:dlblFieldTableCache>
                    </c15:dlblFTEntry>
                  </c15:dlblFieldTable>
                  <c15:showDataLabelsRange val="0"/>
                </c:ext>
                <c:ext xmlns:c16="http://schemas.microsoft.com/office/drawing/2014/chart" uri="{C3380CC4-5D6E-409C-BE32-E72D297353CC}">
                  <c16:uniqueId val="{00000004-E118-41D1-96BA-3292E9FBA427}"/>
                </c:ext>
              </c:extLst>
            </c:dLbl>
            <c:dLbl>
              <c:idx val="5"/>
              <c:tx>
                <c:strRef>
                  <c:f>Daten_Diagramme!$E$19</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{117085BE-72DD-42F1-9E07-CF2ED7293D0F}</c15:txfldGUID>
                      <c15:f>Daten_Diagramme!$E$19</c15:f>
                      <c15:dlblFieldTableCache>
                        <c:ptCount val="1"/>
                        <c:pt idx="0">
                          <c:v>-6.4</c:v>
                        </c:pt>
                      </c15:dlblFieldTableCache>
                    </c15:dlblFTEntry>
                  </c15:dlblFieldTable>
                  <c15:showDataLabelsRange val="0"/>
                </c:ext>
                <c:ext xmlns:c16="http://schemas.microsoft.com/office/drawing/2014/chart" uri="{C3380CC4-5D6E-409C-BE32-E72D297353CC}">
                  <c16:uniqueId val="{00000005-E118-41D1-96BA-3292E9FBA427}"/>
                </c:ext>
              </c:extLst>
            </c:dLbl>
            <c:dLbl>
              <c:idx val="6"/>
              <c:tx>
                <c:strRef>
                  <c:f>Daten_Diagramme!$E$20</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{55F8C8D0-550C-446B-9188-A0C191E04A39}</c15:txfldGUID>
                      <c15:f>Daten_Diagramme!$E$20</c15:f>
                      <c15:dlblFieldTableCache>
                        <c:ptCount val="1"/>
                        <c:pt idx="0">
                          <c:v>-11.5</c:v>
                        </c:pt>
                      </c15:dlblFieldTableCache>
                    </c15:dlblFTEntry>
                  </c15:dlblFieldTable>
                  <c15:showDataLabelsRange val="0"/>
                </c:ext>
                <c:ext xmlns:c16="http://schemas.microsoft.com/office/drawing/2014/chart" uri="{C3380CC4-5D6E-409C-BE32-E72D297353CC}">
                  <c16:uniqueId val="{00000006-E118-41D1-96BA-3292E9FBA427}"/>
                </c:ext>
              </c:extLst>
            </c:dLbl>
            <c:dLbl>
              <c:idx val="7"/>
              <c:tx>
                <c:strRef>
                  <c:f>Daten_Diagramme!$E$21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{C23CD50D-4B2F-4FD7-84F3-4D9E282155B2}</c15:txfldGUID>
                      <c15:f>Daten_Diagramme!$E$21</c15:f>
                      <c15:dlblFieldTableCache>
                        <c:ptCount val="1"/>
                        <c:pt idx="0">
                          <c:v>-3.4</c:v>
                        </c:pt>
                      </c15:dlblFieldTableCache>
                    </c15:dlblFTEntry>
                  </c15:dlblFieldTable>
                  <c15:showDataLabelsRange val="0"/>
                </c:ext>
                <c:ext xmlns:c16="http://schemas.microsoft.com/office/drawing/2014/chart" uri="{C3380CC4-5D6E-409C-BE32-E72D297353CC}">
                  <c16:uniqueId val="{00000007-E118-41D1-96BA-3292E9FBA427}"/>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{DADBEC64-4769-41C3-A4F9-34FD7941E124}</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E118-41D1-96BA-3292E9FBA427}"/>
                </c:ext>
              </c:extLst>
            </c:dLbl>
            <c:dLbl>
              <c:idx val="9"/>
              <c:tx>
                <c:strRef>
                  <c:f>Daten_Diagramme!$E$23</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{3DF1F00F-0911-4B2E-A4F5-C3080CD80D9B}</c15:txfldGUID>
                      <c15:f>Daten_Diagramme!$E$23</c15:f>
                      <c15:dlblFieldTableCache>
                        <c:ptCount val="1"/>
                        <c:pt idx="0">
                          <c:v>-12.7</c:v>
                        </c:pt>
                      </c15:dlblFieldTableCache>
                    </c15:dlblFTEntry>
                  </c15:dlblFieldTable>
                  <c15:showDataLabelsRange val="0"/>
                </c:ext>
                <c:ext xmlns:c16="http://schemas.microsoft.com/office/drawing/2014/chart" uri="{C3380CC4-5D6E-409C-BE32-E72D297353CC}">
                  <c16:uniqueId val="{00000009-E118-41D1-96BA-3292E9FBA427}"/>
                </c:ext>
              </c:extLst>
            </c:dLbl>
            <c:dLbl>
              <c:idx val="10"/>
              <c:tx>
                <c:strRef>
                  <c:f>Daten_Diagramme!$E$24</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{6C799D02-EBED-4336-89E7-7AC1431F29AC}</c15:txfldGUID>
                      <c15:f>Daten_Diagramme!$E$24</c15:f>
                      <c15:dlblFieldTableCache>
                        <c:ptCount val="1"/>
                        <c:pt idx="0">
                          <c:v>-8.0</c:v>
                        </c:pt>
                      </c15:dlblFieldTableCache>
                    </c15:dlblFTEntry>
                  </c15:dlblFieldTable>
                  <c15:showDataLabelsRange val="0"/>
                </c:ext>
                <c:ext xmlns:c16="http://schemas.microsoft.com/office/drawing/2014/chart" uri="{C3380CC4-5D6E-409C-BE32-E72D297353CC}">
                  <c16:uniqueId val="{0000000A-E118-41D1-96BA-3292E9FBA427}"/>
                </c:ext>
              </c:extLst>
            </c:dLbl>
            <c:dLbl>
              <c:idx val="11"/>
              <c:tx>
                <c:strRef>
                  <c:f>Daten_Diagramme!$E$25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{F3E9D8CD-AAAC-4F32-9A79-19A78B1FCB5F}</c15:txfldGUID>
                      <c15:f>Daten_Diagramme!$E$25</c15:f>
                      <c15:dlblFieldTableCache>
                        <c:ptCount val="1"/>
                        <c:pt idx="0">
                          <c:v>-2.3</c:v>
                        </c:pt>
                      </c15:dlblFieldTableCache>
                    </c15:dlblFTEntry>
                  </c15:dlblFieldTable>
                  <c15:showDataLabelsRange val="0"/>
                </c:ext>
                <c:ext xmlns:c16="http://schemas.microsoft.com/office/drawing/2014/chart" uri="{C3380CC4-5D6E-409C-BE32-E72D297353CC}">
                  <c16:uniqueId val="{0000000B-E118-41D1-96BA-3292E9FBA427}"/>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{2E1B7BD9-229E-44B8-B706-AE924FCB95E2}</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E118-41D1-96BA-3292E9FBA427}"/>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{F1A7DCFD-E0E4-42E9-AC79-6246CB795B8B}</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E118-41D1-96BA-3292E9FBA427}"/>
                </c:ext>
              </c:extLst>
            </c:dLbl>
            <c:dLbl>
              <c:idx val="14"/>
              <c:tx>
                <c:strRef>
                  <c:f>Daten_Diagramme!$E$28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{FA5066EF-E04D-4FE0-A496-0CBDA81F2AEA}</c15:txfldGUID>
                      <c15:f>Daten_Diagramme!$E$28</c15:f>
                      <c15:dlblFieldTableCache>
                        <c:ptCount val="1"/>
                        <c:pt idx="0">
                          <c:v>2.7</c:v>
                        </c:pt>
                      </c15:dlblFieldTableCache>
                    </c15:dlblFTEntry>
                  </c15:dlblFieldTable>
                  <c15:showDataLabelsRange val="0"/>
                </c:ext>
                <c:ext xmlns:c16="http://schemas.microsoft.com/office/drawing/2014/chart" uri="{C3380CC4-5D6E-409C-BE32-E72D297353CC}">
                  <c16:uniqueId val="{0000000E-E118-41D1-96BA-3292E9FBA427}"/>
                </c:ext>
              </c:extLst>
            </c:dLbl>
            <c:dLbl>
              <c:idx val="15"/>
              <c:tx>
                <c:strRef>
                  <c:f>Daten_Diagramme!$E$29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{8B44C361-A942-4D41-A5A5-EE33ECB1F927}</c15:txfldGUID>
                      <c15:f>Daten_Diagramme!$E$29</c15:f>
                      <c15:dlblFieldTableCache>
                        <c:ptCount val="1"/>
                        <c:pt idx="0">
                          <c:v>-2.6</c:v>
                        </c:pt>
                      </c15:dlblFieldTableCache>
                    </c15:dlblFTEntry>
                  </c15:dlblFieldTable>
                  <c15:showDataLabelsRange val="0"/>
                </c:ext>
                <c:ext xmlns:c16="http://schemas.microsoft.com/office/drawing/2014/chart" uri="{C3380CC4-5D6E-409C-BE32-E72D297353CC}">
                  <c16:uniqueId val="{0000000F-E118-41D1-96BA-3292E9FBA427}"/>
                </c:ext>
              </c:extLst>
            </c:dLbl>
            <c:dLbl>
              <c:idx val="16"/>
              <c:tx>
                <c:strRef>
                  <c:f>Daten_Diagramme!$E$30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{C77F3F6F-0408-41C8-8325-3D6A995F9302}</c15:txfldGUID>
                      <c15:f>Daten_Diagramme!$E$30</c15:f>
                      <c15:dlblFieldTableCache>
                        <c:ptCount val="1"/>
                        <c:pt idx="0">
                          <c:v>-3.4</c:v>
                        </c:pt>
                      </c15:dlblFieldTableCache>
                    </c15:dlblFTEntry>
                  </c15:dlblFieldTable>
                  <c15:showDataLabelsRange val="0"/>
                </c:ext>
                <c:ext xmlns:c16="http://schemas.microsoft.com/office/drawing/2014/chart" uri="{C3380CC4-5D6E-409C-BE32-E72D297353CC}">
                  <c16:uniqueId val="{00000010-E118-41D1-96BA-3292E9FBA427}"/>
                </c:ext>
              </c:extLst>
            </c:dLbl>
            <c:dLbl>
              <c:idx val="17"/>
              <c:tx>
                <c:strRef>
                  <c:f>Daten_Diagramme!$E$31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{21DF4C6A-3FA9-4942-9BFE-742D618707AA}</c15:txfldGUID>
                      <c15:f>Daten_Diagramme!$E$31</c15:f>
                      <c15:dlblFieldTableCache>
                        <c:ptCount val="1"/>
                        <c:pt idx="0">
                          <c:v>7.3</c:v>
                        </c:pt>
                      </c15:dlblFieldTableCache>
                    </c15:dlblFTEntry>
                  </c15:dlblFieldTable>
                  <c15:showDataLabelsRange val="0"/>
                </c:ext>
                <c:ext xmlns:c16="http://schemas.microsoft.com/office/drawing/2014/chart" uri="{C3380CC4-5D6E-409C-BE32-E72D297353CC}">
                  <c16:uniqueId val="{00000011-E118-41D1-96BA-3292E9FBA427}"/>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{1C3FB81B-BEB6-4EA7-8604-37AC402AE036}</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E118-41D1-96BA-3292E9FBA427}"/>
                </c:ext>
              </c:extLst>
            </c:dLbl>
            <c:dLbl>
              <c:idx val="19"/>
              <c:tx>
                <c:strRef>
                  <c:f>Daten_Diagramme!$E$33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{69D9085C-D3C7-4F32-BB17-E418FB7C6FDE}</c15:txfldGUID>
                      <c15:f>Daten_Diagramme!$E$33</c15:f>
                      <c15:dlblFieldTableCache>
                        <c:ptCount val="1"/>
                        <c:pt idx="0">
                          <c:v>4.4</c:v>
                        </c:pt>
                      </c15:dlblFieldTableCache>
                    </c15:dlblFTEntry>
                  </c15:dlblFieldTable>
                  <c15:showDataLabelsRange val="0"/>
                </c:ext>
                <c:ext xmlns:c16="http://schemas.microsoft.com/office/drawing/2014/chart" uri="{C3380CC4-5D6E-409C-BE32-E72D297353CC}">
                  <c16:uniqueId val="{00000013-E118-41D1-96BA-3292E9FBA427}"/>
                </c:ext>
              </c:extLst>
            </c:dLbl>
            <c:dLbl>
              <c:idx val="20"/>
              <c:tx>
                <c:strRef>
                  <c:f>Daten_Diagramme!$E$34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{7740C2B9-C0F3-477D-AC8B-5BB8C35C1910}</c15:txfldGUID>
                      <c15:f>Daten_Diagramme!$E$34</c15:f>
                      <c15:dlblFieldTableCache>
                        <c:ptCount val="1"/>
                        <c:pt idx="0">
                          <c:v>-3.1</c:v>
                        </c:pt>
                      </c15:dlblFieldTableCache>
                    </c15:dlblFTEntry>
                  </c15:dlblFieldTable>
                  <c15:showDataLabelsRange val="0"/>
                </c:ext>
                <c:ext xmlns:c16="http://schemas.microsoft.com/office/drawing/2014/chart" uri="{C3380CC4-5D6E-409C-BE32-E72D297353CC}">
                  <c16:uniqueId val="{00000014-E118-41D1-96BA-3292E9FBA42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{5DA92256-31FA-43C5-BB1E-6ECD20260776}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118-41D1-96BA-3292E9FBA42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{FE44363D-4F00-4CD4-8271-8D3F9BFBC441}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118-41D1-96BA-3292E9FBA427}"/>
                </c:ext>
              </c:extLst>
            </c:dLbl>
            <c:dLbl>
              <c:idx val="23"/>
              <c:tx>
                <c:strRef>
                  <c:f>Daten_Diagramme!$E$37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{A21041BA-0586-4C0F-BF85-E8CB297C3A9F}</c15:txfldGUID>
                      <c15:f>Daten_Diagramme!$E$37</c15:f>
                      <c15:dlblFieldTableCache>
                        <c:ptCount val="1"/>
                        <c:pt idx="0">
                          <c:v>6.7</c:v>
                        </c:pt>
                      </c15:dlblFieldTableCache>
                    </c15:dlblFTEntry>
                  </c15:dlblFieldTable>
                  <c15:showDataLabelsRange val="0"/>
                </c:ext>
                <c:ext xmlns:c16="http://schemas.microsoft.com/office/drawing/2014/chart" uri="{C3380CC4-5D6E-409C-BE32-E72D297353CC}">
                  <c16:uniqueId val="{00000017-E118-41D1-96BA-3292E9FBA427}"/>
                </c:ext>
              </c:extLst>
            </c:dLbl>
            <c:dLbl>
              <c:idx val="24"/>
              <c:tx>
                <c:strRef>
                  <c:f>Daten_Diagramme!$E$38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{7245D395-1894-4D82-82DC-73C86FE15373}</c15:txfldGUID>
                      <c15:f>Daten_Diagramme!$E$38</c15:f>
                      <c15:dlblFieldTableCache>
                        <c:ptCount val="1"/>
                        <c:pt idx="0">
                          <c:v>-4.7</c:v>
                        </c:pt>
                      </c15:dlblFieldTableCache>
                    </c15:dlblFTEntry>
                  </c15:dlblFieldTable>
                  <c15:showDataLabelsRange val="0"/>
                </c:ext>
                <c:ext xmlns:c16="http://schemas.microsoft.com/office/drawing/2014/chart" uri="{C3380CC4-5D6E-409C-BE32-E72D297353CC}">
                  <c16:uniqueId val="{00000018-E118-41D1-96BA-3292E9FBA427}"/>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{1290DEFA-B617-4BEC-8ED1-E25E671500FC}</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E118-41D1-96BA-3292E9FBA42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{9DF18F2A-745B-496B-81CF-5AD7627E930C}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118-41D1-96BA-3292E9FBA42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{45BB414D-301C-4F08-A012-CDD1E409BD0B}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118-41D1-96BA-3292E9FBA42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{0BCC85E2-C223-4239-9719-74B8E5954290}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118-41D1-96BA-3292E9FBA42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{7736C093-E56B-4BE3-A878-95EB99300CAE}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118-41D1-96BA-3292E9FBA42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{47C10934-B51F-4B41-BEE8-FE99294642FD}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118-41D1-96BA-3292E9FBA427}"/>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{8FC9AE8A-0554-4A22-980D-C2D1B34C8C06}</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E118-41D1-96BA-3292E9FBA4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-2.4013722126929675</c:v>
                </c:pt>
                <c:pt idx="1">
                  <c:v>6.6901408450704229</c:v>
                </c:pt>
                <c:pt idx="2">
                  <c:v>-16.129032258064516</c:v>
                </c:pt>
                <c:pt idx="3">
                  <c:v>-4.5138888888888893</c:v>
                </c:pt>
                <c:pt idx="4">
                  <c:v>0.80275229357798161</c:v>
                </c:pt>
                <c:pt idx="5">
                  <c:v>-6.4333017975402083</c:v>
                </c:pt>
                <c:pt idx="6">
                  <c:v>-11.466666666666667</c:v>
                </c:pt>
                <c:pt idx="7">
                  <c:v>-3.3532041728763042</c:v>
                </c:pt>
                <c:pt idx="8">
                  <c:v>-0.51730288976097039</c:v>
                </c:pt>
                <c:pt idx="9">
                  <c:v>-12.67427122940431</c:v>
                </c:pt>
                <c:pt idx="10">
                  <c:v>-7.9799841980510928</c:v>
                </c:pt>
                <c:pt idx="11">
                  <c:v>-2.3060796645702304</c:v>
                </c:pt>
                <c:pt idx="12">
                  <c:v>-1.0948905109489051</c:v>
                </c:pt>
                <c:pt idx="13">
                  <c:v>-0.43923865300146414</c:v>
                </c:pt>
                <c:pt idx="14">
                  <c:v>2.7492819039803038</c:v>
                </c:pt>
                <c:pt idx="15">
                  <c:v>-2.6086956521739131</c:v>
                </c:pt>
                <c:pt idx="16">
                  <c:v>-3.3582089552238807</c:v>
                </c:pt>
                <c:pt idx="17">
                  <c:v>7.309236947791165</c:v>
                </c:pt>
                <c:pt idx="18">
                  <c:v>0.49668874172185429</c:v>
                </c:pt>
                <c:pt idx="19">
                  <c:v>4.4025157232704402</c:v>
                </c:pt>
                <c:pt idx="20">
                  <c:v>-3.0743956817648441</c:v>
                </c:pt>
                <c:pt idx="21">
                  <c:v>0</c:v>
                </c:pt>
                <c:pt idx="23">
                  <c:v>6.6901408450704229</c:v>
                </c:pt>
                <c:pt idx="24">
                  <c:v>-4.6711899791231737</c:v>
                </c:pt>
                <c:pt idx="25">
                  <c:v>-2.2763479307537082</c:v>
                </c:pt>
              </c:numCache>
            </c:numRef>
          </c:val>
          <c:extLst>
            <c:ext xmlns:c16="http://schemas.microsoft.com/office/drawing/2014/chart" uri="{C3380CC4-5D6E-409C-BE32-E72D297353CC}">
              <c16:uniqueId val="{00000020-E118-41D1-96BA-3292E9FBA42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{26E1BEE7-B2DE-4883-B408-DBCF0C682408}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118-41D1-96BA-3292E9FBA42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{5AE6E03B-F2B9-44A3-BDBD-792C818D81B2}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118-41D1-96BA-3292E9FBA42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{07C0B1D0-0DCC-4B89-B124-08E5F4EED997}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118-41D1-96BA-3292E9FBA42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{3D8B468E-BBF9-46CE-9DAF-96859C19732C}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118-41D1-96BA-3292E9FBA42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{4DAC9096-C04C-48BB-890A-7579B56FBFDC}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118-41D1-96BA-3292E9FBA42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{09BD0263-A0B0-4EE4-90E9-09DCC9C10006}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118-41D1-96BA-3292E9FBA42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{CA6DF82E-8D33-4EE2-A820-5681CB7F666C}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118-41D1-96BA-3292E9FBA42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{537A155E-E456-4EA7-933C-4B183A33BB40}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118-41D1-96BA-3292E9FBA42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{D4F83B39-AD6F-4100-9C04-44290629AC87}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118-41D1-96BA-3292E9FBA42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{1DB6AA98-79B0-4A47-8FBF-CAD7FD033481}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118-41D1-96BA-3292E9FBA42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{F16EDF21-EB31-4038-A917-ADB9DE140822}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118-41D1-96BA-3292E9FBA42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{1253288D-FA13-4B37-8070-D2D55E34584C}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118-41D1-96BA-3292E9FBA42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{76BBADBA-354F-4C51-B7B3-212BFE662EA8}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118-41D1-96BA-3292E9FBA42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{0537BFA8-F7C1-41CA-92C1-96C5A749DFFA}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118-41D1-96BA-3292E9FBA42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{03479372-3E7D-4FFB-B71F-6C2124E57A92}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118-41D1-96BA-3292E9FBA42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{51CEC08F-4542-4FDE-A08D-16BA8900E80D}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118-41D1-96BA-3292E9FBA42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{081BD5B0-B8F5-4088-B281-CAE42932AEB6}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118-41D1-96BA-3292E9FBA42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{8E5F2B0F-F430-42F8-8F94-CE59FA43E9BC}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118-41D1-96BA-3292E9FBA42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{59B7C194-5EBA-433B-AEF2-603DA54278CF}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118-41D1-96BA-3292E9FBA42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{6F31DCA5-7B7A-43FE-96C1-72CB4A011206}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118-41D1-96BA-3292E9FBA42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{53B62D46-2B3C-4CBC-8265-563BBCBA9FF7}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118-41D1-96BA-3292E9FBA42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{C3C40779-020B-4904-8336-4D0AD38DD975}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118-41D1-96BA-3292E9FBA42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{C0523186-D2F7-4D99-93E7-7D8247195CF6}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118-41D1-96BA-3292E9FBA42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{8EFED979-2F1B-4742-967D-F27B8A1D64E1}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118-41D1-96BA-3292E9FBA42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{30436884-9E43-4229-BAF7-F56D55C77901}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118-41D1-96BA-3292E9FBA42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{ACA3CB98-5BB9-41A0-ABFF-592F38C5BC19}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118-41D1-96BA-3292E9FBA42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{6DFB7C94-EA01-4CC8-ABB7-6DA813CBF119}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118-41D1-96BA-3292E9FBA42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{B4D6BA7A-28F2-4494-B92D-C605EB508EE7}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118-41D1-96BA-3292E9FBA42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{25C311CB-7C77-4EBE-A91A-B0325F6D6722}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118-41D1-96BA-3292E9FBA42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{F075BC16-66CD-4FD1-B2C2-D3C89E59F654}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118-41D1-96BA-3292E9FBA42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{2E632B2D-59EA-495E-A676-F21A58C90709}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118-41D1-96BA-3292E9FBA42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{4B1C2B02-2F02-499A-95CF-CD15AB457DE0}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118-41D1-96BA-3292E9FBA4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118-41D1-96BA-3292E9FBA42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118-41D1-96BA-3292E9FBA42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{C0E6CA63-70D8-4405-A958-8722007F2C28}</c15:txfldGUID>
                      <c15:f>Diagramm!$I$46</c15:f>
                      <c15:dlblFieldTableCache>
                        <c:ptCount val="1"/>
                      </c15:dlblFieldTableCache>
                    </c15:dlblFTEntry>
                  </c15:dlblFieldTable>
                  <c15:showDataLabelsRange val="0"/>
                </c:ext>
                <c:ext xmlns:c16="http://schemas.microsoft.com/office/drawing/2014/chart" uri="{C3380CC4-5D6E-409C-BE32-E72D297353CC}">
                  <c16:uniqueId val="{00000000-6E5E-473D-A5F6-575D269D03E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{264E75EA-28A7-4889-AAB7-7C4F287C483C}</c15:txfldGUID>
                      <c15:f>Diagramm!$I$47</c15:f>
                      <c15:dlblFieldTableCache>
                        <c:ptCount val="1"/>
                      </c15:dlblFieldTableCache>
                    </c15:dlblFTEntry>
                  </c15:dlblFieldTable>
                  <c15:showDataLabelsRange val="0"/>
                </c:ext>
                <c:ext xmlns:c16="http://schemas.microsoft.com/office/drawing/2014/chart" uri="{C3380CC4-5D6E-409C-BE32-E72D297353CC}">
                  <c16:uniqueId val="{00000001-6E5E-473D-A5F6-575D269D03E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{55A14F88-2328-4820-BC17-F40B8A5A654F}</c15:txfldGUID>
                      <c15:f>Diagramm!$I$48</c15:f>
                      <c15:dlblFieldTableCache>
                        <c:ptCount val="1"/>
                      </c15:dlblFieldTableCache>
                    </c15:dlblFTEntry>
                  </c15:dlblFieldTable>
                  <c15:showDataLabelsRange val="0"/>
                </c:ext>
                <c:ext xmlns:c16="http://schemas.microsoft.com/office/drawing/2014/chart" uri="{C3380CC4-5D6E-409C-BE32-E72D297353CC}">
                  <c16:uniqueId val="{00000002-6E5E-473D-A5F6-575D269D03E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{1C7C8193-B8FA-4E8C-997B-FF0FDFF9409C}</c15:txfldGUID>
                      <c15:f>Diagramm!$I$49</c15:f>
                      <c15:dlblFieldTableCache>
                        <c:ptCount val="1"/>
                      </c15:dlblFieldTableCache>
                    </c15:dlblFTEntry>
                  </c15:dlblFieldTable>
                  <c15:showDataLabelsRange val="0"/>
                </c:ext>
                <c:ext xmlns:c16="http://schemas.microsoft.com/office/drawing/2014/chart" uri="{C3380CC4-5D6E-409C-BE32-E72D297353CC}">
                  <c16:uniqueId val="{00000003-6E5E-473D-A5F6-575D269D03E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{790DF89E-9652-436A-BC89-DC99A692DDD7}</c15:txfldGUID>
                      <c15:f>Diagramm!$I$50</c15:f>
                      <c15:dlblFieldTableCache>
                        <c:ptCount val="1"/>
                      </c15:dlblFieldTableCache>
                    </c15:dlblFTEntry>
                  </c15:dlblFieldTable>
                  <c15:showDataLabelsRange val="0"/>
                </c:ext>
                <c:ext xmlns:c16="http://schemas.microsoft.com/office/drawing/2014/chart" uri="{C3380CC4-5D6E-409C-BE32-E72D297353CC}">
                  <c16:uniqueId val="{00000004-6E5E-473D-A5F6-575D269D03E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{6C5ED032-AB84-46BD-83EF-C9B44B3F8276}</c15:txfldGUID>
                      <c15:f>Diagramm!$I$51</c15:f>
                      <c15:dlblFieldTableCache>
                        <c:ptCount val="1"/>
                      </c15:dlblFieldTableCache>
                    </c15:dlblFTEntry>
                  </c15:dlblFieldTable>
                  <c15:showDataLabelsRange val="0"/>
                </c:ext>
                <c:ext xmlns:c16="http://schemas.microsoft.com/office/drawing/2014/chart" uri="{C3380CC4-5D6E-409C-BE32-E72D297353CC}">
                  <c16:uniqueId val="{00000005-6E5E-473D-A5F6-575D269D03E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{DC9F8E1E-9897-4604-AB8B-B5AB384E6255}</c15:txfldGUID>
                      <c15:f>Diagramm!$I$52</c15:f>
                      <c15:dlblFieldTableCache>
                        <c:ptCount val="1"/>
                      </c15:dlblFieldTableCache>
                    </c15:dlblFTEntry>
                  </c15:dlblFieldTable>
                  <c15:showDataLabelsRange val="0"/>
                </c:ext>
                <c:ext xmlns:c16="http://schemas.microsoft.com/office/drawing/2014/chart" uri="{C3380CC4-5D6E-409C-BE32-E72D297353CC}">
                  <c16:uniqueId val="{00000006-6E5E-473D-A5F6-575D269D03E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{D75F9CC5-F5A0-4B49-B8D1-7D6C659A5B26}</c15:txfldGUID>
                      <c15:f>Diagramm!$I$53</c15:f>
                      <c15:dlblFieldTableCache>
                        <c:ptCount val="1"/>
                      </c15:dlblFieldTableCache>
                    </c15:dlblFTEntry>
                  </c15:dlblFieldTable>
                  <c15:showDataLabelsRange val="0"/>
                </c:ext>
                <c:ext xmlns:c16="http://schemas.microsoft.com/office/drawing/2014/chart" uri="{C3380CC4-5D6E-409C-BE32-E72D297353CC}">
                  <c16:uniqueId val="{00000007-6E5E-473D-A5F6-575D269D03E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{3B93E244-FDFD-4225-AEC1-A4CDE7CFC053}</c15:txfldGUID>
                      <c15:f>Diagramm!$I$54</c15:f>
                      <c15:dlblFieldTableCache>
                        <c:ptCount val="1"/>
                      </c15:dlblFieldTableCache>
                    </c15:dlblFTEntry>
                  </c15:dlblFieldTable>
                  <c15:showDataLabelsRange val="0"/>
                </c:ext>
                <c:ext xmlns:c16="http://schemas.microsoft.com/office/drawing/2014/chart" uri="{C3380CC4-5D6E-409C-BE32-E72D297353CC}">
                  <c16:uniqueId val="{00000008-6E5E-473D-A5F6-575D269D03E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{BEBBD7D1-3888-46EB-8ADA-7AFBA54ECF33}</c15:txfldGUID>
                      <c15:f>Diagramm!$I$55</c15:f>
                      <c15:dlblFieldTableCache>
                        <c:ptCount val="1"/>
                      </c15:dlblFieldTableCache>
                    </c15:dlblFTEntry>
                  </c15:dlblFieldTable>
                  <c15:showDataLabelsRange val="0"/>
                </c:ext>
                <c:ext xmlns:c16="http://schemas.microsoft.com/office/drawing/2014/chart" uri="{C3380CC4-5D6E-409C-BE32-E72D297353CC}">
                  <c16:uniqueId val="{00000009-6E5E-473D-A5F6-575D269D03E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{C59D9C8D-A35D-4736-A2EC-5939993C0C90}</c15:txfldGUID>
                      <c15:f>Diagramm!$I$56</c15:f>
                      <c15:dlblFieldTableCache>
                        <c:ptCount val="1"/>
                      </c15:dlblFieldTableCache>
                    </c15:dlblFTEntry>
                  </c15:dlblFieldTable>
                  <c15:showDataLabelsRange val="0"/>
                </c:ext>
                <c:ext xmlns:c16="http://schemas.microsoft.com/office/drawing/2014/chart" uri="{C3380CC4-5D6E-409C-BE32-E72D297353CC}">
                  <c16:uniqueId val="{0000000A-6E5E-473D-A5F6-575D269D03E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{2B3068AB-97F8-4DA6-97F0-BB55BCEC1235}</c15:txfldGUID>
                      <c15:f>Diagramm!$I$57</c15:f>
                      <c15:dlblFieldTableCache>
                        <c:ptCount val="1"/>
                      </c15:dlblFieldTableCache>
                    </c15:dlblFTEntry>
                  </c15:dlblFieldTable>
                  <c15:showDataLabelsRange val="0"/>
                </c:ext>
                <c:ext xmlns:c16="http://schemas.microsoft.com/office/drawing/2014/chart" uri="{C3380CC4-5D6E-409C-BE32-E72D297353CC}">
                  <c16:uniqueId val="{0000000B-6E5E-473D-A5F6-575D269D03E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{C22A9960-20A6-4271-A501-4149B4D6F847}</c15:txfldGUID>
                      <c15:f>Diagramm!$I$58</c15:f>
                      <c15:dlblFieldTableCache>
                        <c:ptCount val="1"/>
                      </c15:dlblFieldTableCache>
                    </c15:dlblFTEntry>
                  </c15:dlblFieldTable>
                  <c15:showDataLabelsRange val="0"/>
                </c:ext>
                <c:ext xmlns:c16="http://schemas.microsoft.com/office/drawing/2014/chart" uri="{C3380CC4-5D6E-409C-BE32-E72D297353CC}">
                  <c16:uniqueId val="{0000000C-6E5E-473D-A5F6-575D269D03E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{FEF92C6A-0AF4-45F9-AEE0-03C95ED9E31C}</c15:txfldGUID>
                      <c15:f>Diagramm!$I$59</c15:f>
                      <c15:dlblFieldTableCache>
                        <c:ptCount val="1"/>
                      </c15:dlblFieldTableCache>
                    </c15:dlblFTEntry>
                  </c15:dlblFieldTable>
                  <c15:showDataLabelsRange val="0"/>
                </c:ext>
                <c:ext xmlns:c16="http://schemas.microsoft.com/office/drawing/2014/chart" uri="{C3380CC4-5D6E-409C-BE32-E72D297353CC}">
                  <c16:uniqueId val="{0000000D-6E5E-473D-A5F6-575D269D03E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{DFD178C1-A716-4337-BB27-FCF635067B4A}</c15:txfldGUID>
                      <c15:f>Diagramm!$I$60</c15:f>
                      <c15:dlblFieldTableCache>
                        <c:ptCount val="1"/>
                      </c15:dlblFieldTableCache>
                    </c15:dlblFTEntry>
                  </c15:dlblFieldTable>
                  <c15:showDataLabelsRange val="0"/>
                </c:ext>
                <c:ext xmlns:c16="http://schemas.microsoft.com/office/drawing/2014/chart" uri="{C3380CC4-5D6E-409C-BE32-E72D297353CC}">
                  <c16:uniqueId val="{0000000E-6E5E-473D-A5F6-575D269D03E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{4A15FA0D-1771-4B48-92C3-591F32FEE7C3}</c15:txfldGUID>
                      <c15:f>Diagramm!$I$61</c15:f>
                      <c15:dlblFieldTableCache>
                        <c:ptCount val="1"/>
                      </c15:dlblFieldTableCache>
                    </c15:dlblFTEntry>
                  </c15:dlblFieldTable>
                  <c15:showDataLabelsRange val="0"/>
                </c:ext>
                <c:ext xmlns:c16="http://schemas.microsoft.com/office/drawing/2014/chart" uri="{C3380CC4-5D6E-409C-BE32-E72D297353CC}">
                  <c16:uniqueId val="{0000000F-6E5E-473D-A5F6-575D269D03E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{5C98D3D6-8332-49F0-BFFE-DE0038B3D580}</c15:txfldGUID>
                      <c15:f>Diagramm!$I$62</c15:f>
                      <c15:dlblFieldTableCache>
                        <c:ptCount val="1"/>
                      </c15:dlblFieldTableCache>
                    </c15:dlblFTEntry>
                  </c15:dlblFieldTable>
                  <c15:showDataLabelsRange val="0"/>
                </c:ext>
                <c:ext xmlns:c16="http://schemas.microsoft.com/office/drawing/2014/chart" uri="{C3380CC4-5D6E-409C-BE32-E72D297353CC}">
                  <c16:uniqueId val="{00000010-6E5E-473D-A5F6-575D269D03E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{56F3EE7D-D742-4AF9-AE5F-1C2579AF4954}</c15:txfldGUID>
                      <c15:f>Diagramm!$I$63</c15:f>
                      <c15:dlblFieldTableCache>
                        <c:ptCount val="1"/>
                      </c15:dlblFieldTableCache>
                    </c15:dlblFTEntry>
                  </c15:dlblFieldTable>
                  <c15:showDataLabelsRange val="0"/>
                </c:ext>
                <c:ext xmlns:c16="http://schemas.microsoft.com/office/drawing/2014/chart" uri="{C3380CC4-5D6E-409C-BE32-E72D297353CC}">
                  <c16:uniqueId val="{00000011-6E5E-473D-A5F6-575D269D03E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{4A556B61-66EE-419A-AA61-C39937B6AB8F}</c15:txfldGUID>
                      <c15:f>Diagramm!$I$64</c15:f>
                      <c15:dlblFieldTableCache>
                        <c:ptCount val="1"/>
                      </c15:dlblFieldTableCache>
                    </c15:dlblFTEntry>
                  </c15:dlblFieldTable>
                  <c15:showDataLabelsRange val="0"/>
                </c:ext>
                <c:ext xmlns:c16="http://schemas.microsoft.com/office/drawing/2014/chart" uri="{C3380CC4-5D6E-409C-BE32-E72D297353CC}">
                  <c16:uniqueId val="{00000012-6E5E-473D-A5F6-575D269D03E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{9E842A35-B699-45D5-9577-7DF918338F24}</c15:txfldGUID>
                      <c15:f>Diagramm!$I$65</c15:f>
                      <c15:dlblFieldTableCache>
                        <c:ptCount val="1"/>
                      </c15:dlblFieldTableCache>
                    </c15:dlblFTEntry>
                  </c15:dlblFieldTable>
                  <c15:showDataLabelsRange val="0"/>
                </c:ext>
                <c:ext xmlns:c16="http://schemas.microsoft.com/office/drawing/2014/chart" uri="{C3380CC4-5D6E-409C-BE32-E72D297353CC}">
                  <c16:uniqueId val="{00000013-6E5E-473D-A5F6-575D269D03E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{69506F52-0FCC-4550-ADA4-0585C5549307}</c15:txfldGUID>
                      <c15:f>Diagramm!$I$66</c15:f>
                      <c15:dlblFieldTableCache>
                        <c:ptCount val="1"/>
                      </c15:dlblFieldTableCache>
                    </c15:dlblFTEntry>
                  </c15:dlblFieldTable>
                  <c15:showDataLabelsRange val="0"/>
                </c:ext>
                <c:ext xmlns:c16="http://schemas.microsoft.com/office/drawing/2014/chart" uri="{C3380CC4-5D6E-409C-BE32-E72D297353CC}">
                  <c16:uniqueId val="{00000014-6E5E-473D-A5F6-575D269D03E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{B3EB97D6-BEF0-4DB6-8B25-CE25643BC8FE}</c15:txfldGUID>
                      <c15:f>Diagramm!$I$67</c15:f>
                      <c15:dlblFieldTableCache>
                        <c:ptCount val="1"/>
                      </c15:dlblFieldTableCache>
                    </c15:dlblFTEntry>
                  </c15:dlblFieldTable>
                  <c15:showDataLabelsRange val="0"/>
                </c:ext>
                <c:ext xmlns:c16="http://schemas.microsoft.com/office/drawing/2014/chart" uri="{C3380CC4-5D6E-409C-BE32-E72D297353CC}">
                  <c16:uniqueId val="{00000015-6E5E-473D-A5F6-575D269D03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E5E-473D-A5F6-575D269D03E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{E25ABF19-B9DE-4960-B6C7-10CDFCC7C173}</c15:txfldGUID>
                      <c15:f>Diagramm!$K$46</c15:f>
                      <c15:dlblFieldTableCache>
                        <c:ptCount val="1"/>
                      </c15:dlblFieldTableCache>
                    </c15:dlblFTEntry>
                  </c15:dlblFieldTable>
                  <c15:showDataLabelsRange val="0"/>
                </c:ext>
                <c:ext xmlns:c16="http://schemas.microsoft.com/office/drawing/2014/chart" uri="{C3380CC4-5D6E-409C-BE32-E72D297353CC}">
                  <c16:uniqueId val="{00000017-6E5E-473D-A5F6-575D269D03E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{7844BFD9-3D58-4DB0-89EA-356CF7BE2414}</c15:txfldGUID>
                      <c15:f>Diagramm!$K$47</c15:f>
                      <c15:dlblFieldTableCache>
                        <c:ptCount val="1"/>
                      </c15:dlblFieldTableCache>
                    </c15:dlblFTEntry>
                  </c15:dlblFieldTable>
                  <c15:showDataLabelsRange val="0"/>
                </c:ext>
                <c:ext xmlns:c16="http://schemas.microsoft.com/office/drawing/2014/chart" uri="{C3380CC4-5D6E-409C-BE32-E72D297353CC}">
                  <c16:uniqueId val="{00000018-6E5E-473D-A5F6-575D269D03E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{68D65D0D-6D76-4958-8C06-E744C361C030}</c15:txfldGUID>
                      <c15:f>Diagramm!$K$48</c15:f>
                      <c15:dlblFieldTableCache>
                        <c:ptCount val="1"/>
                      </c15:dlblFieldTableCache>
                    </c15:dlblFTEntry>
                  </c15:dlblFieldTable>
                  <c15:showDataLabelsRange val="0"/>
                </c:ext>
                <c:ext xmlns:c16="http://schemas.microsoft.com/office/drawing/2014/chart" uri="{C3380CC4-5D6E-409C-BE32-E72D297353CC}">
                  <c16:uniqueId val="{00000019-6E5E-473D-A5F6-575D269D03E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{B7064B5B-05AA-4323-B4A3-07AAEDF055F0}</c15:txfldGUID>
                      <c15:f>Diagramm!$K$49</c15:f>
                      <c15:dlblFieldTableCache>
                        <c:ptCount val="1"/>
                      </c15:dlblFieldTableCache>
                    </c15:dlblFTEntry>
                  </c15:dlblFieldTable>
                  <c15:showDataLabelsRange val="0"/>
                </c:ext>
                <c:ext xmlns:c16="http://schemas.microsoft.com/office/drawing/2014/chart" uri="{C3380CC4-5D6E-409C-BE32-E72D297353CC}">
                  <c16:uniqueId val="{0000001A-6E5E-473D-A5F6-575D269D03E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{FE0FEF8B-794F-435A-A8E9-293F177CB595}</c15:txfldGUID>
                      <c15:f>Diagramm!$K$50</c15:f>
                      <c15:dlblFieldTableCache>
                        <c:ptCount val="1"/>
                      </c15:dlblFieldTableCache>
                    </c15:dlblFTEntry>
                  </c15:dlblFieldTable>
                  <c15:showDataLabelsRange val="0"/>
                </c:ext>
                <c:ext xmlns:c16="http://schemas.microsoft.com/office/drawing/2014/chart" uri="{C3380CC4-5D6E-409C-BE32-E72D297353CC}">
                  <c16:uniqueId val="{0000001B-6E5E-473D-A5F6-575D269D03E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{859C505D-230B-462F-B73B-01B9F88C05CC}</c15:txfldGUID>
                      <c15:f>Diagramm!$K$51</c15:f>
                      <c15:dlblFieldTableCache>
                        <c:ptCount val="1"/>
                      </c15:dlblFieldTableCache>
                    </c15:dlblFTEntry>
                  </c15:dlblFieldTable>
                  <c15:showDataLabelsRange val="0"/>
                </c:ext>
                <c:ext xmlns:c16="http://schemas.microsoft.com/office/drawing/2014/chart" uri="{C3380CC4-5D6E-409C-BE32-E72D297353CC}">
                  <c16:uniqueId val="{0000001C-6E5E-473D-A5F6-575D269D03E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{225298A5-40E6-4D90-BA19-936E1EAB06DC}</c15:txfldGUID>
                      <c15:f>Diagramm!$K$52</c15:f>
                      <c15:dlblFieldTableCache>
                        <c:ptCount val="1"/>
                      </c15:dlblFieldTableCache>
                    </c15:dlblFTEntry>
                  </c15:dlblFieldTable>
                  <c15:showDataLabelsRange val="0"/>
                </c:ext>
                <c:ext xmlns:c16="http://schemas.microsoft.com/office/drawing/2014/chart" uri="{C3380CC4-5D6E-409C-BE32-E72D297353CC}">
                  <c16:uniqueId val="{0000001D-6E5E-473D-A5F6-575D269D03E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{008331BE-B1D7-4345-A8BE-CD2B63C89451}</c15:txfldGUID>
                      <c15:f>Diagramm!$K$53</c15:f>
                      <c15:dlblFieldTableCache>
                        <c:ptCount val="1"/>
                      </c15:dlblFieldTableCache>
                    </c15:dlblFTEntry>
                  </c15:dlblFieldTable>
                  <c15:showDataLabelsRange val="0"/>
                </c:ext>
                <c:ext xmlns:c16="http://schemas.microsoft.com/office/drawing/2014/chart" uri="{C3380CC4-5D6E-409C-BE32-E72D297353CC}">
                  <c16:uniqueId val="{0000001E-6E5E-473D-A5F6-575D269D03E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{969B53ED-5245-484B-9D24-1229FD11382A}</c15:txfldGUID>
                      <c15:f>Diagramm!$K$54</c15:f>
                      <c15:dlblFieldTableCache>
                        <c:ptCount val="1"/>
                      </c15:dlblFieldTableCache>
                    </c15:dlblFTEntry>
                  </c15:dlblFieldTable>
                  <c15:showDataLabelsRange val="0"/>
                </c:ext>
                <c:ext xmlns:c16="http://schemas.microsoft.com/office/drawing/2014/chart" uri="{C3380CC4-5D6E-409C-BE32-E72D297353CC}">
                  <c16:uniqueId val="{0000001F-6E5E-473D-A5F6-575D269D03E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{55546352-0A71-4380-99F1-E750515B5BCB}</c15:txfldGUID>
                      <c15:f>Diagramm!$K$55</c15:f>
                      <c15:dlblFieldTableCache>
                        <c:ptCount val="1"/>
                      </c15:dlblFieldTableCache>
                    </c15:dlblFTEntry>
                  </c15:dlblFieldTable>
                  <c15:showDataLabelsRange val="0"/>
                </c:ext>
                <c:ext xmlns:c16="http://schemas.microsoft.com/office/drawing/2014/chart" uri="{C3380CC4-5D6E-409C-BE32-E72D297353CC}">
                  <c16:uniqueId val="{00000020-6E5E-473D-A5F6-575D269D03E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{49DE7590-5589-4617-A336-FD3B1D208975}</c15:txfldGUID>
                      <c15:f>Diagramm!$K$56</c15:f>
                      <c15:dlblFieldTableCache>
                        <c:ptCount val="1"/>
                      </c15:dlblFieldTableCache>
                    </c15:dlblFTEntry>
                  </c15:dlblFieldTable>
                  <c15:showDataLabelsRange val="0"/>
                </c:ext>
                <c:ext xmlns:c16="http://schemas.microsoft.com/office/drawing/2014/chart" uri="{C3380CC4-5D6E-409C-BE32-E72D297353CC}">
                  <c16:uniqueId val="{00000021-6E5E-473D-A5F6-575D269D03E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{E2935A43-B0AB-4C4F-9A6B-44E3790E7AF3}</c15:txfldGUID>
                      <c15:f>Diagramm!$K$57</c15:f>
                      <c15:dlblFieldTableCache>
                        <c:ptCount val="1"/>
                      </c15:dlblFieldTableCache>
                    </c15:dlblFTEntry>
                  </c15:dlblFieldTable>
                  <c15:showDataLabelsRange val="0"/>
                </c:ext>
                <c:ext xmlns:c16="http://schemas.microsoft.com/office/drawing/2014/chart" uri="{C3380CC4-5D6E-409C-BE32-E72D297353CC}">
                  <c16:uniqueId val="{00000022-6E5E-473D-A5F6-575D269D03E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{143DB560-E147-4225-BF61-9F45600A9160}</c15:txfldGUID>
                      <c15:f>Diagramm!$K$58</c15:f>
                      <c15:dlblFieldTableCache>
                        <c:ptCount val="1"/>
                      </c15:dlblFieldTableCache>
                    </c15:dlblFTEntry>
                  </c15:dlblFieldTable>
                  <c15:showDataLabelsRange val="0"/>
                </c:ext>
                <c:ext xmlns:c16="http://schemas.microsoft.com/office/drawing/2014/chart" uri="{C3380CC4-5D6E-409C-BE32-E72D297353CC}">
                  <c16:uniqueId val="{00000023-6E5E-473D-A5F6-575D269D03E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{DF1BEA1F-E1FF-43EC-AFC2-36DA8F335613}</c15:txfldGUID>
                      <c15:f>Diagramm!$K$59</c15:f>
                      <c15:dlblFieldTableCache>
                        <c:ptCount val="1"/>
                      </c15:dlblFieldTableCache>
                    </c15:dlblFTEntry>
                  </c15:dlblFieldTable>
                  <c15:showDataLabelsRange val="0"/>
                </c:ext>
                <c:ext xmlns:c16="http://schemas.microsoft.com/office/drawing/2014/chart" uri="{C3380CC4-5D6E-409C-BE32-E72D297353CC}">
                  <c16:uniqueId val="{00000024-6E5E-473D-A5F6-575D269D03E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{B088A670-CA20-4A1D-A28B-202798C312F0}</c15:txfldGUID>
                      <c15:f>Diagramm!$K$60</c15:f>
                      <c15:dlblFieldTableCache>
                        <c:ptCount val="1"/>
                      </c15:dlblFieldTableCache>
                    </c15:dlblFTEntry>
                  </c15:dlblFieldTable>
                  <c15:showDataLabelsRange val="0"/>
                </c:ext>
                <c:ext xmlns:c16="http://schemas.microsoft.com/office/drawing/2014/chart" uri="{C3380CC4-5D6E-409C-BE32-E72D297353CC}">
                  <c16:uniqueId val="{00000025-6E5E-473D-A5F6-575D269D03E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{E8F4A665-D211-42D5-B0BB-F0B1C0348410}</c15:txfldGUID>
                      <c15:f>Diagramm!$K$61</c15:f>
                      <c15:dlblFieldTableCache>
                        <c:ptCount val="1"/>
                      </c15:dlblFieldTableCache>
                    </c15:dlblFTEntry>
                  </c15:dlblFieldTable>
                  <c15:showDataLabelsRange val="0"/>
                </c:ext>
                <c:ext xmlns:c16="http://schemas.microsoft.com/office/drawing/2014/chart" uri="{C3380CC4-5D6E-409C-BE32-E72D297353CC}">
                  <c16:uniqueId val="{00000026-6E5E-473D-A5F6-575D269D03E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{22E75C69-C951-425F-BEA7-5A31DE4548D6}</c15:txfldGUID>
                      <c15:f>Diagramm!$K$62</c15:f>
                      <c15:dlblFieldTableCache>
                        <c:ptCount val="1"/>
                      </c15:dlblFieldTableCache>
                    </c15:dlblFTEntry>
                  </c15:dlblFieldTable>
                  <c15:showDataLabelsRange val="0"/>
                </c:ext>
                <c:ext xmlns:c16="http://schemas.microsoft.com/office/drawing/2014/chart" uri="{C3380CC4-5D6E-409C-BE32-E72D297353CC}">
                  <c16:uniqueId val="{00000027-6E5E-473D-A5F6-575D269D03E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{E80B6311-8C6B-4577-8D01-F47C14C1DBF8}</c15:txfldGUID>
                      <c15:f>Diagramm!$K$63</c15:f>
                      <c15:dlblFieldTableCache>
                        <c:ptCount val="1"/>
                      </c15:dlblFieldTableCache>
                    </c15:dlblFTEntry>
                  </c15:dlblFieldTable>
                  <c15:showDataLabelsRange val="0"/>
                </c:ext>
                <c:ext xmlns:c16="http://schemas.microsoft.com/office/drawing/2014/chart" uri="{C3380CC4-5D6E-409C-BE32-E72D297353CC}">
                  <c16:uniqueId val="{00000028-6E5E-473D-A5F6-575D269D03E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{1AD98EBF-1823-4ECA-9573-63490EC864B0}</c15:txfldGUID>
                      <c15:f>Diagramm!$K$64</c15:f>
                      <c15:dlblFieldTableCache>
                        <c:ptCount val="1"/>
                      </c15:dlblFieldTableCache>
                    </c15:dlblFTEntry>
                  </c15:dlblFieldTable>
                  <c15:showDataLabelsRange val="0"/>
                </c:ext>
                <c:ext xmlns:c16="http://schemas.microsoft.com/office/drawing/2014/chart" uri="{C3380CC4-5D6E-409C-BE32-E72D297353CC}">
                  <c16:uniqueId val="{00000029-6E5E-473D-A5F6-575D269D03E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{DD1DC54E-DDB5-44D8-B074-4263332E21A6}</c15:txfldGUID>
                      <c15:f>Diagramm!$K$65</c15:f>
                      <c15:dlblFieldTableCache>
                        <c:ptCount val="1"/>
                      </c15:dlblFieldTableCache>
                    </c15:dlblFTEntry>
                  </c15:dlblFieldTable>
                  <c15:showDataLabelsRange val="0"/>
                </c:ext>
                <c:ext xmlns:c16="http://schemas.microsoft.com/office/drawing/2014/chart" uri="{C3380CC4-5D6E-409C-BE32-E72D297353CC}">
                  <c16:uniqueId val="{0000002A-6E5E-473D-A5F6-575D269D03E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{0F742176-3E7E-46C5-A6AE-B3DEDE71F4C0}</c15:txfldGUID>
                      <c15:f>Diagramm!$K$66</c15:f>
                      <c15:dlblFieldTableCache>
                        <c:ptCount val="1"/>
                      </c15:dlblFieldTableCache>
                    </c15:dlblFTEntry>
                  </c15:dlblFieldTable>
                  <c15:showDataLabelsRange val="0"/>
                </c:ext>
                <c:ext xmlns:c16="http://schemas.microsoft.com/office/drawing/2014/chart" uri="{C3380CC4-5D6E-409C-BE32-E72D297353CC}">
                  <c16:uniqueId val="{0000002B-6E5E-473D-A5F6-575D269D03E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{2A38C391-DAFB-4D19-A99B-9B7AAFDA5F78}</c15:txfldGUID>
                      <c15:f>Diagramm!$K$67</c15:f>
                      <c15:dlblFieldTableCache>
                        <c:ptCount val="1"/>
                      </c15:dlblFieldTableCache>
                    </c15:dlblFTEntry>
                  </c15:dlblFieldTable>
                  <c15:showDataLabelsRange val="0"/>
                </c:ext>
                <c:ext xmlns:c16="http://schemas.microsoft.com/office/drawing/2014/chart" uri="{C3380CC4-5D6E-409C-BE32-E72D297353CC}">
                  <c16:uniqueId val="{0000002C-6E5E-473D-A5F6-575D269D03E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E5E-473D-A5F6-575D269D03E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{4F0CB16F-6691-4722-99C4-07021EEDE093}</c15:txfldGUID>
                      <c15:f>Diagramm!$J$46</c15:f>
                      <c15:dlblFieldTableCache>
                        <c:ptCount val="1"/>
                      </c15:dlblFieldTableCache>
                    </c15:dlblFTEntry>
                  </c15:dlblFieldTable>
                  <c15:showDataLabelsRange val="0"/>
                </c:ext>
                <c:ext xmlns:c16="http://schemas.microsoft.com/office/drawing/2014/chart" uri="{C3380CC4-5D6E-409C-BE32-E72D297353CC}">
                  <c16:uniqueId val="{0000002E-6E5E-473D-A5F6-575D269D03E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{19898E6F-F5FB-4DE3-A65F-A7FEB8D24E35}</c15:txfldGUID>
                      <c15:f>Diagramm!$J$47</c15:f>
                      <c15:dlblFieldTableCache>
                        <c:ptCount val="1"/>
                      </c15:dlblFieldTableCache>
                    </c15:dlblFTEntry>
                  </c15:dlblFieldTable>
                  <c15:showDataLabelsRange val="0"/>
                </c:ext>
                <c:ext xmlns:c16="http://schemas.microsoft.com/office/drawing/2014/chart" uri="{C3380CC4-5D6E-409C-BE32-E72D297353CC}">
                  <c16:uniqueId val="{0000002F-6E5E-473D-A5F6-575D269D03E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{4DDB1C40-54FE-4A84-8572-7321DF00A397}</c15:txfldGUID>
                      <c15:f>Diagramm!$J$48</c15:f>
                      <c15:dlblFieldTableCache>
                        <c:ptCount val="1"/>
                      </c15:dlblFieldTableCache>
                    </c15:dlblFTEntry>
                  </c15:dlblFieldTable>
                  <c15:showDataLabelsRange val="0"/>
                </c:ext>
                <c:ext xmlns:c16="http://schemas.microsoft.com/office/drawing/2014/chart" uri="{C3380CC4-5D6E-409C-BE32-E72D297353CC}">
                  <c16:uniqueId val="{00000030-6E5E-473D-A5F6-575D269D03E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{42DC657B-304E-4178-AFB4-F1CD73DBCF2C}</c15:txfldGUID>
                      <c15:f>Diagramm!$J$49</c15:f>
                      <c15:dlblFieldTableCache>
                        <c:ptCount val="1"/>
                      </c15:dlblFieldTableCache>
                    </c15:dlblFTEntry>
                  </c15:dlblFieldTable>
                  <c15:showDataLabelsRange val="0"/>
                </c:ext>
                <c:ext xmlns:c16="http://schemas.microsoft.com/office/drawing/2014/chart" uri="{C3380CC4-5D6E-409C-BE32-E72D297353CC}">
                  <c16:uniqueId val="{00000031-6E5E-473D-A5F6-575D269D03E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{615579E4-75AF-4785-A5F5-9E9AC08E0BC0}</c15:txfldGUID>
                      <c15:f>Diagramm!$J$50</c15:f>
                      <c15:dlblFieldTableCache>
                        <c:ptCount val="1"/>
                      </c15:dlblFieldTableCache>
                    </c15:dlblFTEntry>
                  </c15:dlblFieldTable>
                  <c15:showDataLabelsRange val="0"/>
                </c:ext>
                <c:ext xmlns:c16="http://schemas.microsoft.com/office/drawing/2014/chart" uri="{C3380CC4-5D6E-409C-BE32-E72D297353CC}">
                  <c16:uniqueId val="{00000032-6E5E-473D-A5F6-575D269D03E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{8BDB75A6-4248-4A5E-9FC3-A8AAF19BCC0E}</c15:txfldGUID>
                      <c15:f>Diagramm!$J$51</c15:f>
                      <c15:dlblFieldTableCache>
                        <c:ptCount val="1"/>
                      </c15:dlblFieldTableCache>
                    </c15:dlblFTEntry>
                  </c15:dlblFieldTable>
                  <c15:showDataLabelsRange val="0"/>
                </c:ext>
                <c:ext xmlns:c16="http://schemas.microsoft.com/office/drawing/2014/chart" uri="{C3380CC4-5D6E-409C-BE32-E72D297353CC}">
                  <c16:uniqueId val="{00000033-6E5E-473D-A5F6-575D269D03E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{67A6981E-074F-4F55-B86A-A399B0EA4205}</c15:txfldGUID>
                      <c15:f>Diagramm!$J$52</c15:f>
                      <c15:dlblFieldTableCache>
                        <c:ptCount val="1"/>
                      </c15:dlblFieldTableCache>
                    </c15:dlblFTEntry>
                  </c15:dlblFieldTable>
                  <c15:showDataLabelsRange val="0"/>
                </c:ext>
                <c:ext xmlns:c16="http://schemas.microsoft.com/office/drawing/2014/chart" uri="{C3380CC4-5D6E-409C-BE32-E72D297353CC}">
                  <c16:uniqueId val="{00000034-6E5E-473D-A5F6-575D269D03E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{AFC2C9CD-3B7D-4C6E-B664-3C4B201236E0}</c15:txfldGUID>
                      <c15:f>Diagramm!$J$53</c15:f>
                      <c15:dlblFieldTableCache>
                        <c:ptCount val="1"/>
                      </c15:dlblFieldTableCache>
                    </c15:dlblFTEntry>
                  </c15:dlblFieldTable>
                  <c15:showDataLabelsRange val="0"/>
                </c:ext>
                <c:ext xmlns:c16="http://schemas.microsoft.com/office/drawing/2014/chart" uri="{C3380CC4-5D6E-409C-BE32-E72D297353CC}">
                  <c16:uniqueId val="{00000035-6E5E-473D-A5F6-575D269D03E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{27006A4E-67D8-4045-9F5D-1D6A5C31800C}</c15:txfldGUID>
                      <c15:f>Diagramm!$J$54</c15:f>
                      <c15:dlblFieldTableCache>
                        <c:ptCount val="1"/>
                      </c15:dlblFieldTableCache>
                    </c15:dlblFTEntry>
                  </c15:dlblFieldTable>
                  <c15:showDataLabelsRange val="0"/>
                </c:ext>
                <c:ext xmlns:c16="http://schemas.microsoft.com/office/drawing/2014/chart" uri="{C3380CC4-5D6E-409C-BE32-E72D297353CC}">
                  <c16:uniqueId val="{00000036-6E5E-473D-A5F6-575D269D03E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{0202B8B3-E9AE-4E29-BFDC-D7C2E98E48EE}</c15:txfldGUID>
                      <c15:f>Diagramm!$J$55</c15:f>
                      <c15:dlblFieldTableCache>
                        <c:ptCount val="1"/>
                      </c15:dlblFieldTableCache>
                    </c15:dlblFTEntry>
                  </c15:dlblFieldTable>
                  <c15:showDataLabelsRange val="0"/>
                </c:ext>
                <c:ext xmlns:c16="http://schemas.microsoft.com/office/drawing/2014/chart" uri="{C3380CC4-5D6E-409C-BE32-E72D297353CC}">
                  <c16:uniqueId val="{00000037-6E5E-473D-A5F6-575D269D03E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{33AFDA1D-8569-4D42-ACA0-2DF5DEAACA55}</c15:txfldGUID>
                      <c15:f>Diagramm!$J$56</c15:f>
                      <c15:dlblFieldTableCache>
                        <c:ptCount val="1"/>
                      </c15:dlblFieldTableCache>
                    </c15:dlblFTEntry>
                  </c15:dlblFieldTable>
                  <c15:showDataLabelsRange val="0"/>
                </c:ext>
                <c:ext xmlns:c16="http://schemas.microsoft.com/office/drawing/2014/chart" uri="{C3380CC4-5D6E-409C-BE32-E72D297353CC}">
                  <c16:uniqueId val="{00000038-6E5E-473D-A5F6-575D269D03E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{97F66A16-954B-4F47-8A33-361A0D21946F}</c15:txfldGUID>
                      <c15:f>Diagramm!$J$57</c15:f>
                      <c15:dlblFieldTableCache>
                        <c:ptCount val="1"/>
                      </c15:dlblFieldTableCache>
                    </c15:dlblFTEntry>
                  </c15:dlblFieldTable>
                  <c15:showDataLabelsRange val="0"/>
                </c:ext>
                <c:ext xmlns:c16="http://schemas.microsoft.com/office/drawing/2014/chart" uri="{C3380CC4-5D6E-409C-BE32-E72D297353CC}">
                  <c16:uniqueId val="{00000039-6E5E-473D-A5F6-575D269D03E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{AB2DD413-8286-4CDC-B7C8-1046FC54B0B7}</c15:txfldGUID>
                      <c15:f>Diagramm!$J$58</c15:f>
                      <c15:dlblFieldTableCache>
                        <c:ptCount val="1"/>
                      </c15:dlblFieldTableCache>
                    </c15:dlblFTEntry>
                  </c15:dlblFieldTable>
                  <c15:showDataLabelsRange val="0"/>
                </c:ext>
                <c:ext xmlns:c16="http://schemas.microsoft.com/office/drawing/2014/chart" uri="{C3380CC4-5D6E-409C-BE32-E72D297353CC}">
                  <c16:uniqueId val="{0000003A-6E5E-473D-A5F6-575D269D03E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{D89C3902-7875-418B-906E-36A0E6A0C1C6}</c15:txfldGUID>
                      <c15:f>Diagramm!$J$59</c15:f>
                      <c15:dlblFieldTableCache>
                        <c:ptCount val="1"/>
                      </c15:dlblFieldTableCache>
                    </c15:dlblFTEntry>
                  </c15:dlblFieldTable>
                  <c15:showDataLabelsRange val="0"/>
                </c:ext>
                <c:ext xmlns:c16="http://schemas.microsoft.com/office/drawing/2014/chart" uri="{C3380CC4-5D6E-409C-BE32-E72D297353CC}">
                  <c16:uniqueId val="{0000003B-6E5E-473D-A5F6-575D269D03E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{14D00B25-6002-4A17-90CC-4B5CD987E2EF}</c15:txfldGUID>
                      <c15:f>Diagramm!$J$60</c15:f>
                      <c15:dlblFieldTableCache>
                        <c:ptCount val="1"/>
                      </c15:dlblFieldTableCache>
                    </c15:dlblFTEntry>
                  </c15:dlblFieldTable>
                  <c15:showDataLabelsRange val="0"/>
                </c:ext>
                <c:ext xmlns:c16="http://schemas.microsoft.com/office/drawing/2014/chart" uri="{C3380CC4-5D6E-409C-BE32-E72D297353CC}">
                  <c16:uniqueId val="{0000003C-6E5E-473D-A5F6-575D269D03E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{ACEED758-AD2B-42EF-9B9C-000FEF755C28}</c15:txfldGUID>
                      <c15:f>Diagramm!$J$61</c15:f>
                      <c15:dlblFieldTableCache>
                        <c:ptCount val="1"/>
                      </c15:dlblFieldTableCache>
                    </c15:dlblFTEntry>
                  </c15:dlblFieldTable>
                  <c15:showDataLabelsRange val="0"/>
                </c:ext>
                <c:ext xmlns:c16="http://schemas.microsoft.com/office/drawing/2014/chart" uri="{C3380CC4-5D6E-409C-BE32-E72D297353CC}">
                  <c16:uniqueId val="{0000003D-6E5E-473D-A5F6-575D269D03E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{67A9FB8A-82FF-460D-956A-98A960BF5CF8}</c15:txfldGUID>
                      <c15:f>Diagramm!$J$62</c15:f>
                      <c15:dlblFieldTableCache>
                        <c:ptCount val="1"/>
                      </c15:dlblFieldTableCache>
                    </c15:dlblFTEntry>
                  </c15:dlblFieldTable>
                  <c15:showDataLabelsRange val="0"/>
                </c:ext>
                <c:ext xmlns:c16="http://schemas.microsoft.com/office/drawing/2014/chart" uri="{C3380CC4-5D6E-409C-BE32-E72D297353CC}">
                  <c16:uniqueId val="{0000003E-6E5E-473D-A5F6-575D269D03E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{D47AC334-67FC-447E-8944-29415AC02DA9}</c15:txfldGUID>
                      <c15:f>Diagramm!$J$63</c15:f>
                      <c15:dlblFieldTableCache>
                        <c:ptCount val="1"/>
                      </c15:dlblFieldTableCache>
                    </c15:dlblFTEntry>
                  </c15:dlblFieldTable>
                  <c15:showDataLabelsRange val="0"/>
                </c:ext>
                <c:ext xmlns:c16="http://schemas.microsoft.com/office/drawing/2014/chart" uri="{C3380CC4-5D6E-409C-BE32-E72D297353CC}">
                  <c16:uniqueId val="{0000003F-6E5E-473D-A5F6-575D269D03E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{1C04CC74-ECD2-4E03-9FFA-58A160A49A5C}</c15:txfldGUID>
                      <c15:f>Diagramm!$J$64</c15:f>
                      <c15:dlblFieldTableCache>
                        <c:ptCount val="1"/>
                      </c15:dlblFieldTableCache>
                    </c15:dlblFTEntry>
                  </c15:dlblFieldTable>
                  <c15:showDataLabelsRange val="0"/>
                </c:ext>
                <c:ext xmlns:c16="http://schemas.microsoft.com/office/drawing/2014/chart" uri="{C3380CC4-5D6E-409C-BE32-E72D297353CC}">
                  <c16:uniqueId val="{00000040-6E5E-473D-A5F6-575D269D03E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{116D94CE-44B0-4A32-BD6A-9BB0902B25C0}</c15:txfldGUID>
                      <c15:f>Diagramm!$J$65</c15:f>
                      <c15:dlblFieldTableCache>
                        <c:ptCount val="1"/>
                      </c15:dlblFieldTableCache>
                    </c15:dlblFTEntry>
                  </c15:dlblFieldTable>
                  <c15:showDataLabelsRange val="0"/>
                </c:ext>
                <c:ext xmlns:c16="http://schemas.microsoft.com/office/drawing/2014/chart" uri="{C3380CC4-5D6E-409C-BE32-E72D297353CC}">
                  <c16:uniqueId val="{00000041-6E5E-473D-A5F6-575D269D03E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{07C36DA7-4978-4B26-9B22-8E3755F23581}</c15:txfldGUID>
                      <c15:f>Diagramm!$J$66</c15:f>
                      <c15:dlblFieldTableCache>
                        <c:ptCount val="1"/>
                      </c15:dlblFieldTableCache>
                    </c15:dlblFTEntry>
                  </c15:dlblFieldTable>
                  <c15:showDataLabelsRange val="0"/>
                </c:ext>
                <c:ext xmlns:c16="http://schemas.microsoft.com/office/drawing/2014/chart" uri="{C3380CC4-5D6E-409C-BE32-E72D297353CC}">
                  <c16:uniqueId val="{00000042-6E5E-473D-A5F6-575D269D03E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{D1088D26-3C55-4218-AF4F-CA3E0944CA92}</c15:txfldGUID>
                      <c15:f>Diagramm!$J$67</c15:f>
                      <c15:dlblFieldTableCache>
                        <c:ptCount val="1"/>
                      </c15:dlblFieldTableCache>
                    </c15:dlblFTEntry>
                  </c15:dlblFieldTable>
                  <c15:showDataLabelsRange val="0"/>
                </c:ext>
                <c:ext xmlns:c16="http://schemas.microsoft.com/office/drawing/2014/chart" uri="{C3380CC4-5D6E-409C-BE32-E72D297353CC}">
                  <c16:uniqueId val="{00000043-6E5E-473D-A5F6-575D269D03E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E5E-473D-A5F6-575D269D03E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E7-4D09-BA70-10F2844784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E7-4D09-BA70-10F2844784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E7-4D09-BA70-10F2844784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E7-4D09-BA70-10F2844784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E7-4D09-BA70-10F2844784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E7-4D09-BA70-10F2844784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E7-4D09-BA70-10F2844784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E7-4D09-BA70-10F2844784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E7-4D09-BA70-10F2844784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5E7-4D09-BA70-10F2844784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5E7-4D09-BA70-10F2844784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5E7-4D09-BA70-10F2844784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5E7-4D09-BA70-10F2844784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5E7-4D09-BA70-10F2844784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5E7-4D09-BA70-10F2844784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5E7-4D09-BA70-10F2844784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5E7-4D09-BA70-10F2844784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5E7-4D09-BA70-10F2844784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5E7-4D09-BA70-10F2844784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5E7-4D09-BA70-10F2844784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5E7-4D09-BA70-10F2844784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5E7-4D09-BA70-10F2844784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5E7-4D09-BA70-10F2844784F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5E7-4D09-BA70-10F2844784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5E7-4D09-BA70-10F2844784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5E7-4D09-BA70-10F2844784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5E7-4D09-BA70-10F2844784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5E7-4D09-BA70-10F2844784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5E7-4D09-BA70-10F2844784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5E7-4D09-BA70-10F2844784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5E7-4D09-BA70-10F2844784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5E7-4D09-BA70-10F2844784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5E7-4D09-BA70-10F2844784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5E7-4D09-BA70-10F2844784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5E7-4D09-BA70-10F2844784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5E7-4D09-BA70-10F2844784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5E7-4D09-BA70-10F2844784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5E7-4D09-BA70-10F2844784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5E7-4D09-BA70-10F2844784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5E7-4D09-BA70-10F2844784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5E7-4D09-BA70-10F2844784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5E7-4D09-BA70-10F2844784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5E7-4D09-BA70-10F2844784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5E7-4D09-BA70-10F2844784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5E7-4D09-BA70-10F2844784F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5E7-4D09-BA70-10F2844784F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5E7-4D09-BA70-10F2844784F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5E7-4D09-BA70-10F2844784F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5E7-4D09-BA70-10F2844784F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5E7-4D09-BA70-10F2844784F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5E7-4D09-BA70-10F2844784F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5E7-4D09-BA70-10F2844784F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5E7-4D09-BA70-10F2844784F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5E7-4D09-BA70-10F2844784F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5E7-4D09-BA70-10F2844784F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5E7-4D09-BA70-10F2844784F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5E7-4D09-BA70-10F2844784F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5E7-4D09-BA70-10F2844784F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5E7-4D09-BA70-10F2844784F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5E7-4D09-BA70-10F2844784F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5E7-4D09-BA70-10F2844784F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5E7-4D09-BA70-10F2844784F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5E7-4D09-BA70-10F2844784F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5E7-4D09-BA70-10F2844784F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5E7-4D09-BA70-10F2844784F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5E7-4D09-BA70-10F2844784F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5E7-4D09-BA70-10F2844784F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5E7-4D09-BA70-10F2844784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5E7-4D09-BA70-10F2844784F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100.41578588773781</c:v>
                </c:pt>
                <c:pt idx="2">
                  <c:v>101.667511049772</c:v>
                </c:pt>
                <c:pt idx="3">
                  <c:v>100.84292727240964</c:v>
                </c:pt>
                <c:pt idx="4">
                  <c:v>100.82108977830575</c:v>
                </c:pt>
                <c:pt idx="5">
                  <c:v>101.58627557170558</c:v>
                </c:pt>
                <c:pt idx="6">
                  <c:v>103.78574797784805</c:v>
                </c:pt>
                <c:pt idx="7">
                  <c:v>103.4503240684125</c:v>
                </c:pt>
                <c:pt idx="8">
                  <c:v>103.24854562289268</c:v>
                </c:pt>
                <c:pt idx="9">
                  <c:v>103.87746545308431</c:v>
                </c:pt>
                <c:pt idx="10">
                  <c:v>106.43944026135112</c:v>
                </c:pt>
                <c:pt idx="11">
                  <c:v>105.72317045474398</c:v>
                </c:pt>
                <c:pt idx="12">
                  <c:v>106.06383536276445</c:v>
                </c:pt>
                <c:pt idx="13">
                  <c:v>106.38615677573766</c:v>
                </c:pt>
                <c:pt idx="14">
                  <c:v>108.63454516867282</c:v>
                </c:pt>
                <c:pt idx="15">
                  <c:v>108.12267430687794</c:v>
                </c:pt>
                <c:pt idx="16">
                  <c:v>108.05366782550969</c:v>
                </c:pt>
                <c:pt idx="17">
                  <c:v>108.40132073164341</c:v>
                </c:pt>
                <c:pt idx="18">
                  <c:v>110.76937859226778</c:v>
                </c:pt>
                <c:pt idx="19">
                  <c:v>110.7615170943904</c:v>
                </c:pt>
                <c:pt idx="20">
                  <c:v>110.13783826278367</c:v>
                </c:pt>
                <c:pt idx="21">
                  <c:v>109.92295732080153</c:v>
                </c:pt>
                <c:pt idx="22">
                  <c:v>112.16173721633096</c:v>
                </c:pt>
                <c:pt idx="23">
                  <c:v>111.90929578449014</c:v>
                </c:pt>
                <c:pt idx="24">
                  <c:v>111.26465295854371</c:v>
                </c:pt>
              </c:numCache>
            </c:numRef>
          </c:val>
          <c:smooth val="0"/>
          <c:extLst>
            <c:ext xmlns:c16="http://schemas.microsoft.com/office/drawing/2014/chart" uri="{C3380CC4-5D6E-409C-BE32-E72D297353CC}">
              <c16:uniqueId val="{00000000-DC68-44BE-91B6-51E29DF6CFC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102.01189832341807</c:v>
                </c:pt>
                <c:pt idx="2">
                  <c:v>105.61384532179557</c:v>
                </c:pt>
                <c:pt idx="3">
                  <c:v>104.09951325040564</c:v>
                </c:pt>
                <c:pt idx="4">
                  <c:v>100.46511627906978</c:v>
                </c:pt>
                <c:pt idx="5">
                  <c:v>105.32179556517036</c:v>
                </c:pt>
                <c:pt idx="6">
                  <c:v>108.84802595997836</c:v>
                </c:pt>
                <c:pt idx="7">
                  <c:v>107.71227690643592</c:v>
                </c:pt>
                <c:pt idx="8">
                  <c:v>107.16062736614387</c:v>
                </c:pt>
                <c:pt idx="9">
                  <c:v>109.56192536506219</c:v>
                </c:pt>
                <c:pt idx="10">
                  <c:v>113.92103839913467</c:v>
                </c:pt>
                <c:pt idx="11">
                  <c:v>111.34667387777178</c:v>
                </c:pt>
                <c:pt idx="12">
                  <c:v>109.97295835586804</c:v>
                </c:pt>
                <c:pt idx="13">
                  <c:v>111.93077339102217</c:v>
                </c:pt>
                <c:pt idx="14">
                  <c:v>116.60356949702542</c:v>
                </c:pt>
                <c:pt idx="15">
                  <c:v>115.33802055164955</c:v>
                </c:pt>
                <c:pt idx="16">
                  <c:v>112.61222282314765</c:v>
                </c:pt>
                <c:pt idx="17">
                  <c:v>117.3607355327204</c:v>
                </c:pt>
                <c:pt idx="18">
                  <c:v>120.25959978366684</c:v>
                </c:pt>
                <c:pt idx="19">
                  <c:v>117.95565170362359</c:v>
                </c:pt>
                <c:pt idx="20">
                  <c:v>118.085451595457</c:v>
                </c:pt>
                <c:pt idx="21">
                  <c:v>120.09734991887507</c:v>
                </c:pt>
                <c:pt idx="22">
                  <c:v>124.02379664683613</c:v>
                </c:pt>
                <c:pt idx="23">
                  <c:v>122.52028123309897</c:v>
                </c:pt>
                <c:pt idx="24">
                  <c:v>118.30178474851272</c:v>
                </c:pt>
              </c:numCache>
            </c:numRef>
          </c:val>
          <c:smooth val="0"/>
          <c:extLst>
            <c:ext xmlns:c16="http://schemas.microsoft.com/office/drawing/2014/chart" uri="{C3380CC4-5D6E-409C-BE32-E72D297353CC}">
              <c16:uniqueId val="{00000001-DC68-44BE-91B6-51E29DF6CFC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102.3122889062094</c:v>
                </c:pt>
                <c:pt idx="2">
                  <c:v>99.939378193470162</c:v>
                </c:pt>
                <c:pt idx="3">
                  <c:v>99.961028838659388</c:v>
                </c:pt>
                <c:pt idx="4">
                  <c:v>95.596258768511305</c:v>
                </c:pt>
                <c:pt idx="5">
                  <c:v>99.112323547241715</c:v>
                </c:pt>
                <c:pt idx="6">
                  <c:v>97.527496319390323</c:v>
                </c:pt>
                <c:pt idx="7">
                  <c:v>97.181085996362697</c:v>
                </c:pt>
                <c:pt idx="8">
                  <c:v>96.66147051182125</c:v>
                </c:pt>
                <c:pt idx="9">
                  <c:v>99.536676192950551</c:v>
                </c:pt>
                <c:pt idx="10">
                  <c:v>97.250368060968214</c:v>
                </c:pt>
                <c:pt idx="11">
                  <c:v>97.588118125920147</c:v>
                </c:pt>
                <c:pt idx="12">
                  <c:v>96.622499350480638</c:v>
                </c:pt>
                <c:pt idx="13">
                  <c:v>98.558067030397496</c:v>
                </c:pt>
                <c:pt idx="14">
                  <c:v>96.354031350134235</c:v>
                </c:pt>
                <c:pt idx="15">
                  <c:v>95.782454317138658</c:v>
                </c:pt>
                <c:pt idx="16">
                  <c:v>94.098034121416816</c:v>
                </c:pt>
                <c:pt idx="17">
                  <c:v>96.522906382610202</c:v>
                </c:pt>
                <c:pt idx="18">
                  <c:v>94.570018186541958</c:v>
                </c:pt>
                <c:pt idx="19">
                  <c:v>94.53104702520136</c:v>
                </c:pt>
                <c:pt idx="20">
                  <c:v>94.098034121416816</c:v>
                </c:pt>
                <c:pt idx="21">
                  <c:v>95.955659478652464</c:v>
                </c:pt>
                <c:pt idx="22">
                  <c:v>93.089114055598856</c:v>
                </c:pt>
                <c:pt idx="23">
                  <c:v>93.106434571750242</c:v>
                </c:pt>
                <c:pt idx="24">
                  <c:v>90.616610374989165</c:v>
                </c:pt>
              </c:numCache>
            </c:numRef>
          </c:val>
          <c:smooth val="0"/>
          <c:extLst>
            <c:ext xmlns:c16="http://schemas.microsoft.com/office/drawing/2014/chart" uri="{C3380CC4-5D6E-409C-BE32-E72D297353CC}">
              <c16:uniqueId val="{00000002-DC68-44BE-91B6-51E29DF6CFC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C68-44BE-91B6-51E29DF6CFCF}"/>
                </c:ext>
              </c:extLst>
            </c:dLbl>
            <c:dLbl>
              <c:idx val="1"/>
              <c:delete val="1"/>
              <c:extLst>
                <c:ext xmlns:c15="http://schemas.microsoft.com/office/drawing/2012/chart" uri="{CE6537A1-D6FC-4f65-9D91-7224C49458BB}"/>
                <c:ext xmlns:c16="http://schemas.microsoft.com/office/drawing/2014/chart" uri="{C3380CC4-5D6E-409C-BE32-E72D297353CC}">
                  <c16:uniqueId val="{00000004-DC68-44BE-91B6-51E29DF6CFCF}"/>
                </c:ext>
              </c:extLst>
            </c:dLbl>
            <c:dLbl>
              <c:idx val="2"/>
              <c:delete val="1"/>
              <c:extLst>
                <c:ext xmlns:c15="http://schemas.microsoft.com/office/drawing/2012/chart" uri="{CE6537A1-D6FC-4f65-9D91-7224C49458BB}"/>
                <c:ext xmlns:c16="http://schemas.microsoft.com/office/drawing/2014/chart" uri="{C3380CC4-5D6E-409C-BE32-E72D297353CC}">
                  <c16:uniqueId val="{00000005-DC68-44BE-91B6-51E29DF6CFCF}"/>
                </c:ext>
              </c:extLst>
            </c:dLbl>
            <c:dLbl>
              <c:idx val="3"/>
              <c:delete val="1"/>
              <c:extLst>
                <c:ext xmlns:c15="http://schemas.microsoft.com/office/drawing/2012/chart" uri="{CE6537A1-D6FC-4f65-9D91-7224C49458BB}"/>
                <c:ext xmlns:c16="http://schemas.microsoft.com/office/drawing/2014/chart" uri="{C3380CC4-5D6E-409C-BE32-E72D297353CC}">
                  <c16:uniqueId val="{00000006-DC68-44BE-91B6-51E29DF6CFCF}"/>
                </c:ext>
              </c:extLst>
            </c:dLbl>
            <c:dLbl>
              <c:idx val="4"/>
              <c:delete val="1"/>
              <c:extLst>
                <c:ext xmlns:c15="http://schemas.microsoft.com/office/drawing/2012/chart" uri="{CE6537A1-D6FC-4f65-9D91-7224C49458BB}"/>
                <c:ext xmlns:c16="http://schemas.microsoft.com/office/drawing/2014/chart" uri="{C3380CC4-5D6E-409C-BE32-E72D297353CC}">
                  <c16:uniqueId val="{00000007-DC68-44BE-91B6-51E29DF6CFCF}"/>
                </c:ext>
              </c:extLst>
            </c:dLbl>
            <c:dLbl>
              <c:idx val="5"/>
              <c:delete val="1"/>
              <c:extLst>
                <c:ext xmlns:c15="http://schemas.microsoft.com/office/drawing/2012/chart" uri="{CE6537A1-D6FC-4f65-9D91-7224C49458BB}"/>
                <c:ext xmlns:c16="http://schemas.microsoft.com/office/drawing/2014/chart" uri="{C3380CC4-5D6E-409C-BE32-E72D297353CC}">
                  <c16:uniqueId val="{00000008-DC68-44BE-91B6-51E29DF6CFCF}"/>
                </c:ext>
              </c:extLst>
            </c:dLbl>
            <c:dLbl>
              <c:idx val="6"/>
              <c:delete val="1"/>
              <c:extLst>
                <c:ext xmlns:c15="http://schemas.microsoft.com/office/drawing/2012/chart" uri="{CE6537A1-D6FC-4f65-9D91-7224C49458BB}"/>
                <c:ext xmlns:c16="http://schemas.microsoft.com/office/drawing/2014/chart" uri="{C3380CC4-5D6E-409C-BE32-E72D297353CC}">
                  <c16:uniqueId val="{00000009-DC68-44BE-91B6-51E29DF6CFCF}"/>
                </c:ext>
              </c:extLst>
            </c:dLbl>
            <c:dLbl>
              <c:idx val="7"/>
              <c:delete val="1"/>
              <c:extLst>
                <c:ext xmlns:c15="http://schemas.microsoft.com/office/drawing/2012/chart" uri="{CE6537A1-D6FC-4f65-9D91-7224C49458BB}"/>
                <c:ext xmlns:c16="http://schemas.microsoft.com/office/drawing/2014/chart" uri="{C3380CC4-5D6E-409C-BE32-E72D297353CC}">
                  <c16:uniqueId val="{0000000A-DC68-44BE-91B6-51E29DF6CFCF}"/>
                </c:ext>
              </c:extLst>
            </c:dLbl>
            <c:dLbl>
              <c:idx val="8"/>
              <c:delete val="1"/>
              <c:extLst>
                <c:ext xmlns:c15="http://schemas.microsoft.com/office/drawing/2012/chart" uri="{CE6537A1-D6FC-4f65-9D91-7224C49458BB}"/>
                <c:ext xmlns:c16="http://schemas.microsoft.com/office/drawing/2014/chart" uri="{C3380CC4-5D6E-409C-BE32-E72D297353CC}">
                  <c16:uniqueId val="{0000000B-DC68-44BE-91B6-51E29DF6CFCF}"/>
                </c:ext>
              </c:extLst>
            </c:dLbl>
            <c:dLbl>
              <c:idx val="9"/>
              <c:delete val="1"/>
              <c:extLst>
                <c:ext xmlns:c15="http://schemas.microsoft.com/office/drawing/2012/chart" uri="{CE6537A1-D6FC-4f65-9D91-7224C49458BB}"/>
                <c:ext xmlns:c16="http://schemas.microsoft.com/office/drawing/2014/chart" uri="{C3380CC4-5D6E-409C-BE32-E72D297353CC}">
                  <c16:uniqueId val="{0000000C-DC68-44BE-91B6-51E29DF6CFCF}"/>
                </c:ext>
              </c:extLst>
            </c:dLbl>
            <c:dLbl>
              <c:idx val="10"/>
              <c:delete val="1"/>
              <c:extLst>
                <c:ext xmlns:c15="http://schemas.microsoft.com/office/drawing/2012/chart" uri="{CE6537A1-D6FC-4f65-9D91-7224C49458BB}"/>
                <c:ext xmlns:c16="http://schemas.microsoft.com/office/drawing/2014/chart" uri="{C3380CC4-5D6E-409C-BE32-E72D297353CC}">
                  <c16:uniqueId val="{0000000D-DC68-44BE-91B6-51E29DF6CFCF}"/>
                </c:ext>
              </c:extLst>
            </c:dLbl>
            <c:dLbl>
              <c:idx val="11"/>
              <c:delete val="1"/>
              <c:extLst>
                <c:ext xmlns:c15="http://schemas.microsoft.com/office/drawing/2012/chart" uri="{CE6537A1-D6FC-4f65-9D91-7224C49458BB}"/>
                <c:ext xmlns:c16="http://schemas.microsoft.com/office/drawing/2014/chart" uri="{C3380CC4-5D6E-409C-BE32-E72D297353CC}">
                  <c16:uniqueId val="{0000000E-DC68-44BE-91B6-51E29DF6CFCF}"/>
                </c:ext>
              </c:extLst>
            </c:dLbl>
            <c:dLbl>
              <c:idx val="12"/>
              <c:delete val="1"/>
              <c:extLst>
                <c:ext xmlns:c15="http://schemas.microsoft.com/office/drawing/2012/chart" uri="{CE6537A1-D6FC-4f65-9D91-7224C49458BB}"/>
                <c:ext xmlns:c16="http://schemas.microsoft.com/office/drawing/2014/chart" uri="{C3380CC4-5D6E-409C-BE32-E72D297353CC}">
                  <c16:uniqueId val="{0000000F-DC68-44BE-91B6-51E29DF6CFC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C68-44BE-91B6-51E29DF6CFCF}"/>
                </c:ext>
              </c:extLst>
            </c:dLbl>
            <c:dLbl>
              <c:idx val="14"/>
              <c:delete val="1"/>
              <c:extLst>
                <c:ext xmlns:c15="http://schemas.microsoft.com/office/drawing/2012/chart" uri="{CE6537A1-D6FC-4f65-9D91-7224C49458BB}"/>
                <c:ext xmlns:c16="http://schemas.microsoft.com/office/drawing/2014/chart" uri="{C3380CC4-5D6E-409C-BE32-E72D297353CC}">
                  <c16:uniqueId val="{00000011-DC68-44BE-91B6-51E29DF6CFCF}"/>
                </c:ext>
              </c:extLst>
            </c:dLbl>
            <c:dLbl>
              <c:idx val="15"/>
              <c:delete val="1"/>
              <c:extLst>
                <c:ext xmlns:c15="http://schemas.microsoft.com/office/drawing/2012/chart" uri="{CE6537A1-D6FC-4f65-9D91-7224C49458BB}"/>
                <c:ext xmlns:c16="http://schemas.microsoft.com/office/drawing/2014/chart" uri="{C3380CC4-5D6E-409C-BE32-E72D297353CC}">
                  <c16:uniqueId val="{00000012-DC68-44BE-91B6-51E29DF6CFCF}"/>
                </c:ext>
              </c:extLst>
            </c:dLbl>
            <c:dLbl>
              <c:idx val="16"/>
              <c:delete val="1"/>
              <c:extLst>
                <c:ext xmlns:c15="http://schemas.microsoft.com/office/drawing/2012/chart" uri="{CE6537A1-D6FC-4f65-9D91-7224C49458BB}"/>
                <c:ext xmlns:c16="http://schemas.microsoft.com/office/drawing/2014/chart" uri="{C3380CC4-5D6E-409C-BE32-E72D297353CC}">
                  <c16:uniqueId val="{00000013-DC68-44BE-91B6-51E29DF6CFCF}"/>
                </c:ext>
              </c:extLst>
            </c:dLbl>
            <c:dLbl>
              <c:idx val="17"/>
              <c:delete val="1"/>
              <c:extLst>
                <c:ext xmlns:c15="http://schemas.microsoft.com/office/drawing/2012/chart" uri="{CE6537A1-D6FC-4f65-9D91-7224C49458BB}"/>
                <c:ext xmlns:c16="http://schemas.microsoft.com/office/drawing/2014/chart" uri="{C3380CC4-5D6E-409C-BE32-E72D297353CC}">
                  <c16:uniqueId val="{00000014-DC68-44BE-91B6-51E29DF6CFCF}"/>
                </c:ext>
              </c:extLst>
            </c:dLbl>
            <c:dLbl>
              <c:idx val="18"/>
              <c:delete val="1"/>
              <c:extLst>
                <c:ext xmlns:c15="http://schemas.microsoft.com/office/drawing/2012/chart" uri="{CE6537A1-D6FC-4f65-9D91-7224C49458BB}"/>
                <c:ext xmlns:c16="http://schemas.microsoft.com/office/drawing/2014/chart" uri="{C3380CC4-5D6E-409C-BE32-E72D297353CC}">
                  <c16:uniqueId val="{00000015-DC68-44BE-91B6-51E29DF6CFCF}"/>
                </c:ext>
              </c:extLst>
            </c:dLbl>
            <c:dLbl>
              <c:idx val="19"/>
              <c:delete val="1"/>
              <c:extLst>
                <c:ext xmlns:c15="http://schemas.microsoft.com/office/drawing/2012/chart" uri="{CE6537A1-D6FC-4f65-9D91-7224C49458BB}"/>
                <c:ext xmlns:c16="http://schemas.microsoft.com/office/drawing/2014/chart" uri="{C3380CC4-5D6E-409C-BE32-E72D297353CC}">
                  <c16:uniqueId val="{00000016-DC68-44BE-91B6-51E29DF6CFCF}"/>
                </c:ext>
              </c:extLst>
            </c:dLbl>
            <c:dLbl>
              <c:idx val="20"/>
              <c:delete val="1"/>
              <c:extLst>
                <c:ext xmlns:c15="http://schemas.microsoft.com/office/drawing/2012/chart" uri="{CE6537A1-D6FC-4f65-9D91-7224C49458BB}"/>
                <c:ext xmlns:c16="http://schemas.microsoft.com/office/drawing/2014/chart" uri="{C3380CC4-5D6E-409C-BE32-E72D297353CC}">
                  <c16:uniqueId val="{00000017-DC68-44BE-91B6-51E29DF6CFCF}"/>
                </c:ext>
              </c:extLst>
            </c:dLbl>
            <c:dLbl>
              <c:idx val="21"/>
              <c:delete val="1"/>
              <c:extLst>
                <c:ext xmlns:c15="http://schemas.microsoft.com/office/drawing/2012/chart" uri="{CE6537A1-D6FC-4f65-9D91-7224C49458BB}"/>
                <c:ext xmlns:c16="http://schemas.microsoft.com/office/drawing/2014/chart" uri="{C3380CC4-5D6E-409C-BE32-E72D297353CC}">
                  <c16:uniqueId val="{00000018-DC68-44BE-91B6-51E29DF6CFCF}"/>
                </c:ext>
              </c:extLst>
            </c:dLbl>
            <c:dLbl>
              <c:idx val="22"/>
              <c:delete val="1"/>
              <c:extLst>
                <c:ext xmlns:c15="http://schemas.microsoft.com/office/drawing/2012/chart" uri="{CE6537A1-D6FC-4f65-9D91-7224C49458BB}"/>
                <c:ext xmlns:c16="http://schemas.microsoft.com/office/drawing/2014/chart" uri="{C3380CC4-5D6E-409C-BE32-E72D297353CC}">
                  <c16:uniqueId val="{00000019-DC68-44BE-91B6-51E29DF6CFCF}"/>
                </c:ext>
              </c:extLst>
            </c:dLbl>
            <c:dLbl>
              <c:idx val="23"/>
              <c:delete val="1"/>
              <c:extLst>
                <c:ext xmlns:c15="http://schemas.microsoft.com/office/drawing/2012/chart" uri="{CE6537A1-D6FC-4f65-9D91-7224C49458BB}"/>
                <c:ext xmlns:c16="http://schemas.microsoft.com/office/drawing/2014/chart" uri="{C3380CC4-5D6E-409C-BE32-E72D297353CC}">
                  <c16:uniqueId val="{0000001A-DC68-44BE-91B6-51E29DF6CFCF}"/>
                </c:ext>
              </c:extLst>
            </c:dLbl>
            <c:dLbl>
              <c:idx val="24"/>
              <c:delete val="1"/>
              <c:extLst>
                <c:ext xmlns:c15="http://schemas.microsoft.com/office/drawing/2012/chart" uri="{CE6537A1-D6FC-4f65-9D91-7224C49458BB}"/>
                <c:ext xmlns:c16="http://schemas.microsoft.com/office/drawing/2014/chart" uri="{C3380CC4-5D6E-409C-BE32-E72D297353CC}">
                  <c16:uniqueId val="{0000001B-DC68-44BE-91B6-51E29DF6CFC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C68-44BE-91B6-51E29DF6CFC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Hildesheim (244)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127378</v>
      </c>
      <c r="F11" s="238">
        <v>128116</v>
      </c>
      <c r="G11" s="238">
        <v>128405</v>
      </c>
      <c r="H11" s="238">
        <v>125842</v>
      </c>
      <c r="I11" s="265">
        <v>126088</v>
      </c>
      <c r="J11" s="263">
        <v>1290</v>
      </c>
      <c r="K11" s="266">
        <v>1.0230949812829135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17.028843285339697</v>
      </c>
      <c r="E13" s="115">
        <v>21691</v>
      </c>
      <c r="F13" s="114">
        <v>21824</v>
      </c>
      <c r="G13" s="114">
        <v>21606</v>
      </c>
      <c r="H13" s="114">
        <v>21356</v>
      </c>
      <c r="I13" s="140">
        <v>21119</v>
      </c>
      <c r="J13" s="115">
        <v>572</v>
      </c>
      <c r="K13" s="116">
        <v>2.7084615748851744</v>
      </c>
    </row>
    <row r="14" spans="1:255" ht="14.1" customHeight="1" x14ac:dyDescent="0.2">
      <c r="A14" s="306" t="s">
        <v>230</v>
      </c>
      <c r="B14" s="307"/>
      <c r="C14" s="308"/>
      <c r="D14" s="113">
        <v>60.076308310697293</v>
      </c>
      <c r="E14" s="115">
        <v>76524</v>
      </c>
      <c r="F14" s="114">
        <v>77070</v>
      </c>
      <c r="G14" s="114">
        <v>77657</v>
      </c>
      <c r="H14" s="114">
        <v>75732</v>
      </c>
      <c r="I14" s="140">
        <v>76323</v>
      </c>
      <c r="J14" s="115">
        <v>201</v>
      </c>
      <c r="K14" s="116">
        <v>0.26335442789198538</v>
      </c>
    </row>
    <row r="15" spans="1:255" ht="14.1" customHeight="1" x14ac:dyDescent="0.2">
      <c r="A15" s="306" t="s">
        <v>231</v>
      </c>
      <c r="B15" s="307"/>
      <c r="C15" s="308"/>
      <c r="D15" s="113">
        <v>10.434297916437689</v>
      </c>
      <c r="E15" s="115">
        <v>13291</v>
      </c>
      <c r="F15" s="114">
        <v>13303</v>
      </c>
      <c r="G15" s="114">
        <v>13275</v>
      </c>
      <c r="H15" s="114">
        <v>13057</v>
      </c>
      <c r="I15" s="140">
        <v>12987</v>
      </c>
      <c r="J15" s="115">
        <v>304</v>
      </c>
      <c r="K15" s="116">
        <v>2.3408023408023406</v>
      </c>
    </row>
    <row r="16" spans="1:255" ht="14.1" customHeight="1" x14ac:dyDescent="0.2">
      <c r="A16" s="306" t="s">
        <v>232</v>
      </c>
      <c r="B16" s="307"/>
      <c r="C16" s="308"/>
      <c r="D16" s="113">
        <v>11.069415440656943</v>
      </c>
      <c r="E16" s="115">
        <v>14100</v>
      </c>
      <c r="F16" s="114">
        <v>14122</v>
      </c>
      <c r="G16" s="114">
        <v>14076</v>
      </c>
      <c r="H16" s="114">
        <v>13955</v>
      </c>
      <c r="I16" s="140">
        <v>13900</v>
      </c>
      <c r="J16" s="115">
        <v>200</v>
      </c>
      <c r="K16" s="116">
        <v>1.4388489208633093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0.46868376014696417</v>
      </c>
      <c r="E18" s="115">
        <v>597</v>
      </c>
      <c r="F18" s="114">
        <v>565</v>
      </c>
      <c r="G18" s="114">
        <v>630</v>
      </c>
      <c r="H18" s="114">
        <v>637</v>
      </c>
      <c r="I18" s="140">
        <v>589</v>
      </c>
      <c r="J18" s="115">
        <v>8</v>
      </c>
      <c r="K18" s="116">
        <v>1.3582342954159592</v>
      </c>
    </row>
    <row r="19" spans="1:255" ht="14.1" customHeight="1" x14ac:dyDescent="0.2">
      <c r="A19" s="306" t="s">
        <v>235</v>
      </c>
      <c r="B19" s="307" t="s">
        <v>236</v>
      </c>
      <c r="C19" s="308"/>
      <c r="D19" s="113">
        <v>0.34778376171709402</v>
      </c>
      <c r="E19" s="115">
        <v>443</v>
      </c>
      <c r="F19" s="114">
        <v>412</v>
      </c>
      <c r="G19" s="114">
        <v>481</v>
      </c>
      <c r="H19" s="114">
        <v>486</v>
      </c>
      <c r="I19" s="140">
        <v>442</v>
      </c>
      <c r="J19" s="115">
        <v>1</v>
      </c>
      <c r="K19" s="116">
        <v>0.22624434389140272</v>
      </c>
    </row>
    <row r="20" spans="1:255" ht="14.1" customHeight="1" x14ac:dyDescent="0.2">
      <c r="A20" s="306">
        <v>12</v>
      </c>
      <c r="B20" s="307" t="s">
        <v>237</v>
      </c>
      <c r="C20" s="308"/>
      <c r="D20" s="113">
        <v>0.93265713074471257</v>
      </c>
      <c r="E20" s="115">
        <v>1188</v>
      </c>
      <c r="F20" s="114">
        <v>1155</v>
      </c>
      <c r="G20" s="114">
        <v>1253</v>
      </c>
      <c r="H20" s="114">
        <v>1193</v>
      </c>
      <c r="I20" s="140">
        <v>1141</v>
      </c>
      <c r="J20" s="115">
        <v>47</v>
      </c>
      <c r="K20" s="116">
        <v>4.1191936897458366</v>
      </c>
    </row>
    <row r="21" spans="1:255" ht="14.1" customHeight="1" x14ac:dyDescent="0.2">
      <c r="A21" s="306">
        <v>21</v>
      </c>
      <c r="B21" s="307" t="s">
        <v>238</v>
      </c>
      <c r="C21" s="308"/>
      <c r="D21" s="113">
        <v>0.53619934368572286</v>
      </c>
      <c r="E21" s="115">
        <v>683</v>
      </c>
      <c r="F21" s="114">
        <v>682</v>
      </c>
      <c r="G21" s="114">
        <v>637</v>
      </c>
      <c r="H21" s="114">
        <v>629</v>
      </c>
      <c r="I21" s="140">
        <v>609</v>
      </c>
      <c r="J21" s="115">
        <v>74</v>
      </c>
      <c r="K21" s="116">
        <v>12.151067323481117</v>
      </c>
    </row>
    <row r="22" spans="1:255" ht="14.1" customHeight="1" x14ac:dyDescent="0.2">
      <c r="A22" s="306">
        <v>22</v>
      </c>
      <c r="B22" s="307" t="s">
        <v>239</v>
      </c>
      <c r="C22" s="308"/>
      <c r="D22" s="113">
        <v>2.2806136067452778</v>
      </c>
      <c r="E22" s="115">
        <v>2905</v>
      </c>
      <c r="F22" s="114">
        <v>2979</v>
      </c>
      <c r="G22" s="114">
        <v>2998</v>
      </c>
      <c r="H22" s="114">
        <v>3001</v>
      </c>
      <c r="I22" s="140">
        <v>3141</v>
      </c>
      <c r="J22" s="115">
        <v>-236</v>
      </c>
      <c r="K22" s="116">
        <v>-7.5135307226997767</v>
      </c>
    </row>
    <row r="23" spans="1:255" ht="14.1" customHeight="1" x14ac:dyDescent="0.2">
      <c r="A23" s="306">
        <v>23</v>
      </c>
      <c r="B23" s="307" t="s">
        <v>240</v>
      </c>
      <c r="C23" s="308"/>
      <c r="D23" s="113">
        <v>1.2474681656172966</v>
      </c>
      <c r="E23" s="115">
        <v>1589</v>
      </c>
      <c r="F23" s="114">
        <v>1645</v>
      </c>
      <c r="G23" s="114">
        <v>1663</v>
      </c>
      <c r="H23" s="114">
        <v>1689</v>
      </c>
      <c r="I23" s="140">
        <v>1727</v>
      </c>
      <c r="J23" s="115">
        <v>-138</v>
      </c>
      <c r="K23" s="116">
        <v>-7.9907353792704114</v>
      </c>
    </row>
    <row r="24" spans="1:255" ht="14.1" customHeight="1" x14ac:dyDescent="0.2">
      <c r="A24" s="306">
        <v>24</v>
      </c>
      <c r="B24" s="307" t="s">
        <v>241</v>
      </c>
      <c r="C24" s="308"/>
      <c r="D24" s="113">
        <v>4.220509036097285</v>
      </c>
      <c r="E24" s="115">
        <v>5376</v>
      </c>
      <c r="F24" s="114">
        <v>5463</v>
      </c>
      <c r="G24" s="114">
        <v>5589</v>
      </c>
      <c r="H24" s="114">
        <v>5562</v>
      </c>
      <c r="I24" s="140">
        <v>5645</v>
      </c>
      <c r="J24" s="115">
        <v>-269</v>
      </c>
      <c r="K24" s="116">
        <v>-4.7652790079716567</v>
      </c>
    </row>
    <row r="25" spans="1:255" ht="14.1" customHeight="1" x14ac:dyDescent="0.2">
      <c r="A25" s="306">
        <v>25</v>
      </c>
      <c r="B25" s="307" t="s">
        <v>242</v>
      </c>
      <c r="C25" s="308"/>
      <c r="D25" s="113">
        <v>4.7700544835057856</v>
      </c>
      <c r="E25" s="115">
        <v>6076</v>
      </c>
      <c r="F25" s="114">
        <v>6066</v>
      </c>
      <c r="G25" s="114">
        <v>6068</v>
      </c>
      <c r="H25" s="114">
        <v>5910</v>
      </c>
      <c r="I25" s="140">
        <v>5929</v>
      </c>
      <c r="J25" s="115">
        <v>147</v>
      </c>
      <c r="K25" s="116">
        <v>2.4793388429752068</v>
      </c>
    </row>
    <row r="26" spans="1:255" ht="14.1" customHeight="1" x14ac:dyDescent="0.2">
      <c r="A26" s="306">
        <v>26</v>
      </c>
      <c r="B26" s="307" t="s">
        <v>243</v>
      </c>
      <c r="C26" s="308"/>
      <c r="D26" s="113">
        <v>2.7163246400477319</v>
      </c>
      <c r="E26" s="115">
        <v>3460</v>
      </c>
      <c r="F26" s="114">
        <v>3493</v>
      </c>
      <c r="G26" s="114">
        <v>3529</v>
      </c>
      <c r="H26" s="114">
        <v>3446</v>
      </c>
      <c r="I26" s="140">
        <v>3464</v>
      </c>
      <c r="J26" s="115">
        <v>-4</v>
      </c>
      <c r="K26" s="116">
        <v>-0.11547344110854503</v>
      </c>
    </row>
    <row r="27" spans="1:255" ht="14.1" customHeight="1" x14ac:dyDescent="0.2">
      <c r="A27" s="306">
        <v>27</v>
      </c>
      <c r="B27" s="307" t="s">
        <v>244</v>
      </c>
      <c r="C27" s="308"/>
      <c r="D27" s="113">
        <v>3.066463596539434</v>
      </c>
      <c r="E27" s="115">
        <v>3906</v>
      </c>
      <c r="F27" s="114">
        <v>3941</v>
      </c>
      <c r="G27" s="114">
        <v>3919</v>
      </c>
      <c r="H27" s="114">
        <v>3883</v>
      </c>
      <c r="I27" s="140">
        <v>3874</v>
      </c>
      <c r="J27" s="115">
        <v>32</v>
      </c>
      <c r="K27" s="116">
        <v>0.82601961796592671</v>
      </c>
    </row>
    <row r="28" spans="1:255" ht="14.1" customHeight="1" x14ac:dyDescent="0.2">
      <c r="A28" s="306">
        <v>28</v>
      </c>
      <c r="B28" s="307" t="s">
        <v>245</v>
      </c>
      <c r="C28" s="308"/>
      <c r="D28" s="113">
        <v>0.15858311482359591</v>
      </c>
      <c r="E28" s="115">
        <v>202</v>
      </c>
      <c r="F28" s="114">
        <v>231</v>
      </c>
      <c r="G28" s="114" t="s">
        <v>514</v>
      </c>
      <c r="H28" s="114" t="s">
        <v>514</v>
      </c>
      <c r="I28" s="140">
        <v>217</v>
      </c>
      <c r="J28" s="115">
        <v>-15</v>
      </c>
      <c r="K28" s="116">
        <v>-6.9124423963133639</v>
      </c>
    </row>
    <row r="29" spans="1:255" ht="14.1" customHeight="1" x14ac:dyDescent="0.2">
      <c r="A29" s="306">
        <v>29</v>
      </c>
      <c r="B29" s="307" t="s">
        <v>246</v>
      </c>
      <c r="C29" s="308"/>
      <c r="D29" s="113">
        <v>2.084347375527956</v>
      </c>
      <c r="E29" s="115">
        <v>2655</v>
      </c>
      <c r="F29" s="114">
        <v>2714</v>
      </c>
      <c r="G29" s="114">
        <v>2745</v>
      </c>
      <c r="H29" s="114">
        <v>2683</v>
      </c>
      <c r="I29" s="140">
        <v>2672</v>
      </c>
      <c r="J29" s="115">
        <v>-17</v>
      </c>
      <c r="K29" s="116">
        <v>-0.63622754491017963</v>
      </c>
    </row>
    <row r="30" spans="1:255" ht="14.1" customHeight="1" x14ac:dyDescent="0.2">
      <c r="A30" s="306" t="s">
        <v>247</v>
      </c>
      <c r="B30" s="307" t="s">
        <v>248</v>
      </c>
      <c r="C30" s="308"/>
      <c r="D30" s="113">
        <v>0.75209219802477667</v>
      </c>
      <c r="E30" s="115">
        <v>958</v>
      </c>
      <c r="F30" s="114">
        <v>997</v>
      </c>
      <c r="G30" s="114">
        <v>1024</v>
      </c>
      <c r="H30" s="114">
        <v>985</v>
      </c>
      <c r="I30" s="140">
        <v>977</v>
      </c>
      <c r="J30" s="115">
        <v>-19</v>
      </c>
      <c r="K30" s="116">
        <v>-1.9447287615148414</v>
      </c>
    </row>
    <row r="31" spans="1:255" ht="14.1" customHeight="1" x14ac:dyDescent="0.2">
      <c r="A31" s="306" t="s">
        <v>249</v>
      </c>
      <c r="B31" s="307" t="s">
        <v>250</v>
      </c>
      <c r="C31" s="308"/>
      <c r="D31" s="113">
        <v>1.3126285543814473</v>
      </c>
      <c r="E31" s="115">
        <v>1672</v>
      </c>
      <c r="F31" s="114">
        <v>1691</v>
      </c>
      <c r="G31" s="114">
        <v>1695</v>
      </c>
      <c r="H31" s="114">
        <v>1673</v>
      </c>
      <c r="I31" s="140">
        <v>1669</v>
      </c>
      <c r="J31" s="115">
        <v>3</v>
      </c>
      <c r="K31" s="116">
        <v>0.17974835230677053</v>
      </c>
    </row>
    <row r="32" spans="1:255" ht="14.1" customHeight="1" x14ac:dyDescent="0.2">
      <c r="A32" s="306">
        <v>31</v>
      </c>
      <c r="B32" s="307" t="s">
        <v>251</v>
      </c>
      <c r="C32" s="308"/>
      <c r="D32" s="113">
        <v>0.80312141814128024</v>
      </c>
      <c r="E32" s="115">
        <v>1023</v>
      </c>
      <c r="F32" s="114">
        <v>1010</v>
      </c>
      <c r="G32" s="114">
        <v>1008</v>
      </c>
      <c r="H32" s="114">
        <v>994</v>
      </c>
      <c r="I32" s="140">
        <v>985</v>
      </c>
      <c r="J32" s="115">
        <v>38</v>
      </c>
      <c r="K32" s="116">
        <v>3.8578680203045685</v>
      </c>
    </row>
    <row r="33" spans="1:11" ht="14.1" customHeight="1" x14ac:dyDescent="0.2">
      <c r="A33" s="306">
        <v>32</v>
      </c>
      <c r="B33" s="307" t="s">
        <v>252</v>
      </c>
      <c r="C33" s="308"/>
      <c r="D33" s="113">
        <v>2.0953382844761261</v>
      </c>
      <c r="E33" s="115">
        <v>2669</v>
      </c>
      <c r="F33" s="114">
        <v>2647</v>
      </c>
      <c r="G33" s="114">
        <v>2741</v>
      </c>
      <c r="H33" s="114">
        <v>2673</v>
      </c>
      <c r="I33" s="140">
        <v>2662</v>
      </c>
      <c r="J33" s="115">
        <v>7</v>
      </c>
      <c r="K33" s="116">
        <v>0.26296018031555224</v>
      </c>
    </row>
    <row r="34" spans="1:11" ht="14.1" customHeight="1" x14ac:dyDescent="0.2">
      <c r="A34" s="306">
        <v>33</v>
      </c>
      <c r="B34" s="307" t="s">
        <v>253</v>
      </c>
      <c r="C34" s="308"/>
      <c r="D34" s="113">
        <v>1.1234279074879492</v>
      </c>
      <c r="E34" s="115">
        <v>1431</v>
      </c>
      <c r="F34" s="114">
        <v>1420</v>
      </c>
      <c r="G34" s="114">
        <v>1508</v>
      </c>
      <c r="H34" s="114">
        <v>1456</v>
      </c>
      <c r="I34" s="140">
        <v>1400</v>
      </c>
      <c r="J34" s="115">
        <v>31</v>
      </c>
      <c r="K34" s="116">
        <v>2.2142857142857144</v>
      </c>
    </row>
    <row r="35" spans="1:11" ht="14.1" customHeight="1" x14ac:dyDescent="0.2">
      <c r="A35" s="306">
        <v>34</v>
      </c>
      <c r="B35" s="307" t="s">
        <v>254</v>
      </c>
      <c r="C35" s="308"/>
      <c r="D35" s="113">
        <v>2.4384116566440044</v>
      </c>
      <c r="E35" s="115">
        <v>3106</v>
      </c>
      <c r="F35" s="114">
        <v>3074</v>
      </c>
      <c r="G35" s="114">
        <v>3110</v>
      </c>
      <c r="H35" s="114">
        <v>3171</v>
      </c>
      <c r="I35" s="140">
        <v>3170</v>
      </c>
      <c r="J35" s="115">
        <v>-64</v>
      </c>
      <c r="K35" s="116">
        <v>-2.0189274447949526</v>
      </c>
    </row>
    <row r="36" spans="1:11" ht="14.1" customHeight="1" x14ac:dyDescent="0.2">
      <c r="A36" s="306">
        <v>41</v>
      </c>
      <c r="B36" s="307" t="s">
        <v>255</v>
      </c>
      <c r="C36" s="308"/>
      <c r="D36" s="113">
        <v>0.87456232630438535</v>
      </c>
      <c r="E36" s="115">
        <v>1114</v>
      </c>
      <c r="F36" s="114">
        <v>1122</v>
      </c>
      <c r="G36" s="114">
        <v>1116</v>
      </c>
      <c r="H36" s="114">
        <v>1103</v>
      </c>
      <c r="I36" s="140">
        <v>1102</v>
      </c>
      <c r="J36" s="115">
        <v>12</v>
      </c>
      <c r="K36" s="116">
        <v>1.0889292196007259</v>
      </c>
    </row>
    <row r="37" spans="1:11" ht="14.1" customHeight="1" x14ac:dyDescent="0.2">
      <c r="A37" s="306">
        <v>42</v>
      </c>
      <c r="B37" s="307" t="s">
        <v>256</v>
      </c>
      <c r="C37" s="308"/>
      <c r="D37" s="113">
        <v>0.22845389313696243</v>
      </c>
      <c r="E37" s="115">
        <v>291</v>
      </c>
      <c r="F37" s="114">
        <v>285</v>
      </c>
      <c r="G37" s="114">
        <v>274</v>
      </c>
      <c r="H37" s="114">
        <v>253</v>
      </c>
      <c r="I37" s="140">
        <v>245</v>
      </c>
      <c r="J37" s="115">
        <v>46</v>
      </c>
      <c r="K37" s="116">
        <v>18.775510204081634</v>
      </c>
    </row>
    <row r="38" spans="1:11" ht="14.1" customHeight="1" x14ac:dyDescent="0.2">
      <c r="A38" s="306">
        <v>43</v>
      </c>
      <c r="B38" s="307" t="s">
        <v>257</v>
      </c>
      <c r="C38" s="308"/>
      <c r="D38" s="113">
        <v>1.4107616699901082</v>
      </c>
      <c r="E38" s="115">
        <v>1797</v>
      </c>
      <c r="F38" s="114">
        <v>1803</v>
      </c>
      <c r="G38" s="114">
        <v>1792</v>
      </c>
      <c r="H38" s="114">
        <v>1730</v>
      </c>
      <c r="I38" s="140">
        <v>1702</v>
      </c>
      <c r="J38" s="115">
        <v>95</v>
      </c>
      <c r="K38" s="116">
        <v>5.5816686251468859</v>
      </c>
    </row>
    <row r="39" spans="1:11" ht="14.1" customHeight="1" x14ac:dyDescent="0.2">
      <c r="A39" s="306">
        <v>51</v>
      </c>
      <c r="B39" s="307" t="s">
        <v>258</v>
      </c>
      <c r="C39" s="308"/>
      <c r="D39" s="113">
        <v>6.2875849832781174</v>
      </c>
      <c r="E39" s="115">
        <v>8009</v>
      </c>
      <c r="F39" s="114">
        <v>8076</v>
      </c>
      <c r="G39" s="114">
        <v>8269</v>
      </c>
      <c r="H39" s="114">
        <v>8016</v>
      </c>
      <c r="I39" s="140">
        <v>8001</v>
      </c>
      <c r="J39" s="115">
        <v>8</v>
      </c>
      <c r="K39" s="116">
        <v>9.9987501562304709E-2</v>
      </c>
    </row>
    <row r="40" spans="1:11" ht="14.1" customHeight="1" x14ac:dyDescent="0.2">
      <c r="A40" s="306" t="s">
        <v>259</v>
      </c>
      <c r="B40" s="307" t="s">
        <v>260</v>
      </c>
      <c r="C40" s="308"/>
      <c r="D40" s="113">
        <v>5.4813233054373596</v>
      </c>
      <c r="E40" s="115">
        <v>6982</v>
      </c>
      <c r="F40" s="114">
        <v>7035</v>
      </c>
      <c r="G40" s="114">
        <v>7185</v>
      </c>
      <c r="H40" s="114">
        <v>7051</v>
      </c>
      <c r="I40" s="140">
        <v>7009</v>
      </c>
      <c r="J40" s="115">
        <v>-27</v>
      </c>
      <c r="K40" s="116">
        <v>-0.38521900413753746</v>
      </c>
    </row>
    <row r="41" spans="1:11" ht="14.1" customHeight="1" x14ac:dyDescent="0.2">
      <c r="A41" s="306"/>
      <c r="B41" s="307" t="s">
        <v>261</v>
      </c>
      <c r="C41" s="308"/>
      <c r="D41" s="113">
        <v>4.5384603306693467</v>
      </c>
      <c r="E41" s="115">
        <v>5781</v>
      </c>
      <c r="F41" s="114">
        <v>5833</v>
      </c>
      <c r="G41" s="114">
        <v>5997</v>
      </c>
      <c r="H41" s="114">
        <v>5917</v>
      </c>
      <c r="I41" s="140">
        <v>5887</v>
      </c>
      <c r="J41" s="115">
        <v>-106</v>
      </c>
      <c r="K41" s="116">
        <v>-1.800577543740445</v>
      </c>
    </row>
    <row r="42" spans="1:11" ht="14.1" customHeight="1" x14ac:dyDescent="0.2">
      <c r="A42" s="306">
        <v>52</v>
      </c>
      <c r="B42" s="307" t="s">
        <v>262</v>
      </c>
      <c r="C42" s="308"/>
      <c r="D42" s="113">
        <v>3.7706668341471841</v>
      </c>
      <c r="E42" s="115">
        <v>4803</v>
      </c>
      <c r="F42" s="114">
        <v>4831</v>
      </c>
      <c r="G42" s="114">
        <v>4865</v>
      </c>
      <c r="H42" s="114">
        <v>4817</v>
      </c>
      <c r="I42" s="140">
        <v>4823</v>
      </c>
      <c r="J42" s="115">
        <v>-20</v>
      </c>
      <c r="K42" s="116">
        <v>-0.4146796599626788</v>
      </c>
    </row>
    <row r="43" spans="1:11" ht="14.1" customHeight="1" x14ac:dyDescent="0.2">
      <c r="A43" s="306" t="s">
        <v>263</v>
      </c>
      <c r="B43" s="307" t="s">
        <v>264</v>
      </c>
      <c r="C43" s="308"/>
      <c r="D43" s="113">
        <v>3.212485672565121</v>
      </c>
      <c r="E43" s="115">
        <v>4092</v>
      </c>
      <c r="F43" s="114">
        <v>4113</v>
      </c>
      <c r="G43" s="114">
        <v>4139</v>
      </c>
      <c r="H43" s="114">
        <v>4111</v>
      </c>
      <c r="I43" s="140">
        <v>4107</v>
      </c>
      <c r="J43" s="115">
        <v>-15</v>
      </c>
      <c r="K43" s="116">
        <v>-0.36523009495982467</v>
      </c>
    </row>
    <row r="44" spans="1:11" ht="14.1" customHeight="1" x14ac:dyDescent="0.2">
      <c r="A44" s="306">
        <v>53</v>
      </c>
      <c r="B44" s="307" t="s">
        <v>265</v>
      </c>
      <c r="C44" s="308"/>
      <c r="D44" s="113">
        <v>0.78113960024494022</v>
      </c>
      <c r="E44" s="115">
        <v>995</v>
      </c>
      <c r="F44" s="114">
        <v>1000</v>
      </c>
      <c r="G44" s="114">
        <v>1024</v>
      </c>
      <c r="H44" s="114">
        <v>1012</v>
      </c>
      <c r="I44" s="140">
        <v>968</v>
      </c>
      <c r="J44" s="115">
        <v>27</v>
      </c>
      <c r="K44" s="116">
        <v>2.7892561983471076</v>
      </c>
    </row>
    <row r="45" spans="1:11" ht="14.1" customHeight="1" x14ac:dyDescent="0.2">
      <c r="A45" s="306" t="s">
        <v>266</v>
      </c>
      <c r="B45" s="307" t="s">
        <v>267</v>
      </c>
      <c r="C45" s="308"/>
      <c r="D45" s="113">
        <v>0.73325063982791372</v>
      </c>
      <c r="E45" s="115">
        <v>934</v>
      </c>
      <c r="F45" s="114">
        <v>934</v>
      </c>
      <c r="G45" s="114">
        <v>963</v>
      </c>
      <c r="H45" s="114">
        <v>954</v>
      </c>
      <c r="I45" s="140">
        <v>911</v>
      </c>
      <c r="J45" s="115">
        <v>23</v>
      </c>
      <c r="K45" s="116">
        <v>2.5246981339187706</v>
      </c>
    </row>
    <row r="46" spans="1:11" ht="14.1" customHeight="1" x14ac:dyDescent="0.2">
      <c r="A46" s="306">
        <v>54</v>
      </c>
      <c r="B46" s="307" t="s">
        <v>268</v>
      </c>
      <c r="C46" s="308"/>
      <c r="D46" s="113">
        <v>3.2171960621143367</v>
      </c>
      <c r="E46" s="115">
        <v>4098</v>
      </c>
      <c r="F46" s="114">
        <v>4198</v>
      </c>
      <c r="G46" s="114">
        <v>3746</v>
      </c>
      <c r="H46" s="114">
        <v>3670</v>
      </c>
      <c r="I46" s="140">
        <v>3734</v>
      </c>
      <c r="J46" s="115">
        <v>364</v>
      </c>
      <c r="K46" s="116">
        <v>9.7482592394215324</v>
      </c>
    </row>
    <row r="47" spans="1:11" ht="14.1" customHeight="1" x14ac:dyDescent="0.2">
      <c r="A47" s="306">
        <v>61</v>
      </c>
      <c r="B47" s="307" t="s">
        <v>269</v>
      </c>
      <c r="C47" s="308"/>
      <c r="D47" s="113">
        <v>2.5977798363924696</v>
      </c>
      <c r="E47" s="115">
        <v>3309</v>
      </c>
      <c r="F47" s="114">
        <v>3316</v>
      </c>
      <c r="G47" s="114">
        <v>3343</v>
      </c>
      <c r="H47" s="114">
        <v>3233</v>
      </c>
      <c r="I47" s="140">
        <v>3252</v>
      </c>
      <c r="J47" s="115">
        <v>57</v>
      </c>
      <c r="K47" s="116">
        <v>1.7527675276752768</v>
      </c>
    </row>
    <row r="48" spans="1:11" ht="14.1" customHeight="1" x14ac:dyDescent="0.2">
      <c r="A48" s="306">
        <v>62</v>
      </c>
      <c r="B48" s="307" t="s">
        <v>270</v>
      </c>
      <c r="C48" s="308"/>
      <c r="D48" s="113">
        <v>7.3113096453076674</v>
      </c>
      <c r="E48" s="115">
        <v>9313</v>
      </c>
      <c r="F48" s="114">
        <v>9374</v>
      </c>
      <c r="G48" s="114">
        <v>9389</v>
      </c>
      <c r="H48" s="114">
        <v>9175</v>
      </c>
      <c r="I48" s="140">
        <v>9240</v>
      </c>
      <c r="J48" s="115">
        <v>73</v>
      </c>
      <c r="K48" s="116">
        <v>0.79004329004328999</v>
      </c>
    </row>
    <row r="49" spans="1:11" ht="14.1" customHeight="1" x14ac:dyDescent="0.2">
      <c r="A49" s="306">
        <v>63</v>
      </c>
      <c r="B49" s="307" t="s">
        <v>271</v>
      </c>
      <c r="C49" s="308"/>
      <c r="D49" s="113">
        <v>1.6415707579016785</v>
      </c>
      <c r="E49" s="115">
        <v>2091</v>
      </c>
      <c r="F49" s="114">
        <v>2183</v>
      </c>
      <c r="G49" s="114">
        <v>2196</v>
      </c>
      <c r="H49" s="114">
        <v>2125</v>
      </c>
      <c r="I49" s="140">
        <v>2168</v>
      </c>
      <c r="J49" s="115">
        <v>-77</v>
      </c>
      <c r="K49" s="116">
        <v>-3.5516605166051662</v>
      </c>
    </row>
    <row r="50" spans="1:11" ht="14.1" customHeight="1" x14ac:dyDescent="0.2">
      <c r="A50" s="306" t="s">
        <v>272</v>
      </c>
      <c r="B50" s="307" t="s">
        <v>273</v>
      </c>
      <c r="C50" s="308"/>
      <c r="D50" s="113">
        <v>0.25593116550738748</v>
      </c>
      <c r="E50" s="115">
        <v>326</v>
      </c>
      <c r="F50" s="114">
        <v>336</v>
      </c>
      <c r="G50" s="114">
        <v>325</v>
      </c>
      <c r="H50" s="114">
        <v>313</v>
      </c>
      <c r="I50" s="140">
        <v>314</v>
      </c>
      <c r="J50" s="115">
        <v>12</v>
      </c>
      <c r="K50" s="116">
        <v>3.8216560509554141</v>
      </c>
    </row>
    <row r="51" spans="1:11" ht="14.1" customHeight="1" x14ac:dyDescent="0.2">
      <c r="A51" s="306" t="s">
        <v>274</v>
      </c>
      <c r="B51" s="307" t="s">
        <v>275</v>
      </c>
      <c r="C51" s="308"/>
      <c r="D51" s="113">
        <v>1.1524753097081128</v>
      </c>
      <c r="E51" s="115">
        <v>1468</v>
      </c>
      <c r="F51" s="114">
        <v>1532</v>
      </c>
      <c r="G51" s="114">
        <v>1552</v>
      </c>
      <c r="H51" s="114">
        <v>1508</v>
      </c>
      <c r="I51" s="140">
        <v>1548</v>
      </c>
      <c r="J51" s="115">
        <v>-80</v>
      </c>
      <c r="K51" s="116">
        <v>-5.1679586563307494</v>
      </c>
    </row>
    <row r="52" spans="1:11" ht="14.1" customHeight="1" x14ac:dyDescent="0.2">
      <c r="A52" s="306">
        <v>71</v>
      </c>
      <c r="B52" s="307" t="s">
        <v>276</v>
      </c>
      <c r="C52" s="308"/>
      <c r="D52" s="113">
        <v>10.717706354315501</v>
      </c>
      <c r="E52" s="115">
        <v>13652</v>
      </c>
      <c r="F52" s="114">
        <v>13749</v>
      </c>
      <c r="G52" s="114">
        <v>13760</v>
      </c>
      <c r="H52" s="114">
        <v>13502</v>
      </c>
      <c r="I52" s="140">
        <v>13521</v>
      </c>
      <c r="J52" s="115">
        <v>131</v>
      </c>
      <c r="K52" s="116">
        <v>0.96886324975963312</v>
      </c>
    </row>
    <row r="53" spans="1:11" ht="14.1" customHeight="1" x14ac:dyDescent="0.2">
      <c r="A53" s="306" t="s">
        <v>277</v>
      </c>
      <c r="B53" s="307" t="s">
        <v>278</v>
      </c>
      <c r="C53" s="308"/>
      <c r="D53" s="113">
        <v>4.2495564383174491</v>
      </c>
      <c r="E53" s="115">
        <v>5413</v>
      </c>
      <c r="F53" s="114">
        <v>5457</v>
      </c>
      <c r="G53" s="114">
        <v>5441</v>
      </c>
      <c r="H53" s="114">
        <v>5287</v>
      </c>
      <c r="I53" s="140">
        <v>5339</v>
      </c>
      <c r="J53" s="115">
        <v>74</v>
      </c>
      <c r="K53" s="116">
        <v>1.3860273459449335</v>
      </c>
    </row>
    <row r="54" spans="1:11" ht="14.1" customHeight="1" x14ac:dyDescent="0.2">
      <c r="A54" s="306" t="s">
        <v>279</v>
      </c>
      <c r="B54" s="307" t="s">
        <v>280</v>
      </c>
      <c r="C54" s="308"/>
      <c r="D54" s="113">
        <v>5.3981064234012157</v>
      </c>
      <c r="E54" s="115">
        <v>6876</v>
      </c>
      <c r="F54" s="114">
        <v>6917</v>
      </c>
      <c r="G54" s="114">
        <v>6948</v>
      </c>
      <c r="H54" s="114">
        <v>6889</v>
      </c>
      <c r="I54" s="140">
        <v>6865</v>
      </c>
      <c r="J54" s="115">
        <v>11</v>
      </c>
      <c r="K54" s="116">
        <v>0.16023306627822287</v>
      </c>
    </row>
    <row r="55" spans="1:11" ht="14.1" customHeight="1" x14ac:dyDescent="0.2">
      <c r="A55" s="306">
        <v>72</v>
      </c>
      <c r="B55" s="307" t="s">
        <v>281</v>
      </c>
      <c r="C55" s="308"/>
      <c r="D55" s="113">
        <v>2.9510590525836489</v>
      </c>
      <c r="E55" s="115">
        <v>3759</v>
      </c>
      <c r="F55" s="114">
        <v>3803</v>
      </c>
      <c r="G55" s="114">
        <v>3815</v>
      </c>
      <c r="H55" s="114">
        <v>3709</v>
      </c>
      <c r="I55" s="140">
        <v>3722</v>
      </c>
      <c r="J55" s="115">
        <v>37</v>
      </c>
      <c r="K55" s="116">
        <v>0.99408919935518536</v>
      </c>
    </row>
    <row r="56" spans="1:11" ht="14.1" customHeight="1" x14ac:dyDescent="0.2">
      <c r="A56" s="306" t="s">
        <v>282</v>
      </c>
      <c r="B56" s="307" t="s">
        <v>283</v>
      </c>
      <c r="C56" s="308"/>
      <c r="D56" s="113">
        <v>1.4578655654822654</v>
      </c>
      <c r="E56" s="115">
        <v>1857</v>
      </c>
      <c r="F56" s="114">
        <v>1897</v>
      </c>
      <c r="G56" s="114">
        <v>1904</v>
      </c>
      <c r="H56" s="114">
        <v>1824</v>
      </c>
      <c r="I56" s="140">
        <v>1837</v>
      </c>
      <c r="J56" s="115">
        <v>20</v>
      </c>
      <c r="K56" s="116">
        <v>1.0887316276537833</v>
      </c>
    </row>
    <row r="57" spans="1:11" ht="14.1" customHeight="1" x14ac:dyDescent="0.2">
      <c r="A57" s="306" t="s">
        <v>284</v>
      </c>
      <c r="B57" s="307" t="s">
        <v>285</v>
      </c>
      <c r="C57" s="308"/>
      <c r="D57" s="113">
        <v>1.0268649217290269</v>
      </c>
      <c r="E57" s="115">
        <v>1308</v>
      </c>
      <c r="F57" s="114">
        <v>1308</v>
      </c>
      <c r="G57" s="114">
        <v>1312</v>
      </c>
      <c r="H57" s="114">
        <v>1307</v>
      </c>
      <c r="I57" s="140">
        <v>1294</v>
      </c>
      <c r="J57" s="115">
        <v>14</v>
      </c>
      <c r="K57" s="116">
        <v>1.0819165378670788</v>
      </c>
    </row>
    <row r="58" spans="1:11" ht="14.1" customHeight="1" x14ac:dyDescent="0.2">
      <c r="A58" s="306">
        <v>73</v>
      </c>
      <c r="B58" s="307" t="s">
        <v>286</v>
      </c>
      <c r="C58" s="308"/>
      <c r="D58" s="113">
        <v>3.2266168412127683</v>
      </c>
      <c r="E58" s="115">
        <v>4110</v>
      </c>
      <c r="F58" s="114">
        <v>4099</v>
      </c>
      <c r="G58" s="114">
        <v>4106</v>
      </c>
      <c r="H58" s="114">
        <v>4004</v>
      </c>
      <c r="I58" s="140">
        <v>3993</v>
      </c>
      <c r="J58" s="115">
        <v>117</v>
      </c>
      <c r="K58" s="116">
        <v>2.9301277235161534</v>
      </c>
    </row>
    <row r="59" spans="1:11" ht="14.1" customHeight="1" x14ac:dyDescent="0.2">
      <c r="A59" s="306" t="s">
        <v>287</v>
      </c>
      <c r="B59" s="307" t="s">
        <v>288</v>
      </c>
      <c r="C59" s="308"/>
      <c r="D59" s="113">
        <v>2.7202499646720786</v>
      </c>
      <c r="E59" s="115">
        <v>3465</v>
      </c>
      <c r="F59" s="114">
        <v>3453</v>
      </c>
      <c r="G59" s="114">
        <v>3455</v>
      </c>
      <c r="H59" s="114">
        <v>3371</v>
      </c>
      <c r="I59" s="140">
        <v>3363</v>
      </c>
      <c r="J59" s="115">
        <v>102</v>
      </c>
      <c r="K59" s="116">
        <v>3.0330062444246209</v>
      </c>
    </row>
    <row r="60" spans="1:11" ht="14.1" customHeight="1" x14ac:dyDescent="0.2">
      <c r="A60" s="306">
        <v>81</v>
      </c>
      <c r="B60" s="307" t="s">
        <v>289</v>
      </c>
      <c r="C60" s="308"/>
      <c r="D60" s="113">
        <v>9.4623875394495123</v>
      </c>
      <c r="E60" s="115">
        <v>12053</v>
      </c>
      <c r="F60" s="114">
        <v>12042</v>
      </c>
      <c r="G60" s="114">
        <v>12041</v>
      </c>
      <c r="H60" s="114">
        <v>11684</v>
      </c>
      <c r="I60" s="140">
        <v>11667</v>
      </c>
      <c r="J60" s="115">
        <v>386</v>
      </c>
      <c r="K60" s="116">
        <v>3.308476900659981</v>
      </c>
    </row>
    <row r="61" spans="1:11" ht="14.1" customHeight="1" x14ac:dyDescent="0.2">
      <c r="A61" s="306" t="s">
        <v>290</v>
      </c>
      <c r="B61" s="307" t="s">
        <v>291</v>
      </c>
      <c r="C61" s="308"/>
      <c r="D61" s="113">
        <v>2.8097473661071772</v>
      </c>
      <c r="E61" s="115">
        <v>3579</v>
      </c>
      <c r="F61" s="114">
        <v>3570</v>
      </c>
      <c r="G61" s="114">
        <v>3582</v>
      </c>
      <c r="H61" s="114">
        <v>3462</v>
      </c>
      <c r="I61" s="140">
        <v>3491</v>
      </c>
      <c r="J61" s="115">
        <v>88</v>
      </c>
      <c r="K61" s="116">
        <v>2.5207676883414494</v>
      </c>
    </row>
    <row r="62" spans="1:11" ht="14.1" customHeight="1" x14ac:dyDescent="0.2">
      <c r="A62" s="306" t="s">
        <v>292</v>
      </c>
      <c r="B62" s="307" t="s">
        <v>293</v>
      </c>
      <c r="C62" s="308"/>
      <c r="D62" s="113">
        <v>3.7800876132456156</v>
      </c>
      <c r="E62" s="115">
        <v>4815</v>
      </c>
      <c r="F62" s="114">
        <v>4848</v>
      </c>
      <c r="G62" s="114">
        <v>4856</v>
      </c>
      <c r="H62" s="114">
        <v>4664</v>
      </c>
      <c r="I62" s="140">
        <v>4623</v>
      </c>
      <c r="J62" s="115">
        <v>192</v>
      </c>
      <c r="K62" s="116">
        <v>4.1531473069435432</v>
      </c>
    </row>
    <row r="63" spans="1:11" ht="14.1" customHeight="1" x14ac:dyDescent="0.2">
      <c r="A63" s="306"/>
      <c r="B63" s="307" t="s">
        <v>294</v>
      </c>
      <c r="C63" s="308"/>
      <c r="D63" s="113">
        <v>3.3773493067876714</v>
      </c>
      <c r="E63" s="115">
        <v>4302</v>
      </c>
      <c r="F63" s="114">
        <v>4336</v>
      </c>
      <c r="G63" s="114">
        <v>4339</v>
      </c>
      <c r="H63" s="114">
        <v>4187</v>
      </c>
      <c r="I63" s="140">
        <v>4145</v>
      </c>
      <c r="J63" s="115">
        <v>157</v>
      </c>
      <c r="K63" s="116">
        <v>3.7876960193003617</v>
      </c>
    </row>
    <row r="64" spans="1:11" ht="14.1" customHeight="1" x14ac:dyDescent="0.2">
      <c r="A64" s="306" t="s">
        <v>295</v>
      </c>
      <c r="B64" s="307" t="s">
        <v>296</v>
      </c>
      <c r="C64" s="308"/>
      <c r="D64" s="113">
        <v>0.93108700089497398</v>
      </c>
      <c r="E64" s="115">
        <v>1186</v>
      </c>
      <c r="F64" s="114">
        <v>1144</v>
      </c>
      <c r="G64" s="114">
        <v>1126</v>
      </c>
      <c r="H64" s="114">
        <v>1112</v>
      </c>
      <c r="I64" s="140">
        <v>1123</v>
      </c>
      <c r="J64" s="115">
        <v>63</v>
      </c>
      <c r="K64" s="116">
        <v>5.6099732858414963</v>
      </c>
    </row>
    <row r="65" spans="1:11" ht="14.1" customHeight="1" x14ac:dyDescent="0.2">
      <c r="A65" s="306" t="s">
        <v>297</v>
      </c>
      <c r="B65" s="307" t="s">
        <v>298</v>
      </c>
      <c r="C65" s="308"/>
      <c r="D65" s="113">
        <v>0.99860258443373262</v>
      </c>
      <c r="E65" s="115">
        <v>1272</v>
      </c>
      <c r="F65" s="114">
        <v>1269</v>
      </c>
      <c r="G65" s="114">
        <v>1256</v>
      </c>
      <c r="H65" s="114">
        <v>1244</v>
      </c>
      <c r="I65" s="140">
        <v>1237</v>
      </c>
      <c r="J65" s="115">
        <v>35</v>
      </c>
      <c r="K65" s="116">
        <v>2.8294260307194827</v>
      </c>
    </row>
    <row r="66" spans="1:11" ht="14.1" customHeight="1" x14ac:dyDescent="0.2">
      <c r="A66" s="306">
        <v>82</v>
      </c>
      <c r="B66" s="307" t="s">
        <v>299</v>
      </c>
      <c r="C66" s="308"/>
      <c r="D66" s="113">
        <v>3.847603196784374</v>
      </c>
      <c r="E66" s="115">
        <v>4901</v>
      </c>
      <c r="F66" s="114">
        <v>4939</v>
      </c>
      <c r="G66" s="114">
        <v>4938</v>
      </c>
      <c r="H66" s="114">
        <v>4851</v>
      </c>
      <c r="I66" s="140">
        <v>4921</v>
      </c>
      <c r="J66" s="115">
        <v>-20</v>
      </c>
      <c r="K66" s="116">
        <v>-0.406421459053038</v>
      </c>
    </row>
    <row r="67" spans="1:11" ht="14.1" customHeight="1" x14ac:dyDescent="0.2">
      <c r="A67" s="306" t="s">
        <v>300</v>
      </c>
      <c r="B67" s="307" t="s">
        <v>301</v>
      </c>
      <c r="C67" s="308"/>
      <c r="D67" s="113">
        <v>2.656659705757666</v>
      </c>
      <c r="E67" s="115">
        <v>3384</v>
      </c>
      <c r="F67" s="114">
        <v>3414</v>
      </c>
      <c r="G67" s="114">
        <v>3430</v>
      </c>
      <c r="H67" s="114">
        <v>3369</v>
      </c>
      <c r="I67" s="140">
        <v>3421</v>
      </c>
      <c r="J67" s="115">
        <v>-37</v>
      </c>
      <c r="K67" s="116">
        <v>-1.0815551008477053</v>
      </c>
    </row>
    <row r="68" spans="1:11" ht="14.1" customHeight="1" x14ac:dyDescent="0.2">
      <c r="A68" s="306" t="s">
        <v>302</v>
      </c>
      <c r="B68" s="307" t="s">
        <v>303</v>
      </c>
      <c r="C68" s="308"/>
      <c r="D68" s="113">
        <v>0.6280519398954294</v>
      </c>
      <c r="E68" s="115">
        <v>800</v>
      </c>
      <c r="F68" s="114">
        <v>809</v>
      </c>
      <c r="G68" s="114">
        <v>811</v>
      </c>
      <c r="H68" s="114">
        <v>799</v>
      </c>
      <c r="I68" s="140">
        <v>815</v>
      </c>
      <c r="J68" s="115">
        <v>-15</v>
      </c>
      <c r="K68" s="116">
        <v>-1.8404907975460123</v>
      </c>
    </row>
    <row r="69" spans="1:11" ht="14.1" customHeight="1" x14ac:dyDescent="0.2">
      <c r="A69" s="306">
        <v>83</v>
      </c>
      <c r="B69" s="307" t="s">
        <v>304</v>
      </c>
      <c r="C69" s="308"/>
      <c r="D69" s="113">
        <v>7.9951011948688153</v>
      </c>
      <c r="E69" s="115">
        <v>10184</v>
      </c>
      <c r="F69" s="114">
        <v>10173</v>
      </c>
      <c r="G69" s="114">
        <v>10046</v>
      </c>
      <c r="H69" s="114">
        <v>9788</v>
      </c>
      <c r="I69" s="140">
        <v>9773</v>
      </c>
      <c r="J69" s="115">
        <v>411</v>
      </c>
      <c r="K69" s="116">
        <v>4.2054640335618538</v>
      </c>
    </row>
    <row r="70" spans="1:11" ht="14.1" customHeight="1" x14ac:dyDescent="0.2">
      <c r="A70" s="306" t="s">
        <v>305</v>
      </c>
      <c r="B70" s="307" t="s">
        <v>306</v>
      </c>
      <c r="C70" s="308"/>
      <c r="D70" s="113">
        <v>6.9227025074973696</v>
      </c>
      <c r="E70" s="115">
        <v>8818</v>
      </c>
      <c r="F70" s="114">
        <v>8800</v>
      </c>
      <c r="G70" s="114">
        <v>8665</v>
      </c>
      <c r="H70" s="114">
        <v>8430</v>
      </c>
      <c r="I70" s="140">
        <v>8408</v>
      </c>
      <c r="J70" s="115">
        <v>410</v>
      </c>
      <c r="K70" s="116">
        <v>4.8763082778306375</v>
      </c>
    </row>
    <row r="71" spans="1:11" ht="14.1" customHeight="1" x14ac:dyDescent="0.2">
      <c r="A71" s="306"/>
      <c r="B71" s="307" t="s">
        <v>307</v>
      </c>
      <c r="C71" s="308"/>
      <c r="D71" s="113">
        <v>2.7846252885113598</v>
      </c>
      <c r="E71" s="115">
        <v>3547</v>
      </c>
      <c r="F71" s="114">
        <v>3545</v>
      </c>
      <c r="G71" s="114">
        <v>3520</v>
      </c>
      <c r="H71" s="114">
        <v>3358</v>
      </c>
      <c r="I71" s="140">
        <v>3365</v>
      </c>
      <c r="J71" s="115">
        <v>182</v>
      </c>
      <c r="K71" s="116">
        <v>5.408618127786033</v>
      </c>
    </row>
    <row r="72" spans="1:11" ht="14.1" customHeight="1" x14ac:dyDescent="0.2">
      <c r="A72" s="306">
        <v>84</v>
      </c>
      <c r="B72" s="307" t="s">
        <v>308</v>
      </c>
      <c r="C72" s="308"/>
      <c r="D72" s="113">
        <v>1.5842610183862205</v>
      </c>
      <c r="E72" s="115">
        <v>2018</v>
      </c>
      <c r="F72" s="114">
        <v>2026</v>
      </c>
      <c r="G72" s="114">
        <v>2010</v>
      </c>
      <c r="H72" s="114">
        <v>2062</v>
      </c>
      <c r="I72" s="140">
        <v>2043</v>
      </c>
      <c r="J72" s="115">
        <v>-25</v>
      </c>
      <c r="K72" s="116">
        <v>-1.2236906510034264</v>
      </c>
    </row>
    <row r="73" spans="1:11" ht="14.1" customHeight="1" x14ac:dyDescent="0.2">
      <c r="A73" s="306" t="s">
        <v>309</v>
      </c>
      <c r="B73" s="307" t="s">
        <v>310</v>
      </c>
      <c r="C73" s="308"/>
      <c r="D73" s="113">
        <v>0.43414090345271555</v>
      </c>
      <c r="E73" s="115">
        <v>553</v>
      </c>
      <c r="F73" s="114">
        <v>579</v>
      </c>
      <c r="G73" s="114">
        <v>565</v>
      </c>
      <c r="H73" s="114">
        <v>591</v>
      </c>
      <c r="I73" s="140">
        <v>588</v>
      </c>
      <c r="J73" s="115">
        <v>-35</v>
      </c>
      <c r="K73" s="116">
        <v>-5.9523809523809526</v>
      </c>
    </row>
    <row r="74" spans="1:11" ht="14.1" customHeight="1" x14ac:dyDescent="0.2">
      <c r="A74" s="306" t="s">
        <v>311</v>
      </c>
      <c r="B74" s="307" t="s">
        <v>312</v>
      </c>
      <c r="C74" s="308"/>
      <c r="D74" s="113">
        <v>0.25200584088304101</v>
      </c>
      <c r="E74" s="115">
        <v>321</v>
      </c>
      <c r="F74" s="114">
        <v>316</v>
      </c>
      <c r="G74" s="114">
        <v>316</v>
      </c>
      <c r="H74" s="114">
        <v>309</v>
      </c>
      <c r="I74" s="140">
        <v>311</v>
      </c>
      <c r="J74" s="115">
        <v>10</v>
      </c>
      <c r="K74" s="116">
        <v>3.215434083601286</v>
      </c>
    </row>
    <row r="75" spans="1:11" ht="14.1" customHeight="1" x14ac:dyDescent="0.2">
      <c r="A75" s="306" t="s">
        <v>313</v>
      </c>
      <c r="B75" s="307" t="s">
        <v>314</v>
      </c>
      <c r="C75" s="308"/>
      <c r="D75" s="113">
        <v>0.50322661684121273</v>
      </c>
      <c r="E75" s="115">
        <v>641</v>
      </c>
      <c r="F75" s="114">
        <v>637</v>
      </c>
      <c r="G75" s="114">
        <v>636</v>
      </c>
      <c r="H75" s="114">
        <v>642</v>
      </c>
      <c r="I75" s="140">
        <v>627</v>
      </c>
      <c r="J75" s="115">
        <v>14</v>
      </c>
      <c r="K75" s="116">
        <v>2.2328548644338118</v>
      </c>
    </row>
    <row r="76" spans="1:11" ht="14.1" customHeight="1" x14ac:dyDescent="0.2">
      <c r="A76" s="306">
        <v>91</v>
      </c>
      <c r="B76" s="307" t="s">
        <v>315</v>
      </c>
      <c r="C76" s="308"/>
      <c r="D76" s="113">
        <v>0.35092402141657114</v>
      </c>
      <c r="E76" s="115">
        <v>447</v>
      </c>
      <c r="F76" s="114">
        <v>439</v>
      </c>
      <c r="G76" s="114">
        <v>445</v>
      </c>
      <c r="H76" s="114">
        <v>439</v>
      </c>
      <c r="I76" s="140">
        <v>445</v>
      </c>
      <c r="J76" s="115">
        <v>2</v>
      </c>
      <c r="K76" s="116">
        <v>0.449438202247191</v>
      </c>
    </row>
    <row r="77" spans="1:11" ht="14.1" customHeight="1" x14ac:dyDescent="0.2">
      <c r="A77" s="306">
        <v>92</v>
      </c>
      <c r="B77" s="307" t="s">
        <v>316</v>
      </c>
      <c r="C77" s="308"/>
      <c r="D77" s="113">
        <v>0.93972271506853622</v>
      </c>
      <c r="E77" s="115">
        <v>1197</v>
      </c>
      <c r="F77" s="114">
        <v>1168</v>
      </c>
      <c r="G77" s="114">
        <v>1166</v>
      </c>
      <c r="H77" s="114">
        <v>1146</v>
      </c>
      <c r="I77" s="140">
        <v>1155</v>
      </c>
      <c r="J77" s="115">
        <v>42</v>
      </c>
      <c r="K77" s="116">
        <v>3.6363636363636362</v>
      </c>
    </row>
    <row r="78" spans="1:11" ht="14.1" customHeight="1" x14ac:dyDescent="0.2">
      <c r="A78" s="306">
        <v>93</v>
      </c>
      <c r="B78" s="307" t="s">
        <v>317</v>
      </c>
      <c r="C78" s="308"/>
      <c r="D78" s="113">
        <v>0.20647207524062239</v>
      </c>
      <c r="E78" s="115">
        <v>263</v>
      </c>
      <c r="F78" s="114">
        <v>270</v>
      </c>
      <c r="G78" s="114">
        <v>268</v>
      </c>
      <c r="H78" s="114">
        <v>274</v>
      </c>
      <c r="I78" s="140">
        <v>275</v>
      </c>
      <c r="J78" s="115">
        <v>-12</v>
      </c>
      <c r="K78" s="116">
        <v>-4.3636363636363633</v>
      </c>
    </row>
    <row r="79" spans="1:11" ht="14.1" customHeight="1" x14ac:dyDescent="0.2">
      <c r="A79" s="306">
        <v>94</v>
      </c>
      <c r="B79" s="307" t="s">
        <v>318</v>
      </c>
      <c r="C79" s="308"/>
      <c r="D79" s="113">
        <v>0.26378181475608031</v>
      </c>
      <c r="E79" s="115">
        <v>336</v>
      </c>
      <c r="F79" s="114">
        <v>338</v>
      </c>
      <c r="G79" s="114">
        <v>362</v>
      </c>
      <c r="H79" s="114">
        <v>359</v>
      </c>
      <c r="I79" s="140">
        <v>354</v>
      </c>
      <c r="J79" s="115">
        <v>-18</v>
      </c>
      <c r="K79" s="116">
        <v>-5.0847457627118642</v>
      </c>
    </row>
    <row r="80" spans="1:11" ht="14.1" customHeight="1" x14ac:dyDescent="0.2">
      <c r="A80" s="306" t="s">
        <v>319</v>
      </c>
      <c r="B80" s="307" t="s">
        <v>320</v>
      </c>
      <c r="C80" s="308"/>
      <c r="D80" s="113">
        <v>0</v>
      </c>
      <c r="E80" s="115">
        <v>0</v>
      </c>
      <c r="F80" s="114">
        <v>0</v>
      </c>
      <c r="G80" s="114" t="s">
        <v>514</v>
      </c>
      <c r="H80" s="114" t="s">
        <v>514</v>
      </c>
      <c r="I80" s="140">
        <v>0</v>
      </c>
      <c r="J80" s="115">
        <v>0</v>
      </c>
      <c r="K80" s="116">
        <v>0</v>
      </c>
    </row>
    <row r="81" spans="1:11" ht="14.1" customHeight="1" x14ac:dyDescent="0.2">
      <c r="A81" s="310" t="s">
        <v>321</v>
      </c>
      <c r="B81" s="311" t="s">
        <v>224</v>
      </c>
      <c r="C81" s="312"/>
      <c r="D81" s="125">
        <v>1.3911350468683761</v>
      </c>
      <c r="E81" s="143">
        <v>1772</v>
      </c>
      <c r="F81" s="144">
        <v>1797</v>
      </c>
      <c r="G81" s="144">
        <v>1791</v>
      </c>
      <c r="H81" s="144">
        <v>1742</v>
      </c>
      <c r="I81" s="145">
        <v>1759</v>
      </c>
      <c r="J81" s="143">
        <v>13</v>
      </c>
      <c r="K81" s="146">
        <v>0.73905628197839679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31864</v>
      </c>
      <c r="E12" s="114">
        <v>32829</v>
      </c>
      <c r="F12" s="114">
        <v>32964</v>
      </c>
      <c r="G12" s="114">
        <v>33263</v>
      </c>
      <c r="H12" s="140">
        <v>32648</v>
      </c>
      <c r="I12" s="115">
        <v>-784</v>
      </c>
      <c r="J12" s="116">
        <v>-2.4013722126929675</v>
      </c>
      <c r="K12"/>
      <c r="L12"/>
      <c r="M12"/>
      <c r="N12"/>
      <c r="O12"/>
      <c r="P12"/>
    </row>
    <row r="13" spans="1:16" s="110" customFormat="1" ht="14.45" customHeight="1" x14ac:dyDescent="0.2">
      <c r="A13" s="120" t="s">
        <v>105</v>
      </c>
      <c r="B13" s="119" t="s">
        <v>106</v>
      </c>
      <c r="C13" s="113">
        <v>41.419784082349985</v>
      </c>
      <c r="D13" s="115">
        <v>13198</v>
      </c>
      <c r="E13" s="114">
        <v>13527</v>
      </c>
      <c r="F13" s="114">
        <v>13605</v>
      </c>
      <c r="G13" s="114">
        <v>13687</v>
      </c>
      <c r="H13" s="140">
        <v>13467</v>
      </c>
      <c r="I13" s="115">
        <v>-269</v>
      </c>
      <c r="J13" s="116">
        <v>-1.9974753100170788</v>
      </c>
      <c r="K13"/>
      <c r="L13"/>
      <c r="M13"/>
      <c r="N13"/>
      <c r="O13"/>
      <c r="P13"/>
    </row>
    <row r="14" spans="1:16" s="110" customFormat="1" ht="14.45" customHeight="1" x14ac:dyDescent="0.2">
      <c r="A14" s="120"/>
      <c r="B14" s="119" t="s">
        <v>107</v>
      </c>
      <c r="C14" s="113">
        <v>58.580215917650015</v>
      </c>
      <c r="D14" s="115">
        <v>18666</v>
      </c>
      <c r="E14" s="114">
        <v>19302</v>
      </c>
      <c r="F14" s="114">
        <v>19359</v>
      </c>
      <c r="G14" s="114">
        <v>19576</v>
      </c>
      <c r="H14" s="140">
        <v>19181</v>
      </c>
      <c r="I14" s="115">
        <v>-515</v>
      </c>
      <c r="J14" s="116">
        <v>-2.6849486470986914</v>
      </c>
      <c r="K14"/>
      <c r="L14"/>
      <c r="M14"/>
      <c r="N14"/>
      <c r="O14"/>
      <c r="P14"/>
    </row>
    <row r="15" spans="1:16" s="110" customFormat="1" ht="14.45" customHeight="1" x14ac:dyDescent="0.2">
      <c r="A15" s="118" t="s">
        <v>105</v>
      </c>
      <c r="B15" s="121" t="s">
        <v>108</v>
      </c>
      <c r="C15" s="113">
        <v>20.392919909615866</v>
      </c>
      <c r="D15" s="115">
        <v>6498</v>
      </c>
      <c r="E15" s="114">
        <v>6671</v>
      </c>
      <c r="F15" s="114">
        <v>6652</v>
      </c>
      <c r="G15" s="114">
        <v>6884</v>
      </c>
      <c r="H15" s="140">
        <v>6583</v>
      </c>
      <c r="I15" s="115">
        <v>-85</v>
      </c>
      <c r="J15" s="116">
        <v>-1.2912046179553396</v>
      </c>
      <c r="K15"/>
      <c r="L15"/>
      <c r="M15"/>
      <c r="N15"/>
      <c r="O15"/>
      <c r="P15"/>
    </row>
    <row r="16" spans="1:16" s="110" customFormat="1" ht="14.45" customHeight="1" x14ac:dyDescent="0.2">
      <c r="A16" s="118"/>
      <c r="B16" s="121" t="s">
        <v>109</v>
      </c>
      <c r="C16" s="113">
        <v>43.82375094150138</v>
      </c>
      <c r="D16" s="115">
        <v>13964</v>
      </c>
      <c r="E16" s="114">
        <v>14497</v>
      </c>
      <c r="F16" s="114">
        <v>14683</v>
      </c>
      <c r="G16" s="114">
        <v>14745</v>
      </c>
      <c r="H16" s="140">
        <v>14628</v>
      </c>
      <c r="I16" s="115">
        <v>-664</v>
      </c>
      <c r="J16" s="116">
        <v>-4.5392398140552368</v>
      </c>
      <c r="K16"/>
      <c r="L16"/>
      <c r="M16"/>
      <c r="N16"/>
      <c r="O16"/>
      <c r="P16"/>
    </row>
    <row r="17" spans="1:16" s="110" customFormat="1" ht="14.45" customHeight="1" x14ac:dyDescent="0.2">
      <c r="A17" s="118"/>
      <c r="B17" s="121" t="s">
        <v>110</v>
      </c>
      <c r="C17" s="113">
        <v>19.382375094150138</v>
      </c>
      <c r="D17" s="115">
        <v>6176</v>
      </c>
      <c r="E17" s="114">
        <v>6285</v>
      </c>
      <c r="F17" s="114">
        <v>6284</v>
      </c>
      <c r="G17" s="114">
        <v>6300</v>
      </c>
      <c r="H17" s="140">
        <v>6200</v>
      </c>
      <c r="I17" s="115">
        <v>-24</v>
      </c>
      <c r="J17" s="116">
        <v>-0.38709677419354838</v>
      </c>
      <c r="K17"/>
      <c r="L17"/>
      <c r="M17"/>
      <c r="N17"/>
      <c r="O17"/>
      <c r="P17"/>
    </row>
    <row r="18" spans="1:16" s="110" customFormat="1" ht="14.45" customHeight="1" x14ac:dyDescent="0.2">
      <c r="A18" s="120"/>
      <c r="B18" s="121" t="s">
        <v>111</v>
      </c>
      <c r="C18" s="113">
        <v>16.400954054732615</v>
      </c>
      <c r="D18" s="115">
        <v>5226</v>
      </c>
      <c r="E18" s="114">
        <v>5376</v>
      </c>
      <c r="F18" s="114">
        <v>5345</v>
      </c>
      <c r="G18" s="114">
        <v>5334</v>
      </c>
      <c r="H18" s="140">
        <v>5237</v>
      </c>
      <c r="I18" s="115">
        <v>-11</v>
      </c>
      <c r="J18" s="116">
        <v>-0.21004391827382088</v>
      </c>
      <c r="K18"/>
      <c r="L18"/>
      <c r="M18"/>
      <c r="N18"/>
      <c r="O18"/>
      <c r="P18"/>
    </row>
    <row r="19" spans="1:16" s="110" customFormat="1" ht="14.45" customHeight="1" x14ac:dyDescent="0.2">
      <c r="A19" s="120"/>
      <c r="B19" s="121" t="s">
        <v>112</v>
      </c>
      <c r="C19" s="113">
        <v>1.5597539543057997</v>
      </c>
      <c r="D19" s="115">
        <v>497</v>
      </c>
      <c r="E19" s="114">
        <v>501</v>
      </c>
      <c r="F19" s="114">
        <v>521</v>
      </c>
      <c r="G19" s="114">
        <v>451</v>
      </c>
      <c r="H19" s="140">
        <v>446</v>
      </c>
      <c r="I19" s="115">
        <v>51</v>
      </c>
      <c r="J19" s="116">
        <v>11.434977578475337</v>
      </c>
      <c r="K19"/>
      <c r="L19"/>
      <c r="M19"/>
      <c r="N19"/>
      <c r="O19"/>
      <c r="P19"/>
    </row>
    <row r="20" spans="1:16" s="110" customFormat="1" ht="14.45" customHeight="1" x14ac:dyDescent="0.2">
      <c r="A20" s="120" t="s">
        <v>113</v>
      </c>
      <c r="B20" s="119" t="s">
        <v>116</v>
      </c>
      <c r="C20" s="113">
        <v>91.975269897062518</v>
      </c>
      <c r="D20" s="115">
        <v>29307</v>
      </c>
      <c r="E20" s="114">
        <v>30134</v>
      </c>
      <c r="F20" s="114">
        <v>30247</v>
      </c>
      <c r="G20" s="114">
        <v>30606</v>
      </c>
      <c r="H20" s="140">
        <v>30116</v>
      </c>
      <c r="I20" s="115">
        <v>-809</v>
      </c>
      <c r="J20" s="116">
        <v>-2.6862797184221012</v>
      </c>
      <c r="K20"/>
      <c r="L20"/>
      <c r="M20"/>
      <c r="N20"/>
      <c r="O20"/>
      <c r="P20"/>
    </row>
    <row r="21" spans="1:16" s="110" customFormat="1" ht="14.45" customHeight="1" x14ac:dyDescent="0.2">
      <c r="A21" s="123"/>
      <c r="B21" s="124" t="s">
        <v>117</v>
      </c>
      <c r="C21" s="125">
        <v>7.8583981923173489</v>
      </c>
      <c r="D21" s="143">
        <v>2504</v>
      </c>
      <c r="E21" s="144">
        <v>2639</v>
      </c>
      <c r="F21" s="144">
        <v>2661</v>
      </c>
      <c r="G21" s="144">
        <v>2591</v>
      </c>
      <c r="H21" s="145">
        <v>2471</v>
      </c>
      <c r="I21" s="143">
        <v>33</v>
      </c>
      <c r="J21" s="146">
        <v>1.3354917037636584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34414</v>
      </c>
      <c r="E56" s="114">
        <v>35498</v>
      </c>
      <c r="F56" s="114">
        <v>35621</v>
      </c>
      <c r="G56" s="114">
        <v>35900</v>
      </c>
      <c r="H56" s="140">
        <v>35277</v>
      </c>
      <c r="I56" s="115">
        <v>-863</v>
      </c>
      <c r="J56" s="116">
        <v>-2.4463531479434191</v>
      </c>
      <c r="K56"/>
      <c r="L56"/>
      <c r="M56"/>
      <c r="N56"/>
      <c r="O56"/>
      <c r="P56"/>
    </row>
    <row r="57" spans="1:16" s="110" customFormat="1" ht="14.45" customHeight="1" x14ac:dyDescent="0.2">
      <c r="A57" s="120" t="s">
        <v>105</v>
      </c>
      <c r="B57" s="119" t="s">
        <v>106</v>
      </c>
      <c r="C57" s="113">
        <v>40.980414947405123</v>
      </c>
      <c r="D57" s="115">
        <v>14103</v>
      </c>
      <c r="E57" s="114">
        <v>14415</v>
      </c>
      <c r="F57" s="114">
        <v>14518</v>
      </c>
      <c r="G57" s="114">
        <v>14551</v>
      </c>
      <c r="H57" s="140">
        <v>14234</v>
      </c>
      <c r="I57" s="115">
        <v>-131</v>
      </c>
      <c r="J57" s="116">
        <v>-0.92033160039342421</v>
      </c>
    </row>
    <row r="58" spans="1:16" s="110" customFormat="1" ht="14.45" customHeight="1" x14ac:dyDescent="0.2">
      <c r="A58" s="120"/>
      <c r="B58" s="119" t="s">
        <v>107</v>
      </c>
      <c r="C58" s="113">
        <v>59.019585052594877</v>
      </c>
      <c r="D58" s="115">
        <v>20311</v>
      </c>
      <c r="E58" s="114">
        <v>21083</v>
      </c>
      <c r="F58" s="114">
        <v>21103</v>
      </c>
      <c r="G58" s="114">
        <v>21349</v>
      </c>
      <c r="H58" s="140">
        <v>21043</v>
      </c>
      <c r="I58" s="115">
        <v>-732</v>
      </c>
      <c r="J58" s="116">
        <v>-3.4785914555909327</v>
      </c>
    </row>
    <row r="59" spans="1:16" s="110" customFormat="1" ht="14.45" customHeight="1" x14ac:dyDescent="0.2">
      <c r="A59" s="118" t="s">
        <v>105</v>
      </c>
      <c r="B59" s="121" t="s">
        <v>108</v>
      </c>
      <c r="C59" s="113">
        <v>20.27372580926367</v>
      </c>
      <c r="D59" s="115">
        <v>6977</v>
      </c>
      <c r="E59" s="114">
        <v>7222</v>
      </c>
      <c r="F59" s="114">
        <v>7166</v>
      </c>
      <c r="G59" s="114">
        <v>7425</v>
      </c>
      <c r="H59" s="140">
        <v>7131</v>
      </c>
      <c r="I59" s="115">
        <v>-154</v>
      </c>
      <c r="J59" s="116">
        <v>-2.1595849109521805</v>
      </c>
    </row>
    <row r="60" spans="1:16" s="110" customFormat="1" ht="14.45" customHeight="1" x14ac:dyDescent="0.2">
      <c r="A60" s="118"/>
      <c r="B60" s="121" t="s">
        <v>109</v>
      </c>
      <c r="C60" s="113">
        <v>44.787005288545359</v>
      </c>
      <c r="D60" s="115">
        <v>15413</v>
      </c>
      <c r="E60" s="114">
        <v>15953</v>
      </c>
      <c r="F60" s="114">
        <v>16138</v>
      </c>
      <c r="G60" s="114">
        <v>16221</v>
      </c>
      <c r="H60" s="140">
        <v>16092</v>
      </c>
      <c r="I60" s="115">
        <v>-679</v>
      </c>
      <c r="J60" s="116">
        <v>-4.2194879443201589</v>
      </c>
    </row>
    <row r="61" spans="1:16" s="110" customFormat="1" ht="14.45" customHeight="1" x14ac:dyDescent="0.2">
      <c r="A61" s="118"/>
      <c r="B61" s="121" t="s">
        <v>110</v>
      </c>
      <c r="C61" s="113">
        <v>19.044574882315338</v>
      </c>
      <c r="D61" s="115">
        <v>6554</v>
      </c>
      <c r="E61" s="114">
        <v>6679</v>
      </c>
      <c r="F61" s="114">
        <v>6704</v>
      </c>
      <c r="G61" s="114">
        <v>6718</v>
      </c>
      <c r="H61" s="140">
        <v>6650</v>
      </c>
      <c r="I61" s="115">
        <v>-96</v>
      </c>
      <c r="J61" s="116">
        <v>-1.4436090225563909</v>
      </c>
    </row>
    <row r="62" spans="1:16" s="110" customFormat="1" ht="14.45" customHeight="1" x14ac:dyDescent="0.2">
      <c r="A62" s="120"/>
      <c r="B62" s="121" t="s">
        <v>111</v>
      </c>
      <c r="C62" s="113">
        <v>15.894694019875631</v>
      </c>
      <c r="D62" s="115">
        <v>5470</v>
      </c>
      <c r="E62" s="114">
        <v>5644</v>
      </c>
      <c r="F62" s="114">
        <v>5613</v>
      </c>
      <c r="G62" s="114">
        <v>5536</v>
      </c>
      <c r="H62" s="140">
        <v>5404</v>
      </c>
      <c r="I62" s="115">
        <v>66</v>
      </c>
      <c r="J62" s="116">
        <v>1.2213175425610658</v>
      </c>
    </row>
    <row r="63" spans="1:16" s="110" customFormat="1" ht="14.45" customHeight="1" x14ac:dyDescent="0.2">
      <c r="A63" s="120"/>
      <c r="B63" s="121" t="s">
        <v>112</v>
      </c>
      <c r="C63" s="113">
        <v>1.5575056662985993</v>
      </c>
      <c r="D63" s="115">
        <v>536</v>
      </c>
      <c r="E63" s="114">
        <v>560</v>
      </c>
      <c r="F63" s="114">
        <v>574</v>
      </c>
      <c r="G63" s="114">
        <v>492</v>
      </c>
      <c r="H63" s="140">
        <v>473</v>
      </c>
      <c r="I63" s="115">
        <v>63</v>
      </c>
      <c r="J63" s="116">
        <v>13.31923890063425</v>
      </c>
    </row>
    <row r="64" spans="1:16" s="110" customFormat="1" ht="14.45" customHeight="1" x14ac:dyDescent="0.2">
      <c r="A64" s="120" t="s">
        <v>113</v>
      </c>
      <c r="B64" s="119" t="s">
        <v>116</v>
      </c>
      <c r="C64" s="113">
        <v>91.87830534084965</v>
      </c>
      <c r="D64" s="115">
        <v>31619</v>
      </c>
      <c r="E64" s="114">
        <v>32599</v>
      </c>
      <c r="F64" s="114">
        <v>32703</v>
      </c>
      <c r="G64" s="114">
        <v>33031</v>
      </c>
      <c r="H64" s="140">
        <v>32544</v>
      </c>
      <c r="I64" s="115">
        <v>-925</v>
      </c>
      <c r="J64" s="116">
        <v>-2.8423058013765981</v>
      </c>
    </row>
    <row r="65" spans="1:10" s="110" customFormat="1" ht="14.45" customHeight="1" x14ac:dyDescent="0.2">
      <c r="A65" s="123"/>
      <c r="B65" s="124" t="s">
        <v>117</v>
      </c>
      <c r="C65" s="125">
        <v>7.9589701865519844</v>
      </c>
      <c r="D65" s="143">
        <v>2739</v>
      </c>
      <c r="E65" s="144">
        <v>2834</v>
      </c>
      <c r="F65" s="144">
        <v>2857</v>
      </c>
      <c r="G65" s="144">
        <v>2796</v>
      </c>
      <c r="H65" s="145">
        <v>2672</v>
      </c>
      <c r="I65" s="143">
        <v>67</v>
      </c>
      <c r="J65" s="146">
        <v>2.5074850299401197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31864</v>
      </c>
      <c r="G11" s="114">
        <v>32829</v>
      </c>
      <c r="H11" s="114">
        <v>32964</v>
      </c>
      <c r="I11" s="114">
        <v>33263</v>
      </c>
      <c r="J11" s="140">
        <v>32648</v>
      </c>
      <c r="K11" s="114">
        <v>-784</v>
      </c>
      <c r="L11" s="116">
        <v>-2.4013722126929675</v>
      </c>
    </row>
    <row r="12" spans="1:17" s="110" customFormat="1" ht="24" customHeight="1" x14ac:dyDescent="0.2">
      <c r="A12" s="604" t="s">
        <v>185</v>
      </c>
      <c r="B12" s="605"/>
      <c r="C12" s="605"/>
      <c r="D12" s="606"/>
      <c r="E12" s="113">
        <v>41.419784082349985</v>
      </c>
      <c r="F12" s="115">
        <v>13198</v>
      </c>
      <c r="G12" s="114">
        <v>13527</v>
      </c>
      <c r="H12" s="114">
        <v>13605</v>
      </c>
      <c r="I12" s="114">
        <v>13687</v>
      </c>
      <c r="J12" s="140">
        <v>13467</v>
      </c>
      <c r="K12" s="114">
        <v>-269</v>
      </c>
      <c r="L12" s="116">
        <v>-1.9974753100170788</v>
      </c>
    </row>
    <row r="13" spans="1:17" s="110" customFormat="1" ht="15" customHeight="1" x14ac:dyDescent="0.2">
      <c r="A13" s="120"/>
      <c r="B13" s="612" t="s">
        <v>107</v>
      </c>
      <c r="C13" s="612"/>
      <c r="E13" s="113">
        <v>58.580215917650015</v>
      </c>
      <c r="F13" s="115">
        <v>18666</v>
      </c>
      <c r="G13" s="114">
        <v>19302</v>
      </c>
      <c r="H13" s="114">
        <v>19359</v>
      </c>
      <c r="I13" s="114">
        <v>19576</v>
      </c>
      <c r="J13" s="140">
        <v>19181</v>
      </c>
      <c r="K13" s="114">
        <v>-515</v>
      </c>
      <c r="L13" s="116">
        <v>-2.6849486470986914</v>
      </c>
    </row>
    <row r="14" spans="1:17" s="110" customFormat="1" ht="22.5" customHeight="1" x14ac:dyDescent="0.2">
      <c r="A14" s="604" t="s">
        <v>186</v>
      </c>
      <c r="B14" s="605"/>
      <c r="C14" s="605"/>
      <c r="D14" s="606"/>
      <c r="E14" s="113">
        <v>20.392919909615866</v>
      </c>
      <c r="F14" s="115">
        <v>6498</v>
      </c>
      <c r="G14" s="114">
        <v>6671</v>
      </c>
      <c r="H14" s="114">
        <v>6652</v>
      </c>
      <c r="I14" s="114">
        <v>6884</v>
      </c>
      <c r="J14" s="140">
        <v>6583</v>
      </c>
      <c r="K14" s="114">
        <v>-85</v>
      </c>
      <c r="L14" s="116">
        <v>-1.2912046179553396</v>
      </c>
    </row>
    <row r="15" spans="1:17" s="110" customFormat="1" ht="15" customHeight="1" x14ac:dyDescent="0.2">
      <c r="A15" s="120"/>
      <c r="B15" s="119"/>
      <c r="C15" s="258" t="s">
        <v>106</v>
      </c>
      <c r="E15" s="113">
        <v>46.275777162203752</v>
      </c>
      <c r="F15" s="115">
        <v>3007</v>
      </c>
      <c r="G15" s="114">
        <v>3065</v>
      </c>
      <c r="H15" s="114">
        <v>3074</v>
      </c>
      <c r="I15" s="114">
        <v>3151</v>
      </c>
      <c r="J15" s="140">
        <v>3030</v>
      </c>
      <c r="K15" s="114">
        <v>-23</v>
      </c>
      <c r="L15" s="116">
        <v>-0.75907590759075905</v>
      </c>
    </row>
    <row r="16" spans="1:17" s="110" customFormat="1" ht="15" customHeight="1" x14ac:dyDescent="0.2">
      <c r="A16" s="120"/>
      <c r="B16" s="119"/>
      <c r="C16" s="258" t="s">
        <v>107</v>
      </c>
      <c r="E16" s="113">
        <v>53.724222837796248</v>
      </c>
      <c r="F16" s="115">
        <v>3491</v>
      </c>
      <c r="G16" s="114">
        <v>3606</v>
      </c>
      <c r="H16" s="114">
        <v>3578</v>
      </c>
      <c r="I16" s="114">
        <v>3733</v>
      </c>
      <c r="J16" s="140">
        <v>3553</v>
      </c>
      <c r="K16" s="114">
        <v>-62</v>
      </c>
      <c r="L16" s="116">
        <v>-1.7450042217844075</v>
      </c>
    </row>
    <row r="17" spans="1:12" s="110" customFormat="1" ht="15" customHeight="1" x14ac:dyDescent="0.2">
      <c r="A17" s="120"/>
      <c r="B17" s="121" t="s">
        <v>109</v>
      </c>
      <c r="C17" s="258"/>
      <c r="E17" s="113">
        <v>43.82375094150138</v>
      </c>
      <c r="F17" s="115">
        <v>13964</v>
      </c>
      <c r="G17" s="114">
        <v>14497</v>
      </c>
      <c r="H17" s="114">
        <v>14683</v>
      </c>
      <c r="I17" s="114">
        <v>14745</v>
      </c>
      <c r="J17" s="140">
        <v>14628</v>
      </c>
      <c r="K17" s="114">
        <v>-664</v>
      </c>
      <c r="L17" s="116">
        <v>-4.5392398140552368</v>
      </c>
    </row>
    <row r="18" spans="1:12" s="110" customFormat="1" ht="15" customHeight="1" x14ac:dyDescent="0.2">
      <c r="A18" s="120"/>
      <c r="B18" s="119"/>
      <c r="C18" s="258" t="s">
        <v>106</v>
      </c>
      <c r="E18" s="113">
        <v>36.737324548839872</v>
      </c>
      <c r="F18" s="115">
        <v>5130</v>
      </c>
      <c r="G18" s="114">
        <v>5286</v>
      </c>
      <c r="H18" s="114">
        <v>5341</v>
      </c>
      <c r="I18" s="114">
        <v>5346</v>
      </c>
      <c r="J18" s="140">
        <v>5320</v>
      </c>
      <c r="K18" s="114">
        <v>-190</v>
      </c>
      <c r="L18" s="116">
        <v>-3.5714285714285716</v>
      </c>
    </row>
    <row r="19" spans="1:12" s="110" customFormat="1" ht="15" customHeight="1" x14ac:dyDescent="0.2">
      <c r="A19" s="120"/>
      <c r="B19" s="119"/>
      <c r="C19" s="258" t="s">
        <v>107</v>
      </c>
      <c r="E19" s="113">
        <v>63.262675451160128</v>
      </c>
      <c r="F19" s="115">
        <v>8834</v>
      </c>
      <c r="G19" s="114">
        <v>9211</v>
      </c>
      <c r="H19" s="114">
        <v>9342</v>
      </c>
      <c r="I19" s="114">
        <v>9399</v>
      </c>
      <c r="J19" s="140">
        <v>9308</v>
      </c>
      <c r="K19" s="114">
        <v>-474</v>
      </c>
      <c r="L19" s="116">
        <v>-5.0923936398796732</v>
      </c>
    </row>
    <row r="20" spans="1:12" s="110" customFormat="1" ht="15" customHeight="1" x14ac:dyDescent="0.2">
      <c r="A20" s="120"/>
      <c r="B20" s="121" t="s">
        <v>110</v>
      </c>
      <c r="C20" s="258"/>
      <c r="E20" s="113">
        <v>19.382375094150138</v>
      </c>
      <c r="F20" s="115">
        <v>6176</v>
      </c>
      <c r="G20" s="114">
        <v>6285</v>
      </c>
      <c r="H20" s="114">
        <v>6284</v>
      </c>
      <c r="I20" s="114">
        <v>6300</v>
      </c>
      <c r="J20" s="140">
        <v>6200</v>
      </c>
      <c r="K20" s="114">
        <v>-24</v>
      </c>
      <c r="L20" s="116">
        <v>-0.38709677419354838</v>
      </c>
    </row>
    <row r="21" spans="1:12" s="110" customFormat="1" ht="15" customHeight="1" x14ac:dyDescent="0.2">
      <c r="A21" s="120"/>
      <c r="B21" s="119"/>
      <c r="C21" s="258" t="s">
        <v>106</v>
      </c>
      <c r="E21" s="113">
        <v>35.880829015544045</v>
      </c>
      <c r="F21" s="115">
        <v>2216</v>
      </c>
      <c r="G21" s="114">
        <v>2250</v>
      </c>
      <c r="H21" s="114">
        <v>2265</v>
      </c>
      <c r="I21" s="114">
        <v>2232</v>
      </c>
      <c r="J21" s="140">
        <v>2222</v>
      </c>
      <c r="K21" s="114">
        <v>-6</v>
      </c>
      <c r="L21" s="116">
        <v>-0.27002700270027002</v>
      </c>
    </row>
    <row r="22" spans="1:12" s="110" customFormat="1" ht="15" customHeight="1" x14ac:dyDescent="0.2">
      <c r="A22" s="120"/>
      <c r="B22" s="119"/>
      <c r="C22" s="258" t="s">
        <v>107</v>
      </c>
      <c r="E22" s="113">
        <v>64.119170984455963</v>
      </c>
      <c r="F22" s="115">
        <v>3960</v>
      </c>
      <c r="G22" s="114">
        <v>4035</v>
      </c>
      <c r="H22" s="114">
        <v>4019</v>
      </c>
      <c r="I22" s="114">
        <v>4068</v>
      </c>
      <c r="J22" s="140">
        <v>3978</v>
      </c>
      <c r="K22" s="114">
        <v>-18</v>
      </c>
      <c r="L22" s="116">
        <v>-0.45248868778280543</v>
      </c>
    </row>
    <row r="23" spans="1:12" s="110" customFormat="1" ht="15" customHeight="1" x14ac:dyDescent="0.2">
      <c r="A23" s="120"/>
      <c r="B23" s="121" t="s">
        <v>111</v>
      </c>
      <c r="C23" s="258"/>
      <c r="E23" s="113">
        <v>16.400954054732615</v>
      </c>
      <c r="F23" s="115">
        <v>5226</v>
      </c>
      <c r="G23" s="114">
        <v>5376</v>
      </c>
      <c r="H23" s="114">
        <v>5345</v>
      </c>
      <c r="I23" s="114">
        <v>5334</v>
      </c>
      <c r="J23" s="140">
        <v>5237</v>
      </c>
      <c r="K23" s="114">
        <v>-11</v>
      </c>
      <c r="L23" s="116">
        <v>-0.21004391827382088</v>
      </c>
    </row>
    <row r="24" spans="1:12" s="110" customFormat="1" ht="15" customHeight="1" x14ac:dyDescent="0.2">
      <c r="A24" s="120"/>
      <c r="B24" s="119"/>
      <c r="C24" s="258" t="s">
        <v>106</v>
      </c>
      <c r="E24" s="113">
        <v>54.439341752774588</v>
      </c>
      <c r="F24" s="115">
        <v>2845</v>
      </c>
      <c r="G24" s="114">
        <v>2926</v>
      </c>
      <c r="H24" s="114">
        <v>2925</v>
      </c>
      <c r="I24" s="114">
        <v>2958</v>
      </c>
      <c r="J24" s="140">
        <v>2895</v>
      </c>
      <c r="K24" s="114">
        <v>-50</v>
      </c>
      <c r="L24" s="116">
        <v>-1.7271157167530224</v>
      </c>
    </row>
    <row r="25" spans="1:12" s="110" customFormat="1" ht="15" customHeight="1" x14ac:dyDescent="0.2">
      <c r="A25" s="120"/>
      <c r="B25" s="119"/>
      <c r="C25" s="258" t="s">
        <v>107</v>
      </c>
      <c r="E25" s="113">
        <v>45.560658247225412</v>
      </c>
      <c r="F25" s="115">
        <v>2381</v>
      </c>
      <c r="G25" s="114">
        <v>2450</v>
      </c>
      <c r="H25" s="114">
        <v>2420</v>
      </c>
      <c r="I25" s="114">
        <v>2376</v>
      </c>
      <c r="J25" s="140">
        <v>2342</v>
      </c>
      <c r="K25" s="114">
        <v>39</v>
      </c>
      <c r="L25" s="116">
        <v>1.6652433817250214</v>
      </c>
    </row>
    <row r="26" spans="1:12" s="110" customFormat="1" ht="15" customHeight="1" x14ac:dyDescent="0.2">
      <c r="A26" s="120"/>
      <c r="C26" s="121" t="s">
        <v>187</v>
      </c>
      <c r="D26" s="110" t="s">
        <v>188</v>
      </c>
      <c r="E26" s="113">
        <v>1.5597539543057997</v>
      </c>
      <c r="F26" s="115">
        <v>497</v>
      </c>
      <c r="G26" s="114">
        <v>501</v>
      </c>
      <c r="H26" s="114">
        <v>521</v>
      </c>
      <c r="I26" s="114">
        <v>451</v>
      </c>
      <c r="J26" s="140">
        <v>446</v>
      </c>
      <c r="K26" s="114">
        <v>51</v>
      </c>
      <c r="L26" s="116">
        <v>11.434977578475337</v>
      </c>
    </row>
    <row r="27" spans="1:12" s="110" customFormat="1" ht="15" customHeight="1" x14ac:dyDescent="0.2">
      <c r="A27" s="120"/>
      <c r="B27" s="119"/>
      <c r="D27" s="259" t="s">
        <v>106</v>
      </c>
      <c r="E27" s="113">
        <v>47.887323943661968</v>
      </c>
      <c r="F27" s="115">
        <v>238</v>
      </c>
      <c r="G27" s="114">
        <v>238</v>
      </c>
      <c r="H27" s="114">
        <v>256</v>
      </c>
      <c r="I27" s="114">
        <v>231</v>
      </c>
      <c r="J27" s="140">
        <v>231</v>
      </c>
      <c r="K27" s="114">
        <v>7</v>
      </c>
      <c r="L27" s="116">
        <v>3.0303030303030303</v>
      </c>
    </row>
    <row r="28" spans="1:12" s="110" customFormat="1" ht="15" customHeight="1" x14ac:dyDescent="0.2">
      <c r="A28" s="120"/>
      <c r="B28" s="119"/>
      <c r="D28" s="259" t="s">
        <v>107</v>
      </c>
      <c r="E28" s="113">
        <v>52.112676056338032</v>
      </c>
      <c r="F28" s="115">
        <v>259</v>
      </c>
      <c r="G28" s="114">
        <v>263</v>
      </c>
      <c r="H28" s="114">
        <v>265</v>
      </c>
      <c r="I28" s="114">
        <v>220</v>
      </c>
      <c r="J28" s="140">
        <v>215</v>
      </c>
      <c r="K28" s="114">
        <v>44</v>
      </c>
      <c r="L28" s="116">
        <v>20.465116279069768</v>
      </c>
    </row>
    <row r="29" spans="1:12" s="110" customFormat="1" ht="24" customHeight="1" x14ac:dyDescent="0.2">
      <c r="A29" s="604" t="s">
        <v>189</v>
      </c>
      <c r="B29" s="605"/>
      <c r="C29" s="605"/>
      <c r="D29" s="606"/>
      <c r="E29" s="113">
        <v>91.975269897062518</v>
      </c>
      <c r="F29" s="115">
        <v>29307</v>
      </c>
      <c r="G29" s="114">
        <v>30134</v>
      </c>
      <c r="H29" s="114">
        <v>30247</v>
      </c>
      <c r="I29" s="114">
        <v>30606</v>
      </c>
      <c r="J29" s="140">
        <v>30116</v>
      </c>
      <c r="K29" s="114">
        <v>-809</v>
      </c>
      <c r="L29" s="116">
        <v>-2.6862797184221012</v>
      </c>
    </row>
    <row r="30" spans="1:12" s="110" customFormat="1" ht="15" customHeight="1" x14ac:dyDescent="0.2">
      <c r="A30" s="120"/>
      <c r="B30" s="119"/>
      <c r="C30" s="258" t="s">
        <v>106</v>
      </c>
      <c r="E30" s="113">
        <v>40.771829255809195</v>
      </c>
      <c r="F30" s="115">
        <v>11949</v>
      </c>
      <c r="G30" s="114">
        <v>12197</v>
      </c>
      <c r="H30" s="114">
        <v>12283</v>
      </c>
      <c r="I30" s="114">
        <v>12406</v>
      </c>
      <c r="J30" s="140">
        <v>12248</v>
      </c>
      <c r="K30" s="114">
        <v>-299</v>
      </c>
      <c r="L30" s="116">
        <v>-2.4412148922273023</v>
      </c>
    </row>
    <row r="31" spans="1:12" s="110" customFormat="1" ht="15" customHeight="1" x14ac:dyDescent="0.2">
      <c r="A31" s="120"/>
      <c r="B31" s="119"/>
      <c r="C31" s="258" t="s">
        <v>107</v>
      </c>
      <c r="E31" s="113">
        <v>59.228170744190805</v>
      </c>
      <c r="F31" s="115">
        <v>17358</v>
      </c>
      <c r="G31" s="114">
        <v>17937</v>
      </c>
      <c r="H31" s="114">
        <v>17964</v>
      </c>
      <c r="I31" s="114">
        <v>18200</v>
      </c>
      <c r="J31" s="140">
        <v>17868</v>
      </c>
      <c r="K31" s="114">
        <v>-510</v>
      </c>
      <c r="L31" s="116">
        <v>-2.8542646071188718</v>
      </c>
    </row>
    <row r="32" spans="1:12" s="110" customFormat="1" ht="15" customHeight="1" x14ac:dyDescent="0.2">
      <c r="A32" s="120"/>
      <c r="B32" s="119" t="s">
        <v>117</v>
      </c>
      <c r="C32" s="258"/>
      <c r="E32" s="113">
        <v>7.8583981923173489</v>
      </c>
      <c r="F32" s="114">
        <v>2504</v>
      </c>
      <c r="G32" s="114">
        <v>2639</v>
      </c>
      <c r="H32" s="114">
        <v>2661</v>
      </c>
      <c r="I32" s="114">
        <v>2591</v>
      </c>
      <c r="J32" s="140">
        <v>2471</v>
      </c>
      <c r="K32" s="114">
        <v>33</v>
      </c>
      <c r="L32" s="116">
        <v>1.3354917037636584</v>
      </c>
    </row>
    <row r="33" spans="1:12" s="110" customFormat="1" ht="15" customHeight="1" x14ac:dyDescent="0.2">
      <c r="A33" s="120"/>
      <c r="B33" s="119"/>
      <c r="C33" s="258" t="s">
        <v>106</v>
      </c>
      <c r="E33" s="113">
        <v>49.04153354632588</v>
      </c>
      <c r="F33" s="114">
        <v>1228</v>
      </c>
      <c r="G33" s="114">
        <v>1309</v>
      </c>
      <c r="H33" s="114">
        <v>1303</v>
      </c>
      <c r="I33" s="114">
        <v>1257</v>
      </c>
      <c r="J33" s="140">
        <v>1199</v>
      </c>
      <c r="K33" s="114">
        <v>29</v>
      </c>
      <c r="L33" s="116">
        <v>2.4186822351959965</v>
      </c>
    </row>
    <row r="34" spans="1:12" s="110" customFormat="1" ht="15" customHeight="1" x14ac:dyDescent="0.2">
      <c r="A34" s="120"/>
      <c r="B34" s="119"/>
      <c r="C34" s="258" t="s">
        <v>107</v>
      </c>
      <c r="E34" s="113">
        <v>50.95846645367412</v>
      </c>
      <c r="F34" s="114">
        <v>1276</v>
      </c>
      <c r="G34" s="114">
        <v>1330</v>
      </c>
      <c r="H34" s="114">
        <v>1358</v>
      </c>
      <c r="I34" s="114">
        <v>1334</v>
      </c>
      <c r="J34" s="140">
        <v>1272</v>
      </c>
      <c r="K34" s="114">
        <v>4</v>
      </c>
      <c r="L34" s="116">
        <v>0.31446540880503143</v>
      </c>
    </row>
    <row r="35" spans="1:12" s="110" customFormat="1" ht="24" customHeight="1" x14ac:dyDescent="0.2">
      <c r="A35" s="604" t="s">
        <v>192</v>
      </c>
      <c r="B35" s="605"/>
      <c r="C35" s="605"/>
      <c r="D35" s="606"/>
      <c r="E35" s="113">
        <v>20.166959578207383</v>
      </c>
      <c r="F35" s="114">
        <v>6426</v>
      </c>
      <c r="G35" s="114">
        <v>6606</v>
      </c>
      <c r="H35" s="114">
        <v>6522</v>
      </c>
      <c r="I35" s="114">
        <v>6840</v>
      </c>
      <c r="J35" s="114">
        <v>6511</v>
      </c>
      <c r="K35" s="318">
        <v>-85</v>
      </c>
      <c r="L35" s="319">
        <v>-1.3054830287206267</v>
      </c>
    </row>
    <row r="36" spans="1:12" s="110" customFormat="1" ht="15" customHeight="1" x14ac:dyDescent="0.2">
      <c r="A36" s="120"/>
      <c r="B36" s="119"/>
      <c r="C36" s="258" t="s">
        <v>106</v>
      </c>
      <c r="E36" s="113">
        <v>41.767818238406477</v>
      </c>
      <c r="F36" s="114">
        <v>2684</v>
      </c>
      <c r="G36" s="114">
        <v>2735</v>
      </c>
      <c r="H36" s="114">
        <v>2693</v>
      </c>
      <c r="I36" s="114">
        <v>2858</v>
      </c>
      <c r="J36" s="114">
        <v>2747</v>
      </c>
      <c r="K36" s="318">
        <v>-63</v>
      </c>
      <c r="L36" s="116">
        <v>-2.2934109938114307</v>
      </c>
    </row>
    <row r="37" spans="1:12" s="110" customFormat="1" ht="15" customHeight="1" x14ac:dyDescent="0.2">
      <c r="A37" s="120"/>
      <c r="B37" s="119"/>
      <c r="C37" s="258" t="s">
        <v>107</v>
      </c>
      <c r="E37" s="113">
        <v>58.232181761593523</v>
      </c>
      <c r="F37" s="114">
        <v>3742</v>
      </c>
      <c r="G37" s="114">
        <v>3871</v>
      </c>
      <c r="H37" s="114">
        <v>3829</v>
      </c>
      <c r="I37" s="114">
        <v>3982</v>
      </c>
      <c r="J37" s="140">
        <v>3764</v>
      </c>
      <c r="K37" s="114">
        <v>-22</v>
      </c>
      <c r="L37" s="116">
        <v>-0.58448459086078641</v>
      </c>
    </row>
    <row r="38" spans="1:12" s="110" customFormat="1" ht="15" customHeight="1" x14ac:dyDescent="0.2">
      <c r="A38" s="120"/>
      <c r="B38" s="119" t="s">
        <v>329</v>
      </c>
      <c r="C38" s="258"/>
      <c r="E38" s="113">
        <v>53.015942756716044</v>
      </c>
      <c r="F38" s="114">
        <v>16893</v>
      </c>
      <c r="G38" s="114">
        <v>17226</v>
      </c>
      <c r="H38" s="114">
        <v>17445</v>
      </c>
      <c r="I38" s="114">
        <v>17417</v>
      </c>
      <c r="J38" s="140">
        <v>17230</v>
      </c>
      <c r="K38" s="114">
        <v>-337</v>
      </c>
      <c r="L38" s="116">
        <v>-1.9558908879860708</v>
      </c>
    </row>
    <row r="39" spans="1:12" s="110" customFormat="1" ht="15" customHeight="1" x14ac:dyDescent="0.2">
      <c r="A39" s="120"/>
      <c r="B39" s="119"/>
      <c r="C39" s="258" t="s">
        <v>106</v>
      </c>
      <c r="E39" s="113">
        <v>41.00515006215592</v>
      </c>
      <c r="F39" s="115">
        <v>6927</v>
      </c>
      <c r="G39" s="114">
        <v>7047</v>
      </c>
      <c r="H39" s="114">
        <v>7134</v>
      </c>
      <c r="I39" s="114">
        <v>7084</v>
      </c>
      <c r="J39" s="140">
        <v>7000</v>
      </c>
      <c r="K39" s="114">
        <v>-73</v>
      </c>
      <c r="L39" s="116">
        <v>-1.0428571428571429</v>
      </c>
    </row>
    <row r="40" spans="1:12" s="110" customFormat="1" ht="15" customHeight="1" x14ac:dyDescent="0.2">
      <c r="A40" s="120"/>
      <c r="B40" s="119"/>
      <c r="C40" s="258" t="s">
        <v>107</v>
      </c>
      <c r="E40" s="113">
        <v>58.99484993784408</v>
      </c>
      <c r="F40" s="115">
        <v>9966</v>
      </c>
      <c r="G40" s="114">
        <v>10179</v>
      </c>
      <c r="H40" s="114">
        <v>10311</v>
      </c>
      <c r="I40" s="114">
        <v>10333</v>
      </c>
      <c r="J40" s="140">
        <v>10230</v>
      </c>
      <c r="K40" s="114">
        <v>-264</v>
      </c>
      <c r="L40" s="116">
        <v>-2.5806451612903225</v>
      </c>
    </row>
    <row r="41" spans="1:12" s="110" customFormat="1" ht="15" customHeight="1" x14ac:dyDescent="0.2">
      <c r="A41" s="120"/>
      <c r="B41" s="320" t="s">
        <v>516</v>
      </c>
      <c r="C41" s="258"/>
      <c r="E41" s="113">
        <v>7.1208887773035396</v>
      </c>
      <c r="F41" s="115">
        <v>2269</v>
      </c>
      <c r="G41" s="114">
        <v>2345</v>
      </c>
      <c r="H41" s="114">
        <v>2314</v>
      </c>
      <c r="I41" s="114">
        <v>2325</v>
      </c>
      <c r="J41" s="140">
        <v>2242</v>
      </c>
      <c r="K41" s="114">
        <v>27</v>
      </c>
      <c r="L41" s="116">
        <v>1.2042818911685995</v>
      </c>
    </row>
    <row r="42" spans="1:12" s="110" customFormat="1" ht="15" customHeight="1" x14ac:dyDescent="0.2">
      <c r="A42" s="120"/>
      <c r="B42" s="119"/>
      <c r="C42" s="268" t="s">
        <v>106</v>
      </c>
      <c r="D42" s="182"/>
      <c r="E42" s="113">
        <v>40.414279418245926</v>
      </c>
      <c r="F42" s="115">
        <v>917</v>
      </c>
      <c r="G42" s="114">
        <v>922</v>
      </c>
      <c r="H42" s="114">
        <v>916</v>
      </c>
      <c r="I42" s="114">
        <v>915</v>
      </c>
      <c r="J42" s="140">
        <v>915</v>
      </c>
      <c r="K42" s="114">
        <v>2</v>
      </c>
      <c r="L42" s="116">
        <v>0.21857923497267759</v>
      </c>
    </row>
    <row r="43" spans="1:12" s="110" customFormat="1" ht="15" customHeight="1" x14ac:dyDescent="0.2">
      <c r="A43" s="120"/>
      <c r="B43" s="119"/>
      <c r="C43" s="268" t="s">
        <v>107</v>
      </c>
      <c r="D43" s="182"/>
      <c r="E43" s="113">
        <v>59.585720581754074</v>
      </c>
      <c r="F43" s="115">
        <v>1352</v>
      </c>
      <c r="G43" s="114">
        <v>1423</v>
      </c>
      <c r="H43" s="114">
        <v>1398</v>
      </c>
      <c r="I43" s="114">
        <v>1410</v>
      </c>
      <c r="J43" s="140">
        <v>1327</v>
      </c>
      <c r="K43" s="114">
        <v>25</v>
      </c>
      <c r="L43" s="116">
        <v>1.8839487565938207</v>
      </c>
    </row>
    <row r="44" spans="1:12" s="110" customFormat="1" ht="15" customHeight="1" x14ac:dyDescent="0.2">
      <c r="A44" s="120"/>
      <c r="B44" s="119" t="s">
        <v>205</v>
      </c>
      <c r="C44" s="268"/>
      <c r="D44" s="182"/>
      <c r="E44" s="113">
        <v>19.696208887773036</v>
      </c>
      <c r="F44" s="115">
        <v>6276</v>
      </c>
      <c r="G44" s="114">
        <v>6652</v>
      </c>
      <c r="H44" s="114">
        <v>6683</v>
      </c>
      <c r="I44" s="114">
        <v>6681</v>
      </c>
      <c r="J44" s="140">
        <v>6665</v>
      </c>
      <c r="K44" s="114">
        <v>-389</v>
      </c>
      <c r="L44" s="116">
        <v>-5.8364591147786946</v>
      </c>
    </row>
    <row r="45" spans="1:12" s="110" customFormat="1" ht="15" customHeight="1" x14ac:dyDescent="0.2">
      <c r="A45" s="120"/>
      <c r="B45" s="119"/>
      <c r="C45" s="268" t="s">
        <v>106</v>
      </c>
      <c r="D45" s="182"/>
      <c r="E45" s="113">
        <v>42.543021032504782</v>
      </c>
      <c r="F45" s="115">
        <v>2670</v>
      </c>
      <c r="G45" s="114">
        <v>2823</v>
      </c>
      <c r="H45" s="114">
        <v>2862</v>
      </c>
      <c r="I45" s="114">
        <v>2830</v>
      </c>
      <c r="J45" s="140">
        <v>2805</v>
      </c>
      <c r="K45" s="114">
        <v>-135</v>
      </c>
      <c r="L45" s="116">
        <v>-4.8128342245989302</v>
      </c>
    </row>
    <row r="46" spans="1:12" s="110" customFormat="1" ht="15" customHeight="1" x14ac:dyDescent="0.2">
      <c r="A46" s="123"/>
      <c r="B46" s="124"/>
      <c r="C46" s="260" t="s">
        <v>107</v>
      </c>
      <c r="D46" s="261"/>
      <c r="E46" s="125">
        <v>57.456978967495218</v>
      </c>
      <c r="F46" s="143">
        <v>3606</v>
      </c>
      <c r="G46" s="144">
        <v>3829</v>
      </c>
      <c r="H46" s="144">
        <v>3821</v>
      </c>
      <c r="I46" s="144">
        <v>3851</v>
      </c>
      <c r="J46" s="145">
        <v>3860</v>
      </c>
      <c r="K46" s="144">
        <v>-254</v>
      </c>
      <c r="L46" s="146">
        <v>-6.5803108808290158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31864</v>
      </c>
      <c r="E11" s="114">
        <v>32829</v>
      </c>
      <c r="F11" s="114">
        <v>32964</v>
      </c>
      <c r="G11" s="114">
        <v>33263</v>
      </c>
      <c r="H11" s="140">
        <v>32648</v>
      </c>
      <c r="I11" s="115">
        <v>-784</v>
      </c>
      <c r="J11" s="116">
        <v>-2.4013722126929675</v>
      </c>
    </row>
    <row r="12" spans="1:15" s="110" customFormat="1" ht="24.95" customHeight="1" x14ac:dyDescent="0.2">
      <c r="A12" s="193" t="s">
        <v>132</v>
      </c>
      <c r="B12" s="194" t="s">
        <v>133</v>
      </c>
      <c r="C12" s="113">
        <v>1.9018327893547577</v>
      </c>
      <c r="D12" s="115">
        <v>606</v>
      </c>
      <c r="E12" s="114">
        <v>596</v>
      </c>
      <c r="F12" s="114">
        <v>654</v>
      </c>
      <c r="G12" s="114">
        <v>623</v>
      </c>
      <c r="H12" s="140">
        <v>568</v>
      </c>
      <c r="I12" s="115">
        <v>38</v>
      </c>
      <c r="J12" s="116">
        <v>6.6901408450704229</v>
      </c>
    </row>
    <row r="13" spans="1:15" s="110" customFormat="1" ht="24.95" customHeight="1" x14ac:dyDescent="0.2">
      <c r="A13" s="193" t="s">
        <v>134</v>
      </c>
      <c r="B13" s="199" t="s">
        <v>214</v>
      </c>
      <c r="C13" s="113">
        <v>0.48958071805171982</v>
      </c>
      <c r="D13" s="115">
        <v>156</v>
      </c>
      <c r="E13" s="114">
        <v>174</v>
      </c>
      <c r="F13" s="114">
        <v>178</v>
      </c>
      <c r="G13" s="114">
        <v>183</v>
      </c>
      <c r="H13" s="140">
        <v>186</v>
      </c>
      <c r="I13" s="115">
        <v>-30</v>
      </c>
      <c r="J13" s="116">
        <v>-16.129032258064516</v>
      </c>
    </row>
    <row r="14" spans="1:15" s="287" customFormat="1" ht="24.95" customHeight="1" x14ac:dyDescent="0.2">
      <c r="A14" s="193" t="s">
        <v>215</v>
      </c>
      <c r="B14" s="199" t="s">
        <v>137</v>
      </c>
      <c r="C14" s="113">
        <v>6.9043434597037407</v>
      </c>
      <c r="D14" s="115">
        <v>2200</v>
      </c>
      <c r="E14" s="114">
        <v>2299</v>
      </c>
      <c r="F14" s="114">
        <v>2275</v>
      </c>
      <c r="G14" s="114">
        <v>2305</v>
      </c>
      <c r="H14" s="140">
        <v>2304</v>
      </c>
      <c r="I14" s="115">
        <v>-104</v>
      </c>
      <c r="J14" s="116">
        <v>-4.5138888888888893</v>
      </c>
      <c r="K14" s="110"/>
      <c r="L14" s="110"/>
      <c r="M14" s="110"/>
      <c r="N14" s="110"/>
      <c r="O14" s="110"/>
    </row>
    <row r="15" spans="1:15" s="110" customFormat="1" ht="24.95" customHeight="1" x14ac:dyDescent="0.2">
      <c r="A15" s="193" t="s">
        <v>216</v>
      </c>
      <c r="B15" s="199" t="s">
        <v>217</v>
      </c>
      <c r="C15" s="113">
        <v>2.7585990459452674</v>
      </c>
      <c r="D15" s="115">
        <v>879</v>
      </c>
      <c r="E15" s="114">
        <v>895</v>
      </c>
      <c r="F15" s="114">
        <v>876</v>
      </c>
      <c r="G15" s="114">
        <v>893</v>
      </c>
      <c r="H15" s="140">
        <v>872</v>
      </c>
      <c r="I15" s="115">
        <v>7</v>
      </c>
      <c r="J15" s="116">
        <v>0.80275229357798161</v>
      </c>
    </row>
    <row r="16" spans="1:15" s="287" customFormat="1" ht="24.95" customHeight="1" x14ac:dyDescent="0.2">
      <c r="A16" s="193" t="s">
        <v>218</v>
      </c>
      <c r="B16" s="199" t="s">
        <v>141</v>
      </c>
      <c r="C16" s="113">
        <v>3.1038162189304543</v>
      </c>
      <c r="D16" s="115">
        <v>989</v>
      </c>
      <c r="E16" s="114">
        <v>1049</v>
      </c>
      <c r="F16" s="114">
        <v>1050</v>
      </c>
      <c r="G16" s="114">
        <v>1043</v>
      </c>
      <c r="H16" s="140">
        <v>1057</v>
      </c>
      <c r="I16" s="115">
        <v>-68</v>
      </c>
      <c r="J16" s="116">
        <v>-6.4333017975402083</v>
      </c>
      <c r="K16" s="110"/>
      <c r="L16" s="110"/>
      <c r="M16" s="110"/>
      <c r="N16" s="110"/>
      <c r="O16" s="110"/>
    </row>
    <row r="17" spans="1:15" s="110" customFormat="1" ht="24.95" customHeight="1" x14ac:dyDescent="0.2">
      <c r="A17" s="193" t="s">
        <v>142</v>
      </c>
      <c r="B17" s="199" t="s">
        <v>220</v>
      </c>
      <c r="C17" s="113">
        <v>1.041928194828019</v>
      </c>
      <c r="D17" s="115">
        <v>332</v>
      </c>
      <c r="E17" s="114">
        <v>355</v>
      </c>
      <c r="F17" s="114">
        <v>349</v>
      </c>
      <c r="G17" s="114">
        <v>369</v>
      </c>
      <c r="H17" s="140">
        <v>375</v>
      </c>
      <c r="I17" s="115">
        <v>-43</v>
      </c>
      <c r="J17" s="116">
        <v>-11.466666666666667</v>
      </c>
    </row>
    <row r="18" spans="1:15" s="287" customFormat="1" ht="24.95" customHeight="1" x14ac:dyDescent="0.2">
      <c r="A18" s="201" t="s">
        <v>144</v>
      </c>
      <c r="B18" s="202" t="s">
        <v>145</v>
      </c>
      <c r="C18" s="113">
        <v>4.070424303288978</v>
      </c>
      <c r="D18" s="115">
        <v>1297</v>
      </c>
      <c r="E18" s="114">
        <v>1318</v>
      </c>
      <c r="F18" s="114">
        <v>1347</v>
      </c>
      <c r="G18" s="114">
        <v>1335</v>
      </c>
      <c r="H18" s="140">
        <v>1342</v>
      </c>
      <c r="I18" s="115">
        <v>-45</v>
      </c>
      <c r="J18" s="116">
        <v>-3.3532041728763042</v>
      </c>
      <c r="K18" s="110"/>
      <c r="L18" s="110"/>
      <c r="M18" s="110"/>
      <c r="N18" s="110"/>
      <c r="O18" s="110"/>
    </row>
    <row r="19" spans="1:15" s="110" customFormat="1" ht="24.95" customHeight="1" x14ac:dyDescent="0.2">
      <c r="A19" s="193" t="s">
        <v>146</v>
      </c>
      <c r="B19" s="199" t="s">
        <v>147</v>
      </c>
      <c r="C19" s="113">
        <v>17.502510670348983</v>
      </c>
      <c r="D19" s="115">
        <v>5577</v>
      </c>
      <c r="E19" s="114">
        <v>5587</v>
      </c>
      <c r="F19" s="114">
        <v>5592</v>
      </c>
      <c r="G19" s="114">
        <v>5651</v>
      </c>
      <c r="H19" s="140">
        <v>5606</v>
      </c>
      <c r="I19" s="115">
        <v>-29</v>
      </c>
      <c r="J19" s="116">
        <v>-0.51730288976097039</v>
      </c>
    </row>
    <row r="20" spans="1:15" s="287" customFormat="1" ht="24.95" customHeight="1" x14ac:dyDescent="0.2">
      <c r="A20" s="193" t="s">
        <v>148</v>
      </c>
      <c r="B20" s="199" t="s">
        <v>149</v>
      </c>
      <c r="C20" s="113">
        <v>8.64925935224705</v>
      </c>
      <c r="D20" s="115">
        <v>2756</v>
      </c>
      <c r="E20" s="114">
        <v>2851</v>
      </c>
      <c r="F20" s="114">
        <v>2969</v>
      </c>
      <c r="G20" s="114">
        <v>3088</v>
      </c>
      <c r="H20" s="140">
        <v>3156</v>
      </c>
      <c r="I20" s="115">
        <v>-400</v>
      </c>
      <c r="J20" s="116">
        <v>-12.67427122940431</v>
      </c>
      <c r="K20" s="110"/>
      <c r="L20" s="110"/>
      <c r="M20" s="110"/>
      <c r="N20" s="110"/>
      <c r="O20" s="110"/>
    </row>
    <row r="21" spans="1:15" s="110" customFormat="1" ht="24.95" customHeight="1" x14ac:dyDescent="0.2">
      <c r="A21" s="201" t="s">
        <v>150</v>
      </c>
      <c r="B21" s="202" t="s">
        <v>151</v>
      </c>
      <c r="C21" s="113">
        <v>10.965352749184031</v>
      </c>
      <c r="D21" s="115">
        <v>3494</v>
      </c>
      <c r="E21" s="114">
        <v>3935</v>
      </c>
      <c r="F21" s="114">
        <v>3953</v>
      </c>
      <c r="G21" s="114">
        <v>4001</v>
      </c>
      <c r="H21" s="140">
        <v>3797</v>
      </c>
      <c r="I21" s="115">
        <v>-303</v>
      </c>
      <c r="J21" s="116">
        <v>-7.9799841980510928</v>
      </c>
    </row>
    <row r="22" spans="1:15" s="110" customFormat="1" ht="24.95" customHeight="1" x14ac:dyDescent="0.2">
      <c r="A22" s="201" t="s">
        <v>152</v>
      </c>
      <c r="B22" s="199" t="s">
        <v>153</v>
      </c>
      <c r="C22" s="113">
        <v>1.4624654782827016</v>
      </c>
      <c r="D22" s="115">
        <v>466</v>
      </c>
      <c r="E22" s="114">
        <v>482</v>
      </c>
      <c r="F22" s="114">
        <v>473</v>
      </c>
      <c r="G22" s="114">
        <v>470</v>
      </c>
      <c r="H22" s="140">
        <v>477</v>
      </c>
      <c r="I22" s="115">
        <v>-11</v>
      </c>
      <c r="J22" s="116">
        <v>-2.3060796645702304</v>
      </c>
    </row>
    <row r="23" spans="1:15" s="110" customFormat="1" ht="24.95" customHeight="1" x14ac:dyDescent="0.2">
      <c r="A23" s="193" t="s">
        <v>154</v>
      </c>
      <c r="B23" s="199" t="s">
        <v>155</v>
      </c>
      <c r="C23" s="113">
        <v>0.8504895807180517</v>
      </c>
      <c r="D23" s="115">
        <v>271</v>
      </c>
      <c r="E23" s="114">
        <v>271</v>
      </c>
      <c r="F23" s="114">
        <v>274</v>
      </c>
      <c r="G23" s="114">
        <v>269</v>
      </c>
      <c r="H23" s="140">
        <v>274</v>
      </c>
      <c r="I23" s="115">
        <v>-3</v>
      </c>
      <c r="J23" s="116">
        <v>-1.0948905109489051</v>
      </c>
    </row>
    <row r="24" spans="1:15" s="110" customFormat="1" ht="24.95" customHeight="1" x14ac:dyDescent="0.2">
      <c r="A24" s="193" t="s">
        <v>156</v>
      </c>
      <c r="B24" s="199" t="s">
        <v>221</v>
      </c>
      <c r="C24" s="113">
        <v>8.5362791865428065</v>
      </c>
      <c r="D24" s="115">
        <v>2720</v>
      </c>
      <c r="E24" s="114">
        <v>2741</v>
      </c>
      <c r="F24" s="114">
        <v>2734</v>
      </c>
      <c r="G24" s="114">
        <v>2732</v>
      </c>
      <c r="H24" s="140">
        <v>2732</v>
      </c>
      <c r="I24" s="115">
        <v>-12</v>
      </c>
      <c r="J24" s="116">
        <v>-0.43923865300146414</v>
      </c>
    </row>
    <row r="25" spans="1:15" s="110" customFormat="1" ht="24.95" customHeight="1" x14ac:dyDescent="0.2">
      <c r="A25" s="193" t="s">
        <v>222</v>
      </c>
      <c r="B25" s="204" t="s">
        <v>159</v>
      </c>
      <c r="C25" s="113">
        <v>7.8583981923173489</v>
      </c>
      <c r="D25" s="115">
        <v>2504</v>
      </c>
      <c r="E25" s="114">
        <v>2516</v>
      </c>
      <c r="F25" s="114">
        <v>2503</v>
      </c>
      <c r="G25" s="114">
        <v>2525</v>
      </c>
      <c r="H25" s="140">
        <v>2437</v>
      </c>
      <c r="I25" s="115">
        <v>67</v>
      </c>
      <c r="J25" s="116">
        <v>2.7492819039803038</v>
      </c>
    </row>
    <row r="26" spans="1:15" s="110" customFormat="1" ht="24.95" customHeight="1" x14ac:dyDescent="0.2">
      <c r="A26" s="201">
        <v>782.78300000000002</v>
      </c>
      <c r="B26" s="203" t="s">
        <v>160</v>
      </c>
      <c r="C26" s="113">
        <v>0.35149384885764501</v>
      </c>
      <c r="D26" s="115">
        <v>112</v>
      </c>
      <c r="E26" s="114">
        <v>108</v>
      </c>
      <c r="F26" s="114">
        <v>124</v>
      </c>
      <c r="G26" s="114">
        <v>110</v>
      </c>
      <c r="H26" s="140">
        <v>115</v>
      </c>
      <c r="I26" s="115">
        <v>-3</v>
      </c>
      <c r="J26" s="116">
        <v>-2.6086956521739131</v>
      </c>
    </row>
    <row r="27" spans="1:15" s="110" customFormat="1" ht="24.95" customHeight="1" x14ac:dyDescent="0.2">
      <c r="A27" s="193" t="s">
        <v>161</v>
      </c>
      <c r="B27" s="199" t="s">
        <v>162</v>
      </c>
      <c r="C27" s="113">
        <v>0.81282952548330401</v>
      </c>
      <c r="D27" s="115">
        <v>259</v>
      </c>
      <c r="E27" s="114">
        <v>277</v>
      </c>
      <c r="F27" s="114">
        <v>278</v>
      </c>
      <c r="G27" s="114">
        <v>282</v>
      </c>
      <c r="H27" s="140">
        <v>268</v>
      </c>
      <c r="I27" s="115">
        <v>-9</v>
      </c>
      <c r="J27" s="116">
        <v>-3.3582089552238807</v>
      </c>
    </row>
    <row r="28" spans="1:15" s="110" customFormat="1" ht="24.95" customHeight="1" x14ac:dyDescent="0.2">
      <c r="A28" s="193" t="s">
        <v>163</v>
      </c>
      <c r="B28" s="199" t="s">
        <v>164</v>
      </c>
      <c r="C28" s="113">
        <v>4.1928194828019079</v>
      </c>
      <c r="D28" s="115">
        <v>1336</v>
      </c>
      <c r="E28" s="114">
        <v>1400</v>
      </c>
      <c r="F28" s="114">
        <v>1271</v>
      </c>
      <c r="G28" s="114">
        <v>1400</v>
      </c>
      <c r="H28" s="140">
        <v>1245</v>
      </c>
      <c r="I28" s="115">
        <v>91</v>
      </c>
      <c r="J28" s="116">
        <v>7.309236947791165</v>
      </c>
    </row>
    <row r="29" spans="1:15" s="110" customFormat="1" ht="24.95" customHeight="1" x14ac:dyDescent="0.2">
      <c r="A29" s="193">
        <v>86</v>
      </c>
      <c r="B29" s="199" t="s">
        <v>165</v>
      </c>
      <c r="C29" s="113">
        <v>5.7149133818729601</v>
      </c>
      <c r="D29" s="115">
        <v>1821</v>
      </c>
      <c r="E29" s="114">
        <v>1849</v>
      </c>
      <c r="F29" s="114">
        <v>1843</v>
      </c>
      <c r="G29" s="114">
        <v>1845</v>
      </c>
      <c r="H29" s="140">
        <v>1812</v>
      </c>
      <c r="I29" s="115">
        <v>9</v>
      </c>
      <c r="J29" s="116">
        <v>0.49668874172185429</v>
      </c>
    </row>
    <row r="30" spans="1:15" s="110" customFormat="1" ht="24.95" customHeight="1" x14ac:dyDescent="0.2">
      <c r="A30" s="193">
        <v>87.88</v>
      </c>
      <c r="B30" s="204" t="s">
        <v>166</v>
      </c>
      <c r="C30" s="113">
        <v>6.7725332663821236</v>
      </c>
      <c r="D30" s="115">
        <v>2158</v>
      </c>
      <c r="E30" s="114">
        <v>2168</v>
      </c>
      <c r="F30" s="114">
        <v>2138</v>
      </c>
      <c r="G30" s="114">
        <v>2102</v>
      </c>
      <c r="H30" s="140">
        <v>2067</v>
      </c>
      <c r="I30" s="115">
        <v>91</v>
      </c>
      <c r="J30" s="116">
        <v>4.4025157232704402</v>
      </c>
    </row>
    <row r="31" spans="1:15" s="110" customFormat="1" ht="24.95" customHeight="1" x14ac:dyDescent="0.2">
      <c r="A31" s="193" t="s">
        <v>167</v>
      </c>
      <c r="B31" s="199" t="s">
        <v>168</v>
      </c>
      <c r="C31" s="113">
        <v>12.961335676625659</v>
      </c>
      <c r="D31" s="115">
        <v>4130</v>
      </c>
      <c r="E31" s="114">
        <v>4256</v>
      </c>
      <c r="F31" s="114">
        <v>4357</v>
      </c>
      <c r="G31" s="114">
        <v>4341</v>
      </c>
      <c r="H31" s="140">
        <v>4261</v>
      </c>
      <c r="I31" s="115">
        <v>-131</v>
      </c>
      <c r="J31" s="116">
        <v>-3.0743956817648441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1.9018327893547577</v>
      </c>
      <c r="D34" s="115">
        <v>606</v>
      </c>
      <c r="E34" s="114">
        <v>596</v>
      </c>
      <c r="F34" s="114">
        <v>654</v>
      </c>
      <c r="G34" s="114">
        <v>623</v>
      </c>
      <c r="H34" s="140">
        <v>568</v>
      </c>
      <c r="I34" s="115">
        <v>38</v>
      </c>
      <c r="J34" s="116">
        <v>6.6901408450704229</v>
      </c>
    </row>
    <row r="35" spans="1:10" s="110" customFormat="1" ht="24.95" customHeight="1" x14ac:dyDescent="0.2">
      <c r="A35" s="292" t="s">
        <v>171</v>
      </c>
      <c r="B35" s="293" t="s">
        <v>172</v>
      </c>
      <c r="C35" s="113">
        <v>11.464348481044439</v>
      </c>
      <c r="D35" s="115">
        <v>3653</v>
      </c>
      <c r="E35" s="114">
        <v>3791</v>
      </c>
      <c r="F35" s="114">
        <v>3800</v>
      </c>
      <c r="G35" s="114">
        <v>3823</v>
      </c>
      <c r="H35" s="140">
        <v>3832</v>
      </c>
      <c r="I35" s="115">
        <v>-179</v>
      </c>
      <c r="J35" s="116">
        <v>-4.6711899791231737</v>
      </c>
    </row>
    <row r="36" spans="1:10" s="110" customFormat="1" ht="24.95" customHeight="1" x14ac:dyDescent="0.2">
      <c r="A36" s="294" t="s">
        <v>173</v>
      </c>
      <c r="B36" s="295" t="s">
        <v>174</v>
      </c>
      <c r="C36" s="125">
        <v>86.630680391664569</v>
      </c>
      <c r="D36" s="143">
        <v>27604</v>
      </c>
      <c r="E36" s="144">
        <v>28441</v>
      </c>
      <c r="F36" s="144">
        <v>28509</v>
      </c>
      <c r="G36" s="144">
        <v>28816</v>
      </c>
      <c r="H36" s="145">
        <v>28247</v>
      </c>
      <c r="I36" s="143">
        <v>-643</v>
      </c>
      <c r="J36" s="146">
        <v>-2.2763479307537082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31864</v>
      </c>
      <c r="F11" s="264">
        <v>32829</v>
      </c>
      <c r="G11" s="264">
        <v>32964</v>
      </c>
      <c r="H11" s="264">
        <v>33263</v>
      </c>
      <c r="I11" s="265">
        <v>32648</v>
      </c>
      <c r="J11" s="263">
        <v>-784</v>
      </c>
      <c r="K11" s="266">
        <v>-2.4013722126929675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48.738388149635952</v>
      </c>
      <c r="E13" s="115">
        <v>15530</v>
      </c>
      <c r="F13" s="114">
        <v>15868</v>
      </c>
      <c r="G13" s="114">
        <v>15927</v>
      </c>
      <c r="H13" s="114">
        <v>16118</v>
      </c>
      <c r="I13" s="140">
        <v>15851</v>
      </c>
      <c r="J13" s="115">
        <v>-321</v>
      </c>
      <c r="K13" s="116">
        <v>-2.0251088259415808</v>
      </c>
    </row>
    <row r="14" spans="1:15" ht="15.95" customHeight="1" x14ac:dyDescent="0.2">
      <c r="A14" s="306" t="s">
        <v>230</v>
      </c>
      <c r="B14" s="307"/>
      <c r="C14" s="308"/>
      <c r="D14" s="113">
        <v>38.921667085111721</v>
      </c>
      <c r="E14" s="115">
        <v>12402</v>
      </c>
      <c r="F14" s="114">
        <v>12919</v>
      </c>
      <c r="G14" s="114">
        <v>13026</v>
      </c>
      <c r="H14" s="114">
        <v>13152</v>
      </c>
      <c r="I14" s="140">
        <v>12858</v>
      </c>
      <c r="J14" s="115">
        <v>-456</v>
      </c>
      <c r="K14" s="116">
        <v>-3.5464302379841346</v>
      </c>
    </row>
    <row r="15" spans="1:15" ht="15.95" customHeight="1" x14ac:dyDescent="0.2">
      <c r="A15" s="306" t="s">
        <v>231</v>
      </c>
      <c r="B15" s="307"/>
      <c r="C15" s="308"/>
      <c r="D15" s="113">
        <v>4.6949535525985437</v>
      </c>
      <c r="E15" s="115">
        <v>1496</v>
      </c>
      <c r="F15" s="114">
        <v>1532</v>
      </c>
      <c r="G15" s="114">
        <v>1492</v>
      </c>
      <c r="H15" s="114">
        <v>1456</v>
      </c>
      <c r="I15" s="140">
        <v>1464</v>
      </c>
      <c r="J15" s="115">
        <v>32</v>
      </c>
      <c r="K15" s="116">
        <v>2.1857923497267762</v>
      </c>
    </row>
    <row r="16" spans="1:15" ht="15.95" customHeight="1" x14ac:dyDescent="0.2">
      <c r="A16" s="306" t="s">
        <v>232</v>
      </c>
      <c r="B16" s="307"/>
      <c r="C16" s="308"/>
      <c r="D16" s="113">
        <v>3.2167963846346974</v>
      </c>
      <c r="E16" s="115">
        <v>1025</v>
      </c>
      <c r="F16" s="114">
        <v>1057</v>
      </c>
      <c r="G16" s="114">
        <v>1040</v>
      </c>
      <c r="H16" s="114">
        <v>1020</v>
      </c>
      <c r="I16" s="140">
        <v>1005</v>
      </c>
      <c r="J16" s="115">
        <v>20</v>
      </c>
      <c r="K16" s="116">
        <v>1.9900497512437811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1.7825759477780567</v>
      </c>
      <c r="E18" s="115">
        <v>568</v>
      </c>
      <c r="F18" s="114">
        <v>543</v>
      </c>
      <c r="G18" s="114">
        <v>602</v>
      </c>
      <c r="H18" s="114">
        <v>565</v>
      </c>
      <c r="I18" s="140">
        <v>540</v>
      </c>
      <c r="J18" s="115">
        <v>28</v>
      </c>
      <c r="K18" s="116">
        <v>5.1851851851851851</v>
      </c>
    </row>
    <row r="19" spans="1:11" ht="14.1" customHeight="1" x14ac:dyDescent="0.2">
      <c r="A19" s="306" t="s">
        <v>235</v>
      </c>
      <c r="B19" s="307" t="s">
        <v>236</v>
      </c>
      <c r="C19" s="308"/>
      <c r="D19" s="113">
        <v>1.4404971127290986</v>
      </c>
      <c r="E19" s="115">
        <v>459</v>
      </c>
      <c r="F19" s="114">
        <v>429</v>
      </c>
      <c r="G19" s="114">
        <v>493</v>
      </c>
      <c r="H19" s="114">
        <v>456</v>
      </c>
      <c r="I19" s="140">
        <v>420</v>
      </c>
      <c r="J19" s="115">
        <v>39</v>
      </c>
      <c r="K19" s="116">
        <v>9.2857142857142865</v>
      </c>
    </row>
    <row r="20" spans="1:11" ht="14.1" customHeight="1" x14ac:dyDescent="0.2">
      <c r="A20" s="306">
        <v>12</v>
      </c>
      <c r="B20" s="307" t="s">
        <v>237</v>
      </c>
      <c r="C20" s="308"/>
      <c r="D20" s="113">
        <v>1.876726085864926</v>
      </c>
      <c r="E20" s="115">
        <v>598</v>
      </c>
      <c r="F20" s="114">
        <v>610</v>
      </c>
      <c r="G20" s="114">
        <v>627</v>
      </c>
      <c r="H20" s="114">
        <v>637</v>
      </c>
      <c r="I20" s="140">
        <v>590</v>
      </c>
      <c r="J20" s="115">
        <v>8</v>
      </c>
      <c r="K20" s="116">
        <v>1.3559322033898304</v>
      </c>
    </row>
    <row r="21" spans="1:11" ht="14.1" customHeight="1" x14ac:dyDescent="0.2">
      <c r="A21" s="306">
        <v>21</v>
      </c>
      <c r="B21" s="307" t="s">
        <v>238</v>
      </c>
      <c r="C21" s="308"/>
      <c r="D21" s="113">
        <v>8.4735124278182278E-2</v>
      </c>
      <c r="E21" s="115">
        <v>27</v>
      </c>
      <c r="F21" s="114">
        <v>29</v>
      </c>
      <c r="G21" s="114">
        <v>28</v>
      </c>
      <c r="H21" s="114">
        <v>28</v>
      </c>
      <c r="I21" s="140">
        <v>29</v>
      </c>
      <c r="J21" s="115">
        <v>-2</v>
      </c>
      <c r="K21" s="116">
        <v>-6.8965517241379306</v>
      </c>
    </row>
    <row r="22" spans="1:11" ht="14.1" customHeight="1" x14ac:dyDescent="0.2">
      <c r="A22" s="306">
        <v>22</v>
      </c>
      <c r="B22" s="307" t="s">
        <v>239</v>
      </c>
      <c r="C22" s="308"/>
      <c r="D22" s="113">
        <v>0.76261611850364042</v>
      </c>
      <c r="E22" s="115">
        <v>243</v>
      </c>
      <c r="F22" s="114">
        <v>252</v>
      </c>
      <c r="G22" s="114">
        <v>256</v>
      </c>
      <c r="H22" s="114">
        <v>248</v>
      </c>
      <c r="I22" s="140">
        <v>232</v>
      </c>
      <c r="J22" s="115">
        <v>11</v>
      </c>
      <c r="K22" s="116">
        <v>4.7413793103448274</v>
      </c>
    </row>
    <row r="23" spans="1:11" ht="14.1" customHeight="1" x14ac:dyDescent="0.2">
      <c r="A23" s="306">
        <v>23</v>
      </c>
      <c r="B23" s="307" t="s">
        <v>240</v>
      </c>
      <c r="C23" s="308"/>
      <c r="D23" s="113">
        <v>0.4550590007532011</v>
      </c>
      <c r="E23" s="115">
        <v>145</v>
      </c>
      <c r="F23" s="114">
        <v>152</v>
      </c>
      <c r="G23" s="114">
        <v>160</v>
      </c>
      <c r="H23" s="114">
        <v>168</v>
      </c>
      <c r="I23" s="140">
        <v>169</v>
      </c>
      <c r="J23" s="115">
        <v>-24</v>
      </c>
      <c r="K23" s="116">
        <v>-14.201183431952662</v>
      </c>
    </row>
    <row r="24" spans="1:11" ht="14.1" customHeight="1" x14ac:dyDescent="0.2">
      <c r="A24" s="306">
        <v>24</v>
      </c>
      <c r="B24" s="307" t="s">
        <v>241</v>
      </c>
      <c r="C24" s="308"/>
      <c r="D24" s="113">
        <v>1.0387898568917902</v>
      </c>
      <c r="E24" s="115">
        <v>331</v>
      </c>
      <c r="F24" s="114">
        <v>330</v>
      </c>
      <c r="G24" s="114">
        <v>341</v>
      </c>
      <c r="H24" s="114">
        <v>358</v>
      </c>
      <c r="I24" s="140">
        <v>362</v>
      </c>
      <c r="J24" s="115">
        <v>-31</v>
      </c>
      <c r="K24" s="116">
        <v>-8.5635359116022105</v>
      </c>
    </row>
    <row r="25" spans="1:11" ht="14.1" customHeight="1" x14ac:dyDescent="0.2">
      <c r="A25" s="306">
        <v>25</v>
      </c>
      <c r="B25" s="307" t="s">
        <v>242</v>
      </c>
      <c r="C25" s="308"/>
      <c r="D25" s="113">
        <v>1.0764499121265378</v>
      </c>
      <c r="E25" s="115">
        <v>343</v>
      </c>
      <c r="F25" s="114">
        <v>368</v>
      </c>
      <c r="G25" s="114">
        <v>367</v>
      </c>
      <c r="H25" s="114">
        <v>350</v>
      </c>
      <c r="I25" s="140">
        <v>352</v>
      </c>
      <c r="J25" s="115">
        <v>-9</v>
      </c>
      <c r="K25" s="116">
        <v>-2.5568181818181817</v>
      </c>
    </row>
    <row r="26" spans="1:11" ht="14.1" customHeight="1" x14ac:dyDescent="0.2">
      <c r="A26" s="306">
        <v>26</v>
      </c>
      <c r="B26" s="307" t="s">
        <v>243</v>
      </c>
      <c r="C26" s="308"/>
      <c r="D26" s="113">
        <v>0.62452924930956566</v>
      </c>
      <c r="E26" s="115">
        <v>199</v>
      </c>
      <c r="F26" s="114">
        <v>211</v>
      </c>
      <c r="G26" s="114">
        <v>218</v>
      </c>
      <c r="H26" s="114">
        <v>227</v>
      </c>
      <c r="I26" s="140">
        <v>224</v>
      </c>
      <c r="J26" s="115">
        <v>-25</v>
      </c>
      <c r="K26" s="116">
        <v>-11.160714285714286</v>
      </c>
    </row>
    <row r="27" spans="1:11" ht="14.1" customHeight="1" x14ac:dyDescent="0.2">
      <c r="A27" s="306">
        <v>27</v>
      </c>
      <c r="B27" s="307" t="s">
        <v>244</v>
      </c>
      <c r="C27" s="308"/>
      <c r="D27" s="113">
        <v>0.43309063519959828</v>
      </c>
      <c r="E27" s="115">
        <v>138</v>
      </c>
      <c r="F27" s="114">
        <v>138</v>
      </c>
      <c r="G27" s="114">
        <v>112</v>
      </c>
      <c r="H27" s="114">
        <v>110</v>
      </c>
      <c r="I27" s="140">
        <v>111</v>
      </c>
      <c r="J27" s="115">
        <v>27</v>
      </c>
      <c r="K27" s="116">
        <v>24.324324324324323</v>
      </c>
    </row>
    <row r="28" spans="1:11" ht="14.1" customHeight="1" x14ac:dyDescent="0.2">
      <c r="A28" s="306">
        <v>28</v>
      </c>
      <c r="B28" s="307" t="s">
        <v>245</v>
      </c>
      <c r="C28" s="308"/>
      <c r="D28" s="113">
        <v>0.21654531759979914</v>
      </c>
      <c r="E28" s="115">
        <v>69</v>
      </c>
      <c r="F28" s="114">
        <v>74</v>
      </c>
      <c r="G28" s="114">
        <v>76</v>
      </c>
      <c r="H28" s="114">
        <v>81</v>
      </c>
      <c r="I28" s="140">
        <v>79</v>
      </c>
      <c r="J28" s="115">
        <v>-10</v>
      </c>
      <c r="K28" s="116">
        <v>-12.658227848101266</v>
      </c>
    </row>
    <row r="29" spans="1:11" ht="14.1" customHeight="1" x14ac:dyDescent="0.2">
      <c r="A29" s="306">
        <v>29</v>
      </c>
      <c r="B29" s="307" t="s">
        <v>246</v>
      </c>
      <c r="C29" s="308"/>
      <c r="D29" s="113">
        <v>2.9500376600552349</v>
      </c>
      <c r="E29" s="115">
        <v>940</v>
      </c>
      <c r="F29" s="114">
        <v>1006</v>
      </c>
      <c r="G29" s="114">
        <v>973</v>
      </c>
      <c r="H29" s="114">
        <v>975</v>
      </c>
      <c r="I29" s="140">
        <v>964</v>
      </c>
      <c r="J29" s="115">
        <v>-24</v>
      </c>
      <c r="K29" s="116">
        <v>-2.4896265560165975</v>
      </c>
    </row>
    <row r="30" spans="1:11" ht="14.1" customHeight="1" x14ac:dyDescent="0.2">
      <c r="A30" s="306" t="s">
        <v>247</v>
      </c>
      <c r="B30" s="307" t="s">
        <v>248</v>
      </c>
      <c r="C30" s="308"/>
      <c r="D30" s="113">
        <v>0.39543057996485059</v>
      </c>
      <c r="E30" s="115">
        <v>126</v>
      </c>
      <c r="F30" s="114">
        <v>134</v>
      </c>
      <c r="G30" s="114">
        <v>128</v>
      </c>
      <c r="H30" s="114">
        <v>134</v>
      </c>
      <c r="I30" s="140">
        <v>127</v>
      </c>
      <c r="J30" s="115">
        <v>-1</v>
      </c>
      <c r="K30" s="116">
        <v>-0.78740157480314965</v>
      </c>
    </row>
    <row r="31" spans="1:11" ht="14.1" customHeight="1" x14ac:dyDescent="0.2">
      <c r="A31" s="306" t="s">
        <v>249</v>
      </c>
      <c r="B31" s="307" t="s">
        <v>250</v>
      </c>
      <c r="C31" s="308"/>
      <c r="D31" s="113">
        <v>2.5451920662816971</v>
      </c>
      <c r="E31" s="115">
        <v>811</v>
      </c>
      <c r="F31" s="114">
        <v>869</v>
      </c>
      <c r="G31" s="114">
        <v>842</v>
      </c>
      <c r="H31" s="114">
        <v>837</v>
      </c>
      <c r="I31" s="140">
        <v>833</v>
      </c>
      <c r="J31" s="115">
        <v>-22</v>
      </c>
      <c r="K31" s="116">
        <v>-2.6410564225690276</v>
      </c>
    </row>
    <row r="32" spans="1:11" ht="14.1" customHeight="1" x14ac:dyDescent="0.2">
      <c r="A32" s="306">
        <v>31</v>
      </c>
      <c r="B32" s="307" t="s">
        <v>251</v>
      </c>
      <c r="C32" s="308"/>
      <c r="D32" s="113">
        <v>0.15064022093899071</v>
      </c>
      <c r="E32" s="115">
        <v>48</v>
      </c>
      <c r="F32" s="114">
        <v>46</v>
      </c>
      <c r="G32" s="114">
        <v>45</v>
      </c>
      <c r="H32" s="114">
        <v>45</v>
      </c>
      <c r="I32" s="140">
        <v>43</v>
      </c>
      <c r="J32" s="115">
        <v>5</v>
      </c>
      <c r="K32" s="116">
        <v>11.627906976744185</v>
      </c>
    </row>
    <row r="33" spans="1:11" ht="14.1" customHeight="1" x14ac:dyDescent="0.2">
      <c r="A33" s="306">
        <v>32</v>
      </c>
      <c r="B33" s="307" t="s">
        <v>252</v>
      </c>
      <c r="C33" s="308"/>
      <c r="D33" s="113">
        <v>0.935224704996234</v>
      </c>
      <c r="E33" s="115">
        <v>298</v>
      </c>
      <c r="F33" s="114">
        <v>312</v>
      </c>
      <c r="G33" s="114">
        <v>335</v>
      </c>
      <c r="H33" s="114">
        <v>336</v>
      </c>
      <c r="I33" s="140">
        <v>339</v>
      </c>
      <c r="J33" s="115">
        <v>-41</v>
      </c>
      <c r="K33" s="116">
        <v>-12.094395280235988</v>
      </c>
    </row>
    <row r="34" spans="1:11" ht="14.1" customHeight="1" x14ac:dyDescent="0.2">
      <c r="A34" s="306">
        <v>33</v>
      </c>
      <c r="B34" s="307" t="s">
        <v>253</v>
      </c>
      <c r="C34" s="308"/>
      <c r="D34" s="113">
        <v>0.40798393170976649</v>
      </c>
      <c r="E34" s="115">
        <v>130</v>
      </c>
      <c r="F34" s="114">
        <v>128</v>
      </c>
      <c r="G34" s="114">
        <v>130</v>
      </c>
      <c r="H34" s="114">
        <v>137</v>
      </c>
      <c r="I34" s="140">
        <v>128</v>
      </c>
      <c r="J34" s="115">
        <v>2</v>
      </c>
      <c r="K34" s="116">
        <v>1.5625</v>
      </c>
    </row>
    <row r="35" spans="1:11" ht="14.1" customHeight="1" x14ac:dyDescent="0.2">
      <c r="A35" s="306">
        <v>34</v>
      </c>
      <c r="B35" s="307" t="s">
        <v>254</v>
      </c>
      <c r="C35" s="308"/>
      <c r="D35" s="113">
        <v>3.9417524479035904</v>
      </c>
      <c r="E35" s="115">
        <v>1256</v>
      </c>
      <c r="F35" s="114">
        <v>1271</v>
      </c>
      <c r="G35" s="114">
        <v>1318</v>
      </c>
      <c r="H35" s="114">
        <v>1290</v>
      </c>
      <c r="I35" s="140">
        <v>1287</v>
      </c>
      <c r="J35" s="115">
        <v>-31</v>
      </c>
      <c r="K35" s="116">
        <v>-2.4087024087024087</v>
      </c>
    </row>
    <row r="36" spans="1:11" ht="14.1" customHeight="1" x14ac:dyDescent="0.2">
      <c r="A36" s="306">
        <v>41</v>
      </c>
      <c r="B36" s="307" t="s">
        <v>255</v>
      </c>
      <c r="C36" s="308"/>
      <c r="D36" s="113">
        <v>0.19143861410996735</v>
      </c>
      <c r="E36" s="115">
        <v>61</v>
      </c>
      <c r="F36" s="114">
        <v>62</v>
      </c>
      <c r="G36" s="114">
        <v>64</v>
      </c>
      <c r="H36" s="114">
        <v>58</v>
      </c>
      <c r="I36" s="140">
        <v>61</v>
      </c>
      <c r="J36" s="115">
        <v>0</v>
      </c>
      <c r="K36" s="116">
        <v>0</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0.33580215917650014</v>
      </c>
      <c r="E38" s="115">
        <v>107</v>
      </c>
      <c r="F38" s="114">
        <v>107</v>
      </c>
      <c r="G38" s="114">
        <v>110</v>
      </c>
      <c r="H38" s="114">
        <v>106</v>
      </c>
      <c r="I38" s="140">
        <v>109</v>
      </c>
      <c r="J38" s="115">
        <v>-2</v>
      </c>
      <c r="K38" s="116">
        <v>-1.834862385321101</v>
      </c>
    </row>
    <row r="39" spans="1:11" ht="14.1" customHeight="1" x14ac:dyDescent="0.2">
      <c r="A39" s="306">
        <v>51</v>
      </c>
      <c r="B39" s="307" t="s">
        <v>258</v>
      </c>
      <c r="C39" s="308"/>
      <c r="D39" s="113">
        <v>11.828395681647001</v>
      </c>
      <c r="E39" s="115">
        <v>3769</v>
      </c>
      <c r="F39" s="114">
        <v>3835</v>
      </c>
      <c r="G39" s="114">
        <v>3844</v>
      </c>
      <c r="H39" s="114">
        <v>3863</v>
      </c>
      <c r="I39" s="140">
        <v>3916</v>
      </c>
      <c r="J39" s="115">
        <v>-147</v>
      </c>
      <c r="K39" s="116">
        <v>-3.7538304392236976</v>
      </c>
    </row>
    <row r="40" spans="1:11" ht="14.1" customHeight="1" x14ac:dyDescent="0.2">
      <c r="A40" s="306" t="s">
        <v>259</v>
      </c>
      <c r="B40" s="307" t="s">
        <v>260</v>
      </c>
      <c r="C40" s="308"/>
      <c r="D40" s="113">
        <v>11.571051970876225</v>
      </c>
      <c r="E40" s="115">
        <v>3687</v>
      </c>
      <c r="F40" s="114">
        <v>3734</v>
      </c>
      <c r="G40" s="114">
        <v>3747</v>
      </c>
      <c r="H40" s="114">
        <v>3778</v>
      </c>
      <c r="I40" s="140">
        <v>3837</v>
      </c>
      <c r="J40" s="115">
        <v>-150</v>
      </c>
      <c r="K40" s="116">
        <v>-3.9093041438623923</v>
      </c>
    </row>
    <row r="41" spans="1:11" ht="14.1" customHeight="1" x14ac:dyDescent="0.2">
      <c r="A41" s="306"/>
      <c r="B41" s="307" t="s">
        <v>261</v>
      </c>
      <c r="C41" s="308"/>
      <c r="D41" s="113">
        <v>2.9468993221190058</v>
      </c>
      <c r="E41" s="115">
        <v>939</v>
      </c>
      <c r="F41" s="114">
        <v>932</v>
      </c>
      <c r="G41" s="114">
        <v>920</v>
      </c>
      <c r="H41" s="114">
        <v>949</v>
      </c>
      <c r="I41" s="140">
        <v>944</v>
      </c>
      <c r="J41" s="115">
        <v>-5</v>
      </c>
      <c r="K41" s="116">
        <v>-0.52966101694915257</v>
      </c>
    </row>
    <row r="42" spans="1:11" ht="14.1" customHeight="1" x14ac:dyDescent="0.2">
      <c r="A42" s="306">
        <v>52</v>
      </c>
      <c r="B42" s="307" t="s">
        <v>262</v>
      </c>
      <c r="C42" s="308"/>
      <c r="D42" s="113">
        <v>4.9460205874968617</v>
      </c>
      <c r="E42" s="115">
        <v>1576</v>
      </c>
      <c r="F42" s="114">
        <v>1618</v>
      </c>
      <c r="G42" s="114">
        <v>1643</v>
      </c>
      <c r="H42" s="114">
        <v>1735</v>
      </c>
      <c r="I42" s="140">
        <v>1745</v>
      </c>
      <c r="J42" s="115">
        <v>-169</v>
      </c>
      <c r="K42" s="116">
        <v>-9.6848137535816612</v>
      </c>
    </row>
    <row r="43" spans="1:11" ht="14.1" customHeight="1" x14ac:dyDescent="0.2">
      <c r="A43" s="306" t="s">
        <v>263</v>
      </c>
      <c r="B43" s="307" t="s">
        <v>264</v>
      </c>
      <c r="C43" s="308"/>
      <c r="D43" s="113">
        <v>4.8110720562390155</v>
      </c>
      <c r="E43" s="115">
        <v>1533</v>
      </c>
      <c r="F43" s="114">
        <v>1565</v>
      </c>
      <c r="G43" s="114">
        <v>1591</v>
      </c>
      <c r="H43" s="114">
        <v>1695</v>
      </c>
      <c r="I43" s="140">
        <v>1702</v>
      </c>
      <c r="J43" s="115">
        <v>-169</v>
      </c>
      <c r="K43" s="116">
        <v>-9.9294947121034074</v>
      </c>
    </row>
    <row r="44" spans="1:11" ht="14.1" customHeight="1" x14ac:dyDescent="0.2">
      <c r="A44" s="306">
        <v>53</v>
      </c>
      <c r="B44" s="307" t="s">
        <v>265</v>
      </c>
      <c r="C44" s="308"/>
      <c r="D44" s="113">
        <v>1.5754456439869444</v>
      </c>
      <c r="E44" s="115">
        <v>502</v>
      </c>
      <c r="F44" s="114">
        <v>517</v>
      </c>
      <c r="G44" s="114">
        <v>508</v>
      </c>
      <c r="H44" s="114">
        <v>526</v>
      </c>
      <c r="I44" s="140">
        <v>512</v>
      </c>
      <c r="J44" s="115">
        <v>-10</v>
      </c>
      <c r="K44" s="116">
        <v>-1.953125</v>
      </c>
    </row>
    <row r="45" spans="1:11" ht="14.1" customHeight="1" x14ac:dyDescent="0.2">
      <c r="A45" s="306" t="s">
        <v>266</v>
      </c>
      <c r="B45" s="307" t="s">
        <v>267</v>
      </c>
      <c r="C45" s="308"/>
      <c r="D45" s="113">
        <v>1.5252322370072808</v>
      </c>
      <c r="E45" s="115">
        <v>486</v>
      </c>
      <c r="F45" s="114">
        <v>503</v>
      </c>
      <c r="G45" s="114">
        <v>493</v>
      </c>
      <c r="H45" s="114">
        <v>510</v>
      </c>
      <c r="I45" s="140">
        <v>496</v>
      </c>
      <c r="J45" s="115">
        <v>-10</v>
      </c>
      <c r="K45" s="116">
        <v>-2.0161290322580645</v>
      </c>
    </row>
    <row r="46" spans="1:11" ht="14.1" customHeight="1" x14ac:dyDescent="0.2">
      <c r="A46" s="306">
        <v>54</v>
      </c>
      <c r="B46" s="307" t="s">
        <v>268</v>
      </c>
      <c r="C46" s="308"/>
      <c r="D46" s="113">
        <v>12.173612854632188</v>
      </c>
      <c r="E46" s="115">
        <v>3879</v>
      </c>
      <c r="F46" s="114">
        <v>3971</v>
      </c>
      <c r="G46" s="114">
        <v>3942</v>
      </c>
      <c r="H46" s="114">
        <v>3944</v>
      </c>
      <c r="I46" s="140">
        <v>3907</v>
      </c>
      <c r="J46" s="115">
        <v>-28</v>
      </c>
      <c r="K46" s="116">
        <v>-0.71666240081904276</v>
      </c>
    </row>
    <row r="47" spans="1:11" ht="14.1" customHeight="1" x14ac:dyDescent="0.2">
      <c r="A47" s="306">
        <v>61</v>
      </c>
      <c r="B47" s="307" t="s">
        <v>269</v>
      </c>
      <c r="C47" s="308"/>
      <c r="D47" s="113">
        <v>0.54293246296761233</v>
      </c>
      <c r="E47" s="115">
        <v>173</v>
      </c>
      <c r="F47" s="114">
        <v>181</v>
      </c>
      <c r="G47" s="114">
        <v>177</v>
      </c>
      <c r="H47" s="114">
        <v>172</v>
      </c>
      <c r="I47" s="140">
        <v>171</v>
      </c>
      <c r="J47" s="115">
        <v>2</v>
      </c>
      <c r="K47" s="116">
        <v>1.1695906432748537</v>
      </c>
    </row>
    <row r="48" spans="1:11" ht="14.1" customHeight="1" x14ac:dyDescent="0.2">
      <c r="A48" s="306">
        <v>62</v>
      </c>
      <c r="B48" s="307" t="s">
        <v>270</v>
      </c>
      <c r="C48" s="308"/>
      <c r="D48" s="113">
        <v>10.723700728094402</v>
      </c>
      <c r="E48" s="115">
        <v>3417</v>
      </c>
      <c r="F48" s="114">
        <v>3437</v>
      </c>
      <c r="G48" s="114">
        <v>3493</v>
      </c>
      <c r="H48" s="114">
        <v>3551</v>
      </c>
      <c r="I48" s="140">
        <v>3433</v>
      </c>
      <c r="J48" s="115">
        <v>-16</v>
      </c>
      <c r="K48" s="116">
        <v>-0.46606466647247308</v>
      </c>
    </row>
    <row r="49" spans="1:11" ht="14.1" customHeight="1" x14ac:dyDescent="0.2">
      <c r="A49" s="306">
        <v>63</v>
      </c>
      <c r="B49" s="307" t="s">
        <v>271</v>
      </c>
      <c r="C49" s="308"/>
      <c r="D49" s="113">
        <v>9.1011800150640223</v>
      </c>
      <c r="E49" s="115">
        <v>2900</v>
      </c>
      <c r="F49" s="114">
        <v>3209</v>
      </c>
      <c r="G49" s="114">
        <v>3306</v>
      </c>
      <c r="H49" s="114">
        <v>3366</v>
      </c>
      <c r="I49" s="140">
        <v>3216</v>
      </c>
      <c r="J49" s="115">
        <v>-316</v>
      </c>
      <c r="K49" s="116">
        <v>-9.8258706467661696</v>
      </c>
    </row>
    <row r="50" spans="1:11" ht="14.1" customHeight="1" x14ac:dyDescent="0.2">
      <c r="A50" s="306" t="s">
        <v>272</v>
      </c>
      <c r="B50" s="307" t="s">
        <v>273</v>
      </c>
      <c r="C50" s="308"/>
      <c r="D50" s="113">
        <v>0.36404720060256091</v>
      </c>
      <c r="E50" s="115">
        <v>116</v>
      </c>
      <c r="F50" s="114">
        <v>121</v>
      </c>
      <c r="G50" s="114">
        <v>125</v>
      </c>
      <c r="H50" s="114">
        <v>126</v>
      </c>
      <c r="I50" s="140">
        <v>118</v>
      </c>
      <c r="J50" s="115">
        <v>-2</v>
      </c>
      <c r="K50" s="116">
        <v>-1.6949152542372881</v>
      </c>
    </row>
    <row r="51" spans="1:11" ht="14.1" customHeight="1" x14ac:dyDescent="0.2">
      <c r="A51" s="306" t="s">
        <v>274</v>
      </c>
      <c r="B51" s="307" t="s">
        <v>275</v>
      </c>
      <c r="C51" s="308"/>
      <c r="D51" s="113">
        <v>8.1188802410243532</v>
      </c>
      <c r="E51" s="115">
        <v>2587</v>
      </c>
      <c r="F51" s="114">
        <v>2908</v>
      </c>
      <c r="G51" s="114">
        <v>2995</v>
      </c>
      <c r="H51" s="114">
        <v>3039</v>
      </c>
      <c r="I51" s="140">
        <v>2904</v>
      </c>
      <c r="J51" s="115">
        <v>-317</v>
      </c>
      <c r="K51" s="116">
        <v>-10.915977961432507</v>
      </c>
    </row>
    <row r="52" spans="1:11" ht="14.1" customHeight="1" x14ac:dyDescent="0.2">
      <c r="A52" s="306">
        <v>71</v>
      </c>
      <c r="B52" s="307" t="s">
        <v>276</v>
      </c>
      <c r="C52" s="308"/>
      <c r="D52" s="113">
        <v>12.387019834295756</v>
      </c>
      <c r="E52" s="115">
        <v>3947</v>
      </c>
      <c r="F52" s="114">
        <v>4072</v>
      </c>
      <c r="G52" s="114">
        <v>3937</v>
      </c>
      <c r="H52" s="114">
        <v>4066</v>
      </c>
      <c r="I52" s="140">
        <v>3932</v>
      </c>
      <c r="J52" s="115">
        <v>15</v>
      </c>
      <c r="K52" s="116">
        <v>0.38148524923702948</v>
      </c>
    </row>
    <row r="53" spans="1:11" ht="14.1" customHeight="1" x14ac:dyDescent="0.2">
      <c r="A53" s="306" t="s">
        <v>277</v>
      </c>
      <c r="B53" s="307" t="s">
        <v>278</v>
      </c>
      <c r="C53" s="308"/>
      <c r="D53" s="113">
        <v>0.91325633944263118</v>
      </c>
      <c r="E53" s="115">
        <v>291</v>
      </c>
      <c r="F53" s="114">
        <v>289</v>
      </c>
      <c r="G53" s="114">
        <v>291</v>
      </c>
      <c r="H53" s="114">
        <v>297</v>
      </c>
      <c r="I53" s="140">
        <v>315</v>
      </c>
      <c r="J53" s="115">
        <v>-24</v>
      </c>
      <c r="K53" s="116">
        <v>-7.6190476190476186</v>
      </c>
    </row>
    <row r="54" spans="1:11" ht="14.1" customHeight="1" x14ac:dyDescent="0.2">
      <c r="A54" s="306" t="s">
        <v>279</v>
      </c>
      <c r="B54" s="307" t="s">
        <v>280</v>
      </c>
      <c r="C54" s="308"/>
      <c r="D54" s="113">
        <v>11.081471252824505</v>
      </c>
      <c r="E54" s="115">
        <v>3531</v>
      </c>
      <c r="F54" s="114">
        <v>3659</v>
      </c>
      <c r="G54" s="114">
        <v>3523</v>
      </c>
      <c r="H54" s="114">
        <v>3650</v>
      </c>
      <c r="I54" s="140">
        <v>3498</v>
      </c>
      <c r="J54" s="115">
        <v>33</v>
      </c>
      <c r="K54" s="116">
        <v>0.94339622641509435</v>
      </c>
    </row>
    <row r="55" spans="1:11" ht="14.1" customHeight="1" x14ac:dyDescent="0.2">
      <c r="A55" s="306">
        <v>72</v>
      </c>
      <c r="B55" s="307" t="s">
        <v>281</v>
      </c>
      <c r="C55" s="308"/>
      <c r="D55" s="113">
        <v>1.048204870700477</v>
      </c>
      <c r="E55" s="115">
        <v>334</v>
      </c>
      <c r="F55" s="114">
        <v>332</v>
      </c>
      <c r="G55" s="114">
        <v>317</v>
      </c>
      <c r="H55" s="114">
        <v>310</v>
      </c>
      <c r="I55" s="140">
        <v>313</v>
      </c>
      <c r="J55" s="115">
        <v>21</v>
      </c>
      <c r="K55" s="116">
        <v>6.7092651757188495</v>
      </c>
    </row>
    <row r="56" spans="1:11" ht="14.1" customHeight="1" x14ac:dyDescent="0.2">
      <c r="A56" s="306" t="s">
        <v>282</v>
      </c>
      <c r="B56" s="307" t="s">
        <v>283</v>
      </c>
      <c r="C56" s="308"/>
      <c r="D56" s="113">
        <v>0.12239517951292996</v>
      </c>
      <c r="E56" s="115">
        <v>39</v>
      </c>
      <c r="F56" s="114">
        <v>40</v>
      </c>
      <c r="G56" s="114">
        <v>37</v>
      </c>
      <c r="H56" s="114">
        <v>34</v>
      </c>
      <c r="I56" s="140">
        <v>36</v>
      </c>
      <c r="J56" s="115">
        <v>3</v>
      </c>
      <c r="K56" s="116">
        <v>8.3333333333333339</v>
      </c>
    </row>
    <row r="57" spans="1:11" ht="14.1" customHeight="1" x14ac:dyDescent="0.2">
      <c r="A57" s="306" t="s">
        <v>284</v>
      </c>
      <c r="B57" s="307" t="s">
        <v>285</v>
      </c>
      <c r="C57" s="308"/>
      <c r="D57" s="113">
        <v>0.7532011046949536</v>
      </c>
      <c r="E57" s="115">
        <v>240</v>
      </c>
      <c r="F57" s="114">
        <v>234</v>
      </c>
      <c r="G57" s="114">
        <v>223</v>
      </c>
      <c r="H57" s="114">
        <v>220</v>
      </c>
      <c r="I57" s="140">
        <v>225</v>
      </c>
      <c r="J57" s="115">
        <v>15</v>
      </c>
      <c r="K57" s="116">
        <v>6.666666666666667</v>
      </c>
    </row>
    <row r="58" spans="1:11" ht="14.1" customHeight="1" x14ac:dyDescent="0.2">
      <c r="A58" s="306">
        <v>73</v>
      </c>
      <c r="B58" s="307" t="s">
        <v>286</v>
      </c>
      <c r="C58" s="308"/>
      <c r="D58" s="113">
        <v>0.80655284961084606</v>
      </c>
      <c r="E58" s="115">
        <v>257</v>
      </c>
      <c r="F58" s="114">
        <v>267</v>
      </c>
      <c r="G58" s="114">
        <v>266</v>
      </c>
      <c r="H58" s="114">
        <v>255</v>
      </c>
      <c r="I58" s="140">
        <v>240</v>
      </c>
      <c r="J58" s="115">
        <v>17</v>
      </c>
      <c r="K58" s="116">
        <v>7.083333333333333</v>
      </c>
    </row>
    <row r="59" spans="1:11" ht="14.1" customHeight="1" x14ac:dyDescent="0.2">
      <c r="A59" s="306" t="s">
        <v>287</v>
      </c>
      <c r="B59" s="307" t="s">
        <v>288</v>
      </c>
      <c r="C59" s="308"/>
      <c r="D59" s="113">
        <v>0.55548581471252823</v>
      </c>
      <c r="E59" s="115">
        <v>177</v>
      </c>
      <c r="F59" s="114">
        <v>184</v>
      </c>
      <c r="G59" s="114">
        <v>184</v>
      </c>
      <c r="H59" s="114">
        <v>177</v>
      </c>
      <c r="I59" s="140">
        <v>165</v>
      </c>
      <c r="J59" s="115">
        <v>12</v>
      </c>
      <c r="K59" s="116">
        <v>7.2727272727272725</v>
      </c>
    </row>
    <row r="60" spans="1:11" ht="14.1" customHeight="1" x14ac:dyDescent="0.2">
      <c r="A60" s="306">
        <v>81</v>
      </c>
      <c r="B60" s="307" t="s">
        <v>289</v>
      </c>
      <c r="C60" s="308"/>
      <c r="D60" s="113">
        <v>3.8224956063268891</v>
      </c>
      <c r="E60" s="115">
        <v>1218</v>
      </c>
      <c r="F60" s="114">
        <v>1268</v>
      </c>
      <c r="G60" s="114">
        <v>1240</v>
      </c>
      <c r="H60" s="114">
        <v>1239</v>
      </c>
      <c r="I60" s="140">
        <v>1199</v>
      </c>
      <c r="J60" s="115">
        <v>19</v>
      </c>
      <c r="K60" s="116">
        <v>1.58465387823186</v>
      </c>
    </row>
    <row r="61" spans="1:11" ht="14.1" customHeight="1" x14ac:dyDescent="0.2">
      <c r="A61" s="306" t="s">
        <v>290</v>
      </c>
      <c r="B61" s="307" t="s">
        <v>291</v>
      </c>
      <c r="C61" s="308"/>
      <c r="D61" s="113">
        <v>1.16118503640472</v>
      </c>
      <c r="E61" s="115">
        <v>370</v>
      </c>
      <c r="F61" s="114">
        <v>387</v>
      </c>
      <c r="G61" s="114">
        <v>387</v>
      </c>
      <c r="H61" s="114">
        <v>401</v>
      </c>
      <c r="I61" s="140">
        <v>380</v>
      </c>
      <c r="J61" s="115">
        <v>-10</v>
      </c>
      <c r="K61" s="116">
        <v>-2.6315789473684212</v>
      </c>
    </row>
    <row r="62" spans="1:11" ht="14.1" customHeight="1" x14ac:dyDescent="0.2">
      <c r="A62" s="306" t="s">
        <v>292</v>
      </c>
      <c r="B62" s="307" t="s">
        <v>293</v>
      </c>
      <c r="C62" s="308"/>
      <c r="D62" s="113">
        <v>1.6444890785839819</v>
      </c>
      <c r="E62" s="115">
        <v>524</v>
      </c>
      <c r="F62" s="114">
        <v>534</v>
      </c>
      <c r="G62" s="114">
        <v>519</v>
      </c>
      <c r="H62" s="114">
        <v>507</v>
      </c>
      <c r="I62" s="140">
        <v>498</v>
      </c>
      <c r="J62" s="115">
        <v>26</v>
      </c>
      <c r="K62" s="116">
        <v>5.2208835341365463</v>
      </c>
    </row>
    <row r="63" spans="1:11" ht="14.1" customHeight="1" x14ac:dyDescent="0.2">
      <c r="A63" s="306"/>
      <c r="B63" s="307" t="s">
        <v>294</v>
      </c>
      <c r="C63" s="308"/>
      <c r="D63" s="113">
        <v>1.4153904092392668</v>
      </c>
      <c r="E63" s="115">
        <v>451</v>
      </c>
      <c r="F63" s="114">
        <v>456</v>
      </c>
      <c r="G63" s="114">
        <v>444</v>
      </c>
      <c r="H63" s="114">
        <v>433</v>
      </c>
      <c r="I63" s="140">
        <v>422</v>
      </c>
      <c r="J63" s="115">
        <v>29</v>
      </c>
      <c r="K63" s="116">
        <v>6.8720379146919433</v>
      </c>
    </row>
    <row r="64" spans="1:11" ht="14.1" customHeight="1" x14ac:dyDescent="0.2">
      <c r="A64" s="306" t="s">
        <v>295</v>
      </c>
      <c r="B64" s="307" t="s">
        <v>296</v>
      </c>
      <c r="C64" s="308"/>
      <c r="D64" s="113">
        <v>0.11298016570424303</v>
      </c>
      <c r="E64" s="115">
        <v>36</v>
      </c>
      <c r="F64" s="114">
        <v>44</v>
      </c>
      <c r="G64" s="114">
        <v>42</v>
      </c>
      <c r="H64" s="114">
        <v>37</v>
      </c>
      <c r="I64" s="140">
        <v>35</v>
      </c>
      <c r="J64" s="115">
        <v>1</v>
      </c>
      <c r="K64" s="116">
        <v>2.8571428571428572</v>
      </c>
    </row>
    <row r="65" spans="1:11" ht="14.1" customHeight="1" x14ac:dyDescent="0.2">
      <c r="A65" s="306" t="s">
        <v>297</v>
      </c>
      <c r="B65" s="307" t="s">
        <v>298</v>
      </c>
      <c r="C65" s="308"/>
      <c r="D65" s="113">
        <v>0.64335927692693951</v>
      </c>
      <c r="E65" s="115">
        <v>205</v>
      </c>
      <c r="F65" s="114">
        <v>221</v>
      </c>
      <c r="G65" s="114">
        <v>216</v>
      </c>
      <c r="H65" s="114">
        <v>221</v>
      </c>
      <c r="I65" s="140">
        <v>214</v>
      </c>
      <c r="J65" s="115">
        <v>-9</v>
      </c>
      <c r="K65" s="116">
        <v>-4.2056074766355138</v>
      </c>
    </row>
    <row r="66" spans="1:11" ht="14.1" customHeight="1" x14ac:dyDescent="0.2">
      <c r="A66" s="306">
        <v>82</v>
      </c>
      <c r="B66" s="307" t="s">
        <v>299</v>
      </c>
      <c r="C66" s="308"/>
      <c r="D66" s="113">
        <v>2.7429073562641224</v>
      </c>
      <c r="E66" s="115">
        <v>874</v>
      </c>
      <c r="F66" s="114">
        <v>900</v>
      </c>
      <c r="G66" s="114">
        <v>893</v>
      </c>
      <c r="H66" s="114">
        <v>900</v>
      </c>
      <c r="I66" s="140">
        <v>907</v>
      </c>
      <c r="J66" s="115">
        <v>-33</v>
      </c>
      <c r="K66" s="116">
        <v>-3.6383682469680263</v>
      </c>
    </row>
    <row r="67" spans="1:11" ht="14.1" customHeight="1" x14ac:dyDescent="0.2">
      <c r="A67" s="306" t="s">
        <v>300</v>
      </c>
      <c r="B67" s="307" t="s">
        <v>301</v>
      </c>
      <c r="C67" s="308"/>
      <c r="D67" s="113">
        <v>1.4153904092392668</v>
      </c>
      <c r="E67" s="115">
        <v>451</v>
      </c>
      <c r="F67" s="114">
        <v>452</v>
      </c>
      <c r="G67" s="114">
        <v>439</v>
      </c>
      <c r="H67" s="114">
        <v>452</v>
      </c>
      <c r="I67" s="140">
        <v>455</v>
      </c>
      <c r="J67" s="115">
        <v>-4</v>
      </c>
      <c r="K67" s="116">
        <v>-0.87912087912087911</v>
      </c>
    </row>
    <row r="68" spans="1:11" ht="14.1" customHeight="1" x14ac:dyDescent="0.2">
      <c r="A68" s="306" t="s">
        <v>302</v>
      </c>
      <c r="B68" s="307" t="s">
        <v>303</v>
      </c>
      <c r="C68" s="308"/>
      <c r="D68" s="113">
        <v>0.69357268390660309</v>
      </c>
      <c r="E68" s="115">
        <v>221</v>
      </c>
      <c r="F68" s="114">
        <v>242</v>
      </c>
      <c r="G68" s="114">
        <v>246</v>
      </c>
      <c r="H68" s="114">
        <v>242</v>
      </c>
      <c r="I68" s="140">
        <v>246</v>
      </c>
      <c r="J68" s="115">
        <v>-25</v>
      </c>
      <c r="K68" s="116">
        <v>-10.16260162601626</v>
      </c>
    </row>
    <row r="69" spans="1:11" ht="14.1" customHeight="1" x14ac:dyDescent="0.2">
      <c r="A69" s="306">
        <v>83</v>
      </c>
      <c r="B69" s="307" t="s">
        <v>304</v>
      </c>
      <c r="C69" s="308"/>
      <c r="D69" s="113">
        <v>3.3360532262113987</v>
      </c>
      <c r="E69" s="115">
        <v>1063</v>
      </c>
      <c r="F69" s="114">
        <v>1065</v>
      </c>
      <c r="G69" s="114">
        <v>1067</v>
      </c>
      <c r="H69" s="114">
        <v>1050</v>
      </c>
      <c r="I69" s="140">
        <v>1032</v>
      </c>
      <c r="J69" s="115">
        <v>31</v>
      </c>
      <c r="K69" s="116">
        <v>3.0038759689922481</v>
      </c>
    </row>
    <row r="70" spans="1:11" ht="14.1" customHeight="1" x14ac:dyDescent="0.2">
      <c r="A70" s="306" t="s">
        <v>305</v>
      </c>
      <c r="B70" s="307" t="s">
        <v>306</v>
      </c>
      <c r="C70" s="308"/>
      <c r="D70" s="113">
        <v>1.980291237760482</v>
      </c>
      <c r="E70" s="115">
        <v>631</v>
      </c>
      <c r="F70" s="114">
        <v>626</v>
      </c>
      <c r="G70" s="114">
        <v>613</v>
      </c>
      <c r="H70" s="114">
        <v>601</v>
      </c>
      <c r="I70" s="140">
        <v>593</v>
      </c>
      <c r="J70" s="115">
        <v>38</v>
      </c>
      <c r="K70" s="116">
        <v>6.4080944350758857</v>
      </c>
    </row>
    <row r="71" spans="1:11" ht="14.1" customHeight="1" x14ac:dyDescent="0.2">
      <c r="A71" s="306"/>
      <c r="B71" s="307" t="s">
        <v>307</v>
      </c>
      <c r="C71" s="308"/>
      <c r="D71" s="113">
        <v>0.69043434597037412</v>
      </c>
      <c r="E71" s="115">
        <v>220</v>
      </c>
      <c r="F71" s="114">
        <v>215</v>
      </c>
      <c r="G71" s="114">
        <v>214</v>
      </c>
      <c r="H71" s="114">
        <v>218</v>
      </c>
      <c r="I71" s="140">
        <v>216</v>
      </c>
      <c r="J71" s="115">
        <v>4</v>
      </c>
      <c r="K71" s="116">
        <v>1.8518518518518519</v>
      </c>
    </row>
    <row r="72" spans="1:11" ht="14.1" customHeight="1" x14ac:dyDescent="0.2">
      <c r="A72" s="306">
        <v>84</v>
      </c>
      <c r="B72" s="307" t="s">
        <v>308</v>
      </c>
      <c r="C72" s="308"/>
      <c r="D72" s="113">
        <v>1.6225207130303791</v>
      </c>
      <c r="E72" s="115">
        <v>517</v>
      </c>
      <c r="F72" s="114">
        <v>525</v>
      </c>
      <c r="G72" s="114">
        <v>534</v>
      </c>
      <c r="H72" s="114">
        <v>517</v>
      </c>
      <c r="I72" s="140">
        <v>508</v>
      </c>
      <c r="J72" s="115">
        <v>9</v>
      </c>
      <c r="K72" s="116">
        <v>1.7716535433070866</v>
      </c>
    </row>
    <row r="73" spans="1:11" ht="14.1" customHeight="1" x14ac:dyDescent="0.2">
      <c r="A73" s="306" t="s">
        <v>309</v>
      </c>
      <c r="B73" s="307" t="s">
        <v>310</v>
      </c>
      <c r="C73" s="308"/>
      <c r="D73" s="113">
        <v>0.21340697966357017</v>
      </c>
      <c r="E73" s="115">
        <v>68</v>
      </c>
      <c r="F73" s="114">
        <v>68</v>
      </c>
      <c r="G73" s="114">
        <v>67</v>
      </c>
      <c r="H73" s="114">
        <v>74</v>
      </c>
      <c r="I73" s="140">
        <v>74</v>
      </c>
      <c r="J73" s="115">
        <v>-6</v>
      </c>
      <c r="K73" s="116">
        <v>-8.1081081081081088</v>
      </c>
    </row>
    <row r="74" spans="1:11" ht="14.1" customHeight="1" x14ac:dyDescent="0.2">
      <c r="A74" s="306" t="s">
        <v>311</v>
      </c>
      <c r="B74" s="307" t="s">
        <v>312</v>
      </c>
      <c r="C74" s="308"/>
      <c r="D74" s="113">
        <v>9.1011800150640226E-2</v>
      </c>
      <c r="E74" s="115">
        <v>29</v>
      </c>
      <c r="F74" s="114">
        <v>33</v>
      </c>
      <c r="G74" s="114">
        <v>34</v>
      </c>
      <c r="H74" s="114">
        <v>38</v>
      </c>
      <c r="I74" s="140">
        <v>36</v>
      </c>
      <c r="J74" s="115">
        <v>-7</v>
      </c>
      <c r="K74" s="116">
        <v>-19.444444444444443</v>
      </c>
    </row>
    <row r="75" spans="1:11" ht="14.1" customHeight="1" x14ac:dyDescent="0.2">
      <c r="A75" s="306" t="s">
        <v>313</v>
      </c>
      <c r="B75" s="307" t="s">
        <v>314</v>
      </c>
      <c r="C75" s="308"/>
      <c r="D75" s="113">
        <v>6.2766758724579458E-2</v>
      </c>
      <c r="E75" s="115">
        <v>20</v>
      </c>
      <c r="F75" s="114">
        <v>20</v>
      </c>
      <c r="G75" s="114">
        <v>21</v>
      </c>
      <c r="H75" s="114">
        <v>23</v>
      </c>
      <c r="I75" s="140">
        <v>25</v>
      </c>
      <c r="J75" s="115">
        <v>-5</v>
      </c>
      <c r="K75" s="116">
        <v>-20</v>
      </c>
    </row>
    <row r="76" spans="1:11" ht="14.1" customHeight="1" x14ac:dyDescent="0.2">
      <c r="A76" s="306">
        <v>91</v>
      </c>
      <c r="B76" s="307" t="s">
        <v>315</v>
      </c>
      <c r="C76" s="308"/>
      <c r="D76" s="113">
        <v>0.67160431835300027</v>
      </c>
      <c r="E76" s="115">
        <v>214</v>
      </c>
      <c r="F76" s="114">
        <v>201</v>
      </c>
      <c r="G76" s="114">
        <v>200</v>
      </c>
      <c r="H76" s="114">
        <v>201</v>
      </c>
      <c r="I76" s="140">
        <v>198</v>
      </c>
      <c r="J76" s="115">
        <v>16</v>
      </c>
      <c r="K76" s="116">
        <v>8.0808080808080813</v>
      </c>
    </row>
    <row r="77" spans="1:11" ht="14.1" customHeight="1" x14ac:dyDescent="0.2">
      <c r="A77" s="306">
        <v>92</v>
      </c>
      <c r="B77" s="307" t="s">
        <v>316</v>
      </c>
      <c r="C77" s="308"/>
      <c r="D77" s="113">
        <v>0.23223700728094401</v>
      </c>
      <c r="E77" s="115">
        <v>74</v>
      </c>
      <c r="F77" s="114">
        <v>79</v>
      </c>
      <c r="G77" s="114">
        <v>81</v>
      </c>
      <c r="H77" s="114">
        <v>81</v>
      </c>
      <c r="I77" s="140">
        <v>80</v>
      </c>
      <c r="J77" s="115">
        <v>-6</v>
      </c>
      <c r="K77" s="116">
        <v>-7.5</v>
      </c>
    </row>
    <row r="78" spans="1:11" ht="14.1" customHeight="1" x14ac:dyDescent="0.2">
      <c r="A78" s="306">
        <v>93</v>
      </c>
      <c r="B78" s="307" t="s">
        <v>317</v>
      </c>
      <c r="C78" s="308"/>
      <c r="D78" s="113">
        <v>6.5905096660808432E-2</v>
      </c>
      <c r="E78" s="115">
        <v>21</v>
      </c>
      <c r="F78" s="114">
        <v>23</v>
      </c>
      <c r="G78" s="114">
        <v>24</v>
      </c>
      <c r="H78" s="114">
        <v>25</v>
      </c>
      <c r="I78" s="140">
        <v>28</v>
      </c>
      <c r="J78" s="115">
        <v>-7</v>
      </c>
      <c r="K78" s="116">
        <v>-25</v>
      </c>
    </row>
    <row r="79" spans="1:11" ht="14.1" customHeight="1" x14ac:dyDescent="0.2">
      <c r="A79" s="306">
        <v>94</v>
      </c>
      <c r="B79" s="307" t="s">
        <v>318</v>
      </c>
      <c r="C79" s="308"/>
      <c r="D79" s="113">
        <v>0.64649761486316848</v>
      </c>
      <c r="E79" s="115">
        <v>206</v>
      </c>
      <c r="F79" s="114">
        <v>224</v>
      </c>
      <c r="G79" s="114">
        <v>238</v>
      </c>
      <c r="H79" s="114">
        <v>209</v>
      </c>
      <c r="I79" s="140">
        <v>208</v>
      </c>
      <c r="J79" s="115">
        <v>-2</v>
      </c>
      <c r="K79" s="116">
        <v>-0.96153846153846156</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4.4281948280190813</v>
      </c>
      <c r="E81" s="143">
        <v>1411</v>
      </c>
      <c r="F81" s="144">
        <v>1453</v>
      </c>
      <c r="G81" s="144">
        <v>1479</v>
      </c>
      <c r="H81" s="144">
        <v>1517</v>
      </c>
      <c r="I81" s="145">
        <v>1470</v>
      </c>
      <c r="J81" s="143">
        <v>-59</v>
      </c>
      <c r="K81" s="146">
        <v>-4.0136054421768703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9201</v>
      </c>
      <c r="G12" s="536">
        <v>8105</v>
      </c>
      <c r="H12" s="536">
        <v>12652</v>
      </c>
      <c r="I12" s="536">
        <v>8410</v>
      </c>
      <c r="J12" s="537">
        <v>9084</v>
      </c>
      <c r="K12" s="538">
        <v>117</v>
      </c>
      <c r="L12" s="349">
        <v>1.2879788639365919</v>
      </c>
    </row>
    <row r="13" spans="1:17" s="110" customFormat="1" ht="15" customHeight="1" x14ac:dyDescent="0.2">
      <c r="A13" s="350" t="s">
        <v>345</v>
      </c>
      <c r="B13" s="351" t="s">
        <v>346</v>
      </c>
      <c r="C13" s="347"/>
      <c r="D13" s="347"/>
      <c r="E13" s="348"/>
      <c r="F13" s="536">
        <v>5140</v>
      </c>
      <c r="G13" s="536">
        <v>3963</v>
      </c>
      <c r="H13" s="536">
        <v>6796</v>
      </c>
      <c r="I13" s="536">
        <v>4725</v>
      </c>
      <c r="J13" s="537">
        <v>5120</v>
      </c>
      <c r="K13" s="538">
        <v>20</v>
      </c>
      <c r="L13" s="349">
        <v>0.390625</v>
      </c>
    </row>
    <row r="14" spans="1:17" s="110" customFormat="1" ht="22.5" customHeight="1" x14ac:dyDescent="0.2">
      <c r="A14" s="350"/>
      <c r="B14" s="351" t="s">
        <v>347</v>
      </c>
      <c r="C14" s="347"/>
      <c r="D14" s="347"/>
      <c r="E14" s="348"/>
      <c r="F14" s="536">
        <v>4061</v>
      </c>
      <c r="G14" s="536">
        <v>4142</v>
      </c>
      <c r="H14" s="536">
        <v>5856</v>
      </c>
      <c r="I14" s="536">
        <v>3685</v>
      </c>
      <c r="J14" s="537">
        <v>3964</v>
      </c>
      <c r="K14" s="538">
        <v>97</v>
      </c>
      <c r="L14" s="349">
        <v>2.4470232088799193</v>
      </c>
    </row>
    <row r="15" spans="1:17" s="110" customFormat="1" ht="15" customHeight="1" x14ac:dyDescent="0.2">
      <c r="A15" s="350" t="s">
        <v>348</v>
      </c>
      <c r="B15" s="351" t="s">
        <v>108</v>
      </c>
      <c r="C15" s="347"/>
      <c r="D15" s="347"/>
      <c r="E15" s="348"/>
      <c r="F15" s="536">
        <v>2062</v>
      </c>
      <c r="G15" s="536">
        <v>1782</v>
      </c>
      <c r="H15" s="536">
        <v>5279</v>
      </c>
      <c r="I15" s="536">
        <v>2013</v>
      </c>
      <c r="J15" s="537">
        <v>2055</v>
      </c>
      <c r="K15" s="538">
        <v>7</v>
      </c>
      <c r="L15" s="349">
        <v>0.34063260340632601</v>
      </c>
    </row>
    <row r="16" spans="1:17" s="110" customFormat="1" ht="15" customHeight="1" x14ac:dyDescent="0.2">
      <c r="A16" s="350"/>
      <c r="B16" s="351" t="s">
        <v>109</v>
      </c>
      <c r="C16" s="347"/>
      <c r="D16" s="347"/>
      <c r="E16" s="348"/>
      <c r="F16" s="536">
        <v>6093</v>
      </c>
      <c r="G16" s="536">
        <v>5391</v>
      </c>
      <c r="H16" s="536">
        <v>6434</v>
      </c>
      <c r="I16" s="536">
        <v>5614</v>
      </c>
      <c r="J16" s="537">
        <v>6049</v>
      </c>
      <c r="K16" s="538">
        <v>44</v>
      </c>
      <c r="L16" s="349">
        <v>0.72739295751363864</v>
      </c>
    </row>
    <row r="17" spans="1:12" s="110" customFormat="1" ht="15" customHeight="1" x14ac:dyDescent="0.2">
      <c r="A17" s="350"/>
      <c r="B17" s="351" t="s">
        <v>110</v>
      </c>
      <c r="C17" s="347"/>
      <c r="D17" s="347"/>
      <c r="E17" s="348"/>
      <c r="F17" s="536">
        <v>908</v>
      </c>
      <c r="G17" s="536">
        <v>828</v>
      </c>
      <c r="H17" s="536">
        <v>845</v>
      </c>
      <c r="I17" s="536">
        <v>691</v>
      </c>
      <c r="J17" s="537">
        <v>848</v>
      </c>
      <c r="K17" s="538">
        <v>60</v>
      </c>
      <c r="L17" s="349">
        <v>7.0754716981132075</v>
      </c>
    </row>
    <row r="18" spans="1:12" s="110" customFormat="1" ht="15" customHeight="1" x14ac:dyDescent="0.2">
      <c r="A18" s="350"/>
      <c r="B18" s="351" t="s">
        <v>111</v>
      </c>
      <c r="C18" s="347"/>
      <c r="D18" s="347"/>
      <c r="E18" s="348"/>
      <c r="F18" s="536">
        <v>138</v>
      </c>
      <c r="G18" s="536">
        <v>104</v>
      </c>
      <c r="H18" s="536">
        <v>94</v>
      </c>
      <c r="I18" s="536">
        <v>92</v>
      </c>
      <c r="J18" s="537">
        <v>132</v>
      </c>
      <c r="K18" s="538">
        <v>6</v>
      </c>
      <c r="L18" s="349">
        <v>4.5454545454545459</v>
      </c>
    </row>
    <row r="19" spans="1:12" s="110" customFormat="1" ht="15" customHeight="1" x14ac:dyDescent="0.2">
      <c r="A19" s="118" t="s">
        <v>113</v>
      </c>
      <c r="B19" s="119" t="s">
        <v>181</v>
      </c>
      <c r="C19" s="347"/>
      <c r="D19" s="347"/>
      <c r="E19" s="348"/>
      <c r="F19" s="536">
        <v>5602</v>
      </c>
      <c r="G19" s="536">
        <v>4318</v>
      </c>
      <c r="H19" s="536">
        <v>8646</v>
      </c>
      <c r="I19" s="536">
        <v>5197</v>
      </c>
      <c r="J19" s="537">
        <v>5757</v>
      </c>
      <c r="K19" s="538">
        <v>-155</v>
      </c>
      <c r="L19" s="349">
        <v>-2.6923745006079556</v>
      </c>
    </row>
    <row r="20" spans="1:12" s="110" customFormat="1" ht="15" customHeight="1" x14ac:dyDescent="0.2">
      <c r="A20" s="118"/>
      <c r="B20" s="119" t="s">
        <v>182</v>
      </c>
      <c r="C20" s="347"/>
      <c r="D20" s="347"/>
      <c r="E20" s="348"/>
      <c r="F20" s="536">
        <v>3599</v>
      </c>
      <c r="G20" s="536">
        <v>3787</v>
      </c>
      <c r="H20" s="536">
        <v>4006</v>
      </c>
      <c r="I20" s="536">
        <v>3213</v>
      </c>
      <c r="J20" s="537">
        <v>3327</v>
      </c>
      <c r="K20" s="538">
        <v>272</v>
      </c>
      <c r="L20" s="349">
        <v>8.175533513675985</v>
      </c>
    </row>
    <row r="21" spans="1:12" s="110" customFormat="1" ht="15" customHeight="1" x14ac:dyDescent="0.2">
      <c r="A21" s="118" t="s">
        <v>113</v>
      </c>
      <c r="B21" s="119" t="s">
        <v>116</v>
      </c>
      <c r="C21" s="347"/>
      <c r="D21" s="347"/>
      <c r="E21" s="348"/>
      <c r="F21" s="536">
        <v>7476</v>
      </c>
      <c r="G21" s="536">
        <v>6304</v>
      </c>
      <c r="H21" s="536">
        <v>10523</v>
      </c>
      <c r="I21" s="536">
        <v>6690</v>
      </c>
      <c r="J21" s="537">
        <v>7419</v>
      </c>
      <c r="K21" s="538">
        <v>57</v>
      </c>
      <c r="L21" s="349">
        <v>0.76829761423372422</v>
      </c>
    </row>
    <row r="22" spans="1:12" s="110" customFormat="1" ht="15" customHeight="1" x14ac:dyDescent="0.2">
      <c r="A22" s="118"/>
      <c r="B22" s="119" t="s">
        <v>117</v>
      </c>
      <c r="C22" s="347"/>
      <c r="D22" s="347"/>
      <c r="E22" s="348"/>
      <c r="F22" s="536">
        <v>1718</v>
      </c>
      <c r="G22" s="536">
        <v>1796</v>
      </c>
      <c r="H22" s="536">
        <v>2120</v>
      </c>
      <c r="I22" s="536">
        <v>1704</v>
      </c>
      <c r="J22" s="537">
        <v>1658</v>
      </c>
      <c r="K22" s="538">
        <v>60</v>
      </c>
      <c r="L22" s="349">
        <v>3.6188178528347406</v>
      </c>
    </row>
    <row r="23" spans="1:12" s="110" customFormat="1" ht="15" customHeight="1" x14ac:dyDescent="0.2">
      <c r="A23" s="352" t="s">
        <v>348</v>
      </c>
      <c r="B23" s="353" t="s">
        <v>193</v>
      </c>
      <c r="C23" s="354"/>
      <c r="D23" s="354"/>
      <c r="E23" s="355"/>
      <c r="F23" s="539">
        <v>197</v>
      </c>
      <c r="G23" s="539">
        <v>229</v>
      </c>
      <c r="H23" s="539">
        <v>2514</v>
      </c>
      <c r="I23" s="539">
        <v>119</v>
      </c>
      <c r="J23" s="540">
        <v>198</v>
      </c>
      <c r="K23" s="541">
        <v>-1</v>
      </c>
      <c r="L23" s="356">
        <v>-0.50505050505050508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35.700000000000003</v>
      </c>
      <c r="G25" s="542">
        <v>40.700000000000003</v>
      </c>
      <c r="H25" s="542">
        <v>40.700000000000003</v>
      </c>
      <c r="I25" s="542">
        <v>41.2</v>
      </c>
      <c r="J25" s="542">
        <v>37.6</v>
      </c>
      <c r="K25" s="543" t="s">
        <v>350</v>
      </c>
      <c r="L25" s="364">
        <v>-1.8999999999999986</v>
      </c>
    </row>
    <row r="26" spans="1:12" s="110" customFormat="1" ht="15" customHeight="1" x14ac:dyDescent="0.2">
      <c r="A26" s="365" t="s">
        <v>105</v>
      </c>
      <c r="B26" s="366" t="s">
        <v>346</v>
      </c>
      <c r="C26" s="362"/>
      <c r="D26" s="362"/>
      <c r="E26" s="363"/>
      <c r="F26" s="542">
        <v>34.1</v>
      </c>
      <c r="G26" s="542">
        <v>40</v>
      </c>
      <c r="H26" s="542">
        <v>37.799999999999997</v>
      </c>
      <c r="I26" s="542">
        <v>39.5</v>
      </c>
      <c r="J26" s="544">
        <v>36.9</v>
      </c>
      <c r="K26" s="543" t="s">
        <v>350</v>
      </c>
      <c r="L26" s="364">
        <v>-2.7999999999999972</v>
      </c>
    </row>
    <row r="27" spans="1:12" s="110" customFormat="1" ht="15" customHeight="1" x14ac:dyDescent="0.2">
      <c r="A27" s="365"/>
      <c r="B27" s="366" t="s">
        <v>347</v>
      </c>
      <c r="C27" s="362"/>
      <c r="D27" s="362"/>
      <c r="E27" s="363"/>
      <c r="F27" s="542">
        <v>37.700000000000003</v>
      </c>
      <c r="G27" s="542">
        <v>41.4</v>
      </c>
      <c r="H27" s="542">
        <v>43.9</v>
      </c>
      <c r="I27" s="542">
        <v>43.4</v>
      </c>
      <c r="J27" s="542">
        <v>38.6</v>
      </c>
      <c r="K27" s="543" t="s">
        <v>350</v>
      </c>
      <c r="L27" s="364">
        <v>-0.89999999999999858</v>
      </c>
    </row>
    <row r="28" spans="1:12" s="110" customFormat="1" ht="15" customHeight="1" x14ac:dyDescent="0.2">
      <c r="A28" s="365" t="s">
        <v>113</v>
      </c>
      <c r="B28" s="366" t="s">
        <v>108</v>
      </c>
      <c r="C28" s="362"/>
      <c r="D28" s="362"/>
      <c r="E28" s="363"/>
      <c r="F28" s="542">
        <v>49.4</v>
      </c>
      <c r="G28" s="542">
        <v>54.2</v>
      </c>
      <c r="H28" s="542">
        <v>52.2</v>
      </c>
      <c r="I28" s="542">
        <v>53.1</v>
      </c>
      <c r="J28" s="542">
        <v>49.2</v>
      </c>
      <c r="K28" s="543" t="s">
        <v>350</v>
      </c>
      <c r="L28" s="364">
        <v>0.19999999999999574</v>
      </c>
    </row>
    <row r="29" spans="1:12" s="110" customFormat="1" ht="11.25" x14ac:dyDescent="0.2">
      <c r="A29" s="365"/>
      <c r="B29" s="366" t="s">
        <v>109</v>
      </c>
      <c r="C29" s="362"/>
      <c r="D29" s="362"/>
      <c r="E29" s="363"/>
      <c r="F29" s="542">
        <v>32.9</v>
      </c>
      <c r="G29" s="542">
        <v>38.299999999999997</v>
      </c>
      <c r="H29" s="542">
        <v>36.9</v>
      </c>
      <c r="I29" s="542">
        <v>38</v>
      </c>
      <c r="J29" s="544">
        <v>35.299999999999997</v>
      </c>
      <c r="K29" s="543" t="s">
        <v>350</v>
      </c>
      <c r="L29" s="364">
        <v>-2.3999999999999986</v>
      </c>
    </row>
    <row r="30" spans="1:12" s="110" customFormat="1" ht="15" customHeight="1" x14ac:dyDescent="0.2">
      <c r="A30" s="365"/>
      <c r="B30" s="366" t="s">
        <v>110</v>
      </c>
      <c r="C30" s="362"/>
      <c r="D30" s="362"/>
      <c r="E30" s="363"/>
      <c r="F30" s="542">
        <v>27.3</v>
      </c>
      <c r="G30" s="542">
        <v>32.5</v>
      </c>
      <c r="H30" s="542">
        <v>32.1</v>
      </c>
      <c r="I30" s="542">
        <v>34.700000000000003</v>
      </c>
      <c r="J30" s="542">
        <v>29.4</v>
      </c>
      <c r="K30" s="543" t="s">
        <v>350</v>
      </c>
      <c r="L30" s="364">
        <v>-2.0999999999999979</v>
      </c>
    </row>
    <row r="31" spans="1:12" s="110" customFormat="1" ht="15" customHeight="1" x14ac:dyDescent="0.2">
      <c r="A31" s="365"/>
      <c r="B31" s="366" t="s">
        <v>111</v>
      </c>
      <c r="C31" s="362"/>
      <c r="D31" s="362"/>
      <c r="E31" s="363"/>
      <c r="F31" s="542">
        <v>31.2</v>
      </c>
      <c r="G31" s="542">
        <v>37.5</v>
      </c>
      <c r="H31" s="542">
        <v>54.3</v>
      </c>
      <c r="I31" s="542">
        <v>35.9</v>
      </c>
      <c r="J31" s="542">
        <v>34.1</v>
      </c>
      <c r="K31" s="543" t="s">
        <v>350</v>
      </c>
      <c r="L31" s="364">
        <v>-2.9000000000000021</v>
      </c>
    </row>
    <row r="32" spans="1:12" s="110" customFormat="1" ht="15" customHeight="1" x14ac:dyDescent="0.2">
      <c r="A32" s="367" t="s">
        <v>113</v>
      </c>
      <c r="B32" s="368" t="s">
        <v>181</v>
      </c>
      <c r="C32" s="362"/>
      <c r="D32" s="362"/>
      <c r="E32" s="363"/>
      <c r="F32" s="542">
        <v>32.4</v>
      </c>
      <c r="G32" s="542">
        <v>37.200000000000003</v>
      </c>
      <c r="H32" s="542">
        <v>34.6</v>
      </c>
      <c r="I32" s="542">
        <v>37</v>
      </c>
      <c r="J32" s="544">
        <v>34.5</v>
      </c>
      <c r="K32" s="543" t="s">
        <v>350</v>
      </c>
      <c r="L32" s="364">
        <v>-2.1000000000000014</v>
      </c>
    </row>
    <row r="33" spans="1:12" s="110" customFormat="1" ht="15" customHeight="1" x14ac:dyDescent="0.2">
      <c r="A33" s="367"/>
      <c r="B33" s="368" t="s">
        <v>182</v>
      </c>
      <c r="C33" s="362"/>
      <c r="D33" s="362"/>
      <c r="E33" s="363"/>
      <c r="F33" s="542">
        <v>40.6</v>
      </c>
      <c r="G33" s="542">
        <v>44.5</v>
      </c>
      <c r="H33" s="542">
        <v>49.5</v>
      </c>
      <c r="I33" s="542">
        <v>47.7</v>
      </c>
      <c r="J33" s="542">
        <v>42.8</v>
      </c>
      <c r="K33" s="543" t="s">
        <v>350</v>
      </c>
      <c r="L33" s="364">
        <v>-2.1999999999999957</v>
      </c>
    </row>
    <row r="34" spans="1:12" s="369" customFormat="1" ht="15" customHeight="1" x14ac:dyDescent="0.2">
      <c r="A34" s="367" t="s">
        <v>113</v>
      </c>
      <c r="B34" s="368" t="s">
        <v>116</v>
      </c>
      <c r="C34" s="362"/>
      <c r="D34" s="362"/>
      <c r="E34" s="363"/>
      <c r="F34" s="542">
        <v>34.6</v>
      </c>
      <c r="G34" s="542">
        <v>39</v>
      </c>
      <c r="H34" s="542">
        <v>39.9</v>
      </c>
      <c r="I34" s="542">
        <v>40.1</v>
      </c>
      <c r="J34" s="542">
        <v>36.5</v>
      </c>
      <c r="K34" s="543" t="s">
        <v>350</v>
      </c>
      <c r="L34" s="364">
        <v>-1.8999999999999986</v>
      </c>
    </row>
    <row r="35" spans="1:12" s="369" customFormat="1" ht="11.25" x14ac:dyDescent="0.2">
      <c r="A35" s="370"/>
      <c r="B35" s="371" t="s">
        <v>117</v>
      </c>
      <c r="C35" s="372"/>
      <c r="D35" s="372"/>
      <c r="E35" s="373"/>
      <c r="F35" s="545">
        <v>40.4</v>
      </c>
      <c r="G35" s="545">
        <v>46.8</v>
      </c>
      <c r="H35" s="545">
        <v>44.1</v>
      </c>
      <c r="I35" s="545">
        <v>45.4</v>
      </c>
      <c r="J35" s="546">
        <v>43</v>
      </c>
      <c r="K35" s="547" t="s">
        <v>350</v>
      </c>
      <c r="L35" s="374">
        <v>-2.6000000000000014</v>
      </c>
    </row>
    <row r="36" spans="1:12" s="369" customFormat="1" ht="15.95" customHeight="1" x14ac:dyDescent="0.2">
      <c r="A36" s="375" t="s">
        <v>351</v>
      </c>
      <c r="B36" s="376"/>
      <c r="C36" s="377"/>
      <c r="D36" s="376"/>
      <c r="E36" s="378"/>
      <c r="F36" s="548">
        <v>8945</v>
      </c>
      <c r="G36" s="548">
        <v>7772</v>
      </c>
      <c r="H36" s="548">
        <v>9667</v>
      </c>
      <c r="I36" s="548">
        <v>8241</v>
      </c>
      <c r="J36" s="548">
        <v>8821</v>
      </c>
      <c r="K36" s="549">
        <v>124</v>
      </c>
      <c r="L36" s="380">
        <v>1.4057363110758418</v>
      </c>
    </row>
    <row r="37" spans="1:12" s="369" customFormat="1" ht="15.95" customHeight="1" x14ac:dyDescent="0.2">
      <c r="A37" s="381"/>
      <c r="B37" s="382" t="s">
        <v>113</v>
      </c>
      <c r="C37" s="382" t="s">
        <v>352</v>
      </c>
      <c r="D37" s="382"/>
      <c r="E37" s="383"/>
      <c r="F37" s="548">
        <v>3194</v>
      </c>
      <c r="G37" s="548">
        <v>3166</v>
      </c>
      <c r="H37" s="548">
        <v>3933</v>
      </c>
      <c r="I37" s="548">
        <v>3393</v>
      </c>
      <c r="J37" s="548">
        <v>3319</v>
      </c>
      <c r="K37" s="549">
        <v>-125</v>
      </c>
      <c r="L37" s="380">
        <v>-3.7661946369388368</v>
      </c>
    </row>
    <row r="38" spans="1:12" s="369" customFormat="1" ht="15.95" customHeight="1" x14ac:dyDescent="0.2">
      <c r="A38" s="381"/>
      <c r="B38" s="384" t="s">
        <v>105</v>
      </c>
      <c r="C38" s="384" t="s">
        <v>106</v>
      </c>
      <c r="D38" s="385"/>
      <c r="E38" s="383"/>
      <c r="F38" s="548">
        <v>5002</v>
      </c>
      <c r="G38" s="548">
        <v>3802</v>
      </c>
      <c r="H38" s="548">
        <v>5087</v>
      </c>
      <c r="I38" s="548">
        <v>4647</v>
      </c>
      <c r="J38" s="550">
        <v>4983</v>
      </c>
      <c r="K38" s="549">
        <v>19</v>
      </c>
      <c r="L38" s="380">
        <v>0.381296407786474</v>
      </c>
    </row>
    <row r="39" spans="1:12" s="369" customFormat="1" ht="15.95" customHeight="1" x14ac:dyDescent="0.2">
      <c r="A39" s="381"/>
      <c r="B39" s="385"/>
      <c r="C39" s="382" t="s">
        <v>353</v>
      </c>
      <c r="D39" s="385"/>
      <c r="E39" s="383"/>
      <c r="F39" s="548">
        <v>1706</v>
      </c>
      <c r="G39" s="548">
        <v>1522</v>
      </c>
      <c r="H39" s="548">
        <v>1924</v>
      </c>
      <c r="I39" s="548">
        <v>1835</v>
      </c>
      <c r="J39" s="548">
        <v>1839</v>
      </c>
      <c r="K39" s="549">
        <v>-133</v>
      </c>
      <c r="L39" s="380">
        <v>-7.2321914083741161</v>
      </c>
    </row>
    <row r="40" spans="1:12" s="369" customFormat="1" ht="15.95" customHeight="1" x14ac:dyDescent="0.2">
      <c r="A40" s="381"/>
      <c r="B40" s="384"/>
      <c r="C40" s="384" t="s">
        <v>107</v>
      </c>
      <c r="D40" s="385"/>
      <c r="E40" s="383"/>
      <c r="F40" s="548">
        <v>3943</v>
      </c>
      <c r="G40" s="548">
        <v>3970</v>
      </c>
      <c r="H40" s="548">
        <v>4580</v>
      </c>
      <c r="I40" s="548">
        <v>3594</v>
      </c>
      <c r="J40" s="548">
        <v>3838</v>
      </c>
      <c r="K40" s="549">
        <v>105</v>
      </c>
      <c r="L40" s="380">
        <v>2.7357998957790515</v>
      </c>
    </row>
    <row r="41" spans="1:12" s="369" customFormat="1" ht="24" customHeight="1" x14ac:dyDescent="0.2">
      <c r="A41" s="381"/>
      <c r="B41" s="385"/>
      <c r="C41" s="382" t="s">
        <v>353</v>
      </c>
      <c r="D41" s="385"/>
      <c r="E41" s="383"/>
      <c r="F41" s="548">
        <v>1488</v>
      </c>
      <c r="G41" s="548">
        <v>1644</v>
      </c>
      <c r="H41" s="548">
        <v>2009</v>
      </c>
      <c r="I41" s="548">
        <v>1558</v>
      </c>
      <c r="J41" s="550">
        <v>1480</v>
      </c>
      <c r="K41" s="549">
        <v>8</v>
      </c>
      <c r="L41" s="380">
        <v>0.54054054054054057</v>
      </c>
    </row>
    <row r="42" spans="1:12" s="110" customFormat="1" ht="15" customHeight="1" x14ac:dyDescent="0.2">
      <c r="A42" s="381"/>
      <c r="B42" s="384" t="s">
        <v>113</v>
      </c>
      <c r="C42" s="384" t="s">
        <v>354</v>
      </c>
      <c r="D42" s="385"/>
      <c r="E42" s="383"/>
      <c r="F42" s="548">
        <v>1855</v>
      </c>
      <c r="G42" s="548">
        <v>1491</v>
      </c>
      <c r="H42" s="548">
        <v>2573</v>
      </c>
      <c r="I42" s="548">
        <v>1880</v>
      </c>
      <c r="J42" s="548">
        <v>1850</v>
      </c>
      <c r="K42" s="549">
        <v>5</v>
      </c>
      <c r="L42" s="380">
        <v>0.27027027027027029</v>
      </c>
    </row>
    <row r="43" spans="1:12" s="110" customFormat="1" ht="15" customHeight="1" x14ac:dyDescent="0.2">
      <c r="A43" s="381"/>
      <c r="B43" s="385"/>
      <c r="C43" s="382" t="s">
        <v>353</v>
      </c>
      <c r="D43" s="385"/>
      <c r="E43" s="383"/>
      <c r="F43" s="548">
        <v>917</v>
      </c>
      <c r="G43" s="548">
        <v>808</v>
      </c>
      <c r="H43" s="548">
        <v>1342</v>
      </c>
      <c r="I43" s="548">
        <v>998</v>
      </c>
      <c r="J43" s="548">
        <v>911</v>
      </c>
      <c r="K43" s="549">
        <v>6</v>
      </c>
      <c r="L43" s="380">
        <v>0.65861690450054888</v>
      </c>
    </row>
    <row r="44" spans="1:12" s="110" customFormat="1" ht="15" customHeight="1" x14ac:dyDescent="0.2">
      <c r="A44" s="381"/>
      <c r="B44" s="384"/>
      <c r="C44" s="366" t="s">
        <v>109</v>
      </c>
      <c r="D44" s="385"/>
      <c r="E44" s="383"/>
      <c r="F44" s="548">
        <v>6044</v>
      </c>
      <c r="G44" s="548">
        <v>5350</v>
      </c>
      <c r="H44" s="548">
        <v>6155</v>
      </c>
      <c r="I44" s="548">
        <v>5578</v>
      </c>
      <c r="J44" s="550">
        <v>5991</v>
      </c>
      <c r="K44" s="549">
        <v>53</v>
      </c>
      <c r="L44" s="380">
        <v>0.8846603238190619</v>
      </c>
    </row>
    <row r="45" spans="1:12" s="110" customFormat="1" ht="15" customHeight="1" x14ac:dyDescent="0.2">
      <c r="A45" s="381"/>
      <c r="B45" s="385"/>
      <c r="C45" s="382" t="s">
        <v>353</v>
      </c>
      <c r="D45" s="385"/>
      <c r="E45" s="383"/>
      <c r="F45" s="548">
        <v>1986</v>
      </c>
      <c r="G45" s="548">
        <v>2050</v>
      </c>
      <c r="H45" s="548">
        <v>2269</v>
      </c>
      <c r="I45" s="548">
        <v>2122</v>
      </c>
      <c r="J45" s="548">
        <v>2114</v>
      </c>
      <c r="K45" s="549">
        <v>-128</v>
      </c>
      <c r="L45" s="380">
        <v>-6.0548722800378432</v>
      </c>
    </row>
    <row r="46" spans="1:12" s="110" customFormat="1" ht="15" customHeight="1" x14ac:dyDescent="0.2">
      <c r="A46" s="381"/>
      <c r="B46" s="384"/>
      <c r="C46" s="366" t="s">
        <v>110</v>
      </c>
      <c r="D46" s="385"/>
      <c r="E46" s="383"/>
      <c r="F46" s="548">
        <v>908</v>
      </c>
      <c r="G46" s="548">
        <v>827</v>
      </c>
      <c r="H46" s="548">
        <v>845</v>
      </c>
      <c r="I46" s="548">
        <v>691</v>
      </c>
      <c r="J46" s="548">
        <v>848</v>
      </c>
      <c r="K46" s="549">
        <v>60</v>
      </c>
      <c r="L46" s="380">
        <v>7.0754716981132075</v>
      </c>
    </row>
    <row r="47" spans="1:12" s="110" customFormat="1" ht="15" customHeight="1" x14ac:dyDescent="0.2">
      <c r="A47" s="381"/>
      <c r="B47" s="385"/>
      <c r="C47" s="382" t="s">
        <v>353</v>
      </c>
      <c r="D47" s="385"/>
      <c r="E47" s="383"/>
      <c r="F47" s="548">
        <v>248</v>
      </c>
      <c r="G47" s="548">
        <v>269</v>
      </c>
      <c r="H47" s="548">
        <v>271</v>
      </c>
      <c r="I47" s="548">
        <v>240</v>
      </c>
      <c r="J47" s="550">
        <v>249</v>
      </c>
      <c r="K47" s="549">
        <v>-1</v>
      </c>
      <c r="L47" s="380">
        <v>-0.40160642570281124</v>
      </c>
    </row>
    <row r="48" spans="1:12" s="110" customFormat="1" ht="15" customHeight="1" x14ac:dyDescent="0.2">
      <c r="A48" s="381"/>
      <c r="B48" s="385"/>
      <c r="C48" s="366" t="s">
        <v>111</v>
      </c>
      <c r="D48" s="386"/>
      <c r="E48" s="387"/>
      <c r="F48" s="548">
        <v>138</v>
      </c>
      <c r="G48" s="548">
        <v>104</v>
      </c>
      <c r="H48" s="548">
        <v>94</v>
      </c>
      <c r="I48" s="548">
        <v>92</v>
      </c>
      <c r="J48" s="548">
        <v>132</v>
      </c>
      <c r="K48" s="549">
        <v>6</v>
      </c>
      <c r="L48" s="380">
        <v>4.5454545454545459</v>
      </c>
    </row>
    <row r="49" spans="1:12" s="110" customFormat="1" ht="15" customHeight="1" x14ac:dyDescent="0.2">
      <c r="A49" s="381"/>
      <c r="B49" s="385"/>
      <c r="C49" s="382" t="s">
        <v>353</v>
      </c>
      <c r="D49" s="385"/>
      <c r="E49" s="383"/>
      <c r="F49" s="548">
        <v>43</v>
      </c>
      <c r="G49" s="548">
        <v>39</v>
      </c>
      <c r="H49" s="548">
        <v>51</v>
      </c>
      <c r="I49" s="548">
        <v>33</v>
      </c>
      <c r="J49" s="548">
        <v>45</v>
      </c>
      <c r="K49" s="549">
        <v>-2</v>
      </c>
      <c r="L49" s="380">
        <v>-4.4444444444444446</v>
      </c>
    </row>
    <row r="50" spans="1:12" s="110" customFormat="1" ht="15" customHeight="1" x14ac:dyDescent="0.2">
      <c r="A50" s="381"/>
      <c r="B50" s="384" t="s">
        <v>113</v>
      </c>
      <c r="C50" s="382" t="s">
        <v>181</v>
      </c>
      <c r="D50" s="385"/>
      <c r="E50" s="383"/>
      <c r="F50" s="548">
        <v>5363</v>
      </c>
      <c r="G50" s="548">
        <v>4012</v>
      </c>
      <c r="H50" s="548">
        <v>5731</v>
      </c>
      <c r="I50" s="548">
        <v>5045</v>
      </c>
      <c r="J50" s="550">
        <v>5510</v>
      </c>
      <c r="K50" s="549">
        <v>-147</v>
      </c>
      <c r="L50" s="380">
        <v>-2.6678765880217785</v>
      </c>
    </row>
    <row r="51" spans="1:12" s="110" customFormat="1" ht="15" customHeight="1" x14ac:dyDescent="0.2">
      <c r="A51" s="381"/>
      <c r="B51" s="385"/>
      <c r="C51" s="382" t="s">
        <v>353</v>
      </c>
      <c r="D51" s="385"/>
      <c r="E51" s="383"/>
      <c r="F51" s="548">
        <v>1739</v>
      </c>
      <c r="G51" s="548">
        <v>1493</v>
      </c>
      <c r="H51" s="548">
        <v>1985</v>
      </c>
      <c r="I51" s="548">
        <v>1869</v>
      </c>
      <c r="J51" s="548">
        <v>1903</v>
      </c>
      <c r="K51" s="549">
        <v>-164</v>
      </c>
      <c r="L51" s="380">
        <v>-8.6179716237519699</v>
      </c>
    </row>
    <row r="52" spans="1:12" s="110" customFormat="1" ht="15" customHeight="1" x14ac:dyDescent="0.2">
      <c r="A52" s="381"/>
      <c r="B52" s="384"/>
      <c r="C52" s="382" t="s">
        <v>182</v>
      </c>
      <c r="D52" s="385"/>
      <c r="E52" s="383"/>
      <c r="F52" s="548">
        <v>3582</v>
      </c>
      <c r="G52" s="548">
        <v>3760</v>
      </c>
      <c r="H52" s="548">
        <v>3936</v>
      </c>
      <c r="I52" s="548">
        <v>3196</v>
      </c>
      <c r="J52" s="548">
        <v>3311</v>
      </c>
      <c r="K52" s="549">
        <v>271</v>
      </c>
      <c r="L52" s="380">
        <v>8.1848384173965574</v>
      </c>
    </row>
    <row r="53" spans="1:12" s="269" customFormat="1" ht="11.25" customHeight="1" x14ac:dyDescent="0.2">
      <c r="A53" s="381"/>
      <c r="B53" s="385"/>
      <c r="C53" s="382" t="s">
        <v>353</v>
      </c>
      <c r="D53" s="385"/>
      <c r="E53" s="383"/>
      <c r="F53" s="548">
        <v>1455</v>
      </c>
      <c r="G53" s="548">
        <v>1673</v>
      </c>
      <c r="H53" s="548">
        <v>1948</v>
      </c>
      <c r="I53" s="548">
        <v>1524</v>
      </c>
      <c r="J53" s="550">
        <v>1416</v>
      </c>
      <c r="K53" s="549">
        <v>39</v>
      </c>
      <c r="L53" s="380">
        <v>2.7542372881355934</v>
      </c>
    </row>
    <row r="54" spans="1:12" s="151" customFormat="1" ht="12.75" customHeight="1" x14ac:dyDescent="0.2">
      <c r="A54" s="381"/>
      <c r="B54" s="384" t="s">
        <v>113</v>
      </c>
      <c r="C54" s="384" t="s">
        <v>116</v>
      </c>
      <c r="D54" s="385"/>
      <c r="E54" s="383"/>
      <c r="F54" s="548">
        <v>7249</v>
      </c>
      <c r="G54" s="548">
        <v>6007</v>
      </c>
      <c r="H54" s="548">
        <v>7802</v>
      </c>
      <c r="I54" s="548">
        <v>6541</v>
      </c>
      <c r="J54" s="548">
        <v>7197</v>
      </c>
      <c r="K54" s="549">
        <v>52</v>
      </c>
      <c r="L54" s="380">
        <v>0.72252327358621649</v>
      </c>
    </row>
    <row r="55" spans="1:12" ht="11.25" x14ac:dyDescent="0.2">
      <c r="A55" s="381"/>
      <c r="B55" s="385"/>
      <c r="C55" s="382" t="s">
        <v>353</v>
      </c>
      <c r="D55" s="385"/>
      <c r="E55" s="383"/>
      <c r="F55" s="548">
        <v>2509</v>
      </c>
      <c r="G55" s="548">
        <v>2342</v>
      </c>
      <c r="H55" s="548">
        <v>3111</v>
      </c>
      <c r="I55" s="548">
        <v>2620</v>
      </c>
      <c r="J55" s="548">
        <v>2624</v>
      </c>
      <c r="K55" s="549">
        <v>-115</v>
      </c>
      <c r="L55" s="380">
        <v>-4.3826219512195124</v>
      </c>
    </row>
    <row r="56" spans="1:12" ht="14.25" customHeight="1" x14ac:dyDescent="0.2">
      <c r="A56" s="381"/>
      <c r="B56" s="385"/>
      <c r="C56" s="384" t="s">
        <v>117</v>
      </c>
      <c r="D56" s="385"/>
      <c r="E56" s="383"/>
      <c r="F56" s="548">
        <v>1689</v>
      </c>
      <c r="G56" s="548">
        <v>1760</v>
      </c>
      <c r="H56" s="548">
        <v>1856</v>
      </c>
      <c r="I56" s="548">
        <v>1684</v>
      </c>
      <c r="J56" s="548">
        <v>1617</v>
      </c>
      <c r="K56" s="549">
        <v>72</v>
      </c>
      <c r="L56" s="380">
        <v>4.4526901669758816</v>
      </c>
    </row>
    <row r="57" spans="1:12" ht="18.75" customHeight="1" x14ac:dyDescent="0.2">
      <c r="A57" s="388"/>
      <c r="B57" s="389"/>
      <c r="C57" s="390" t="s">
        <v>353</v>
      </c>
      <c r="D57" s="389"/>
      <c r="E57" s="391"/>
      <c r="F57" s="551">
        <v>683</v>
      </c>
      <c r="G57" s="552">
        <v>824</v>
      </c>
      <c r="H57" s="552">
        <v>818</v>
      </c>
      <c r="I57" s="552">
        <v>765</v>
      </c>
      <c r="J57" s="552">
        <v>695</v>
      </c>
      <c r="K57" s="553">
        <f t="shared" ref="K57" si="0">IF(OR(F57=".",J57=".")=TRUE,".",IF(OR(F57="*",J57="*")=TRUE,"*",IF(AND(F57="-",J57="-")=TRUE,"-",IF(AND(ISNUMBER(J57),ISNUMBER(F57))=TRUE,IF(F57-J57=0,0,F57-J57),IF(ISNUMBER(F57)=TRUE,F57,-J57)))))</f>
        <v>-12</v>
      </c>
      <c r="L57" s="392">
        <f t="shared" ref="L57" si="1">IF(K57 =".",".",IF(K57 ="*","*",IF(K57="-","-",IF(K57=0,0,IF(OR(J57="-",J57=".",F57="-",F57=".")=TRUE,"X",IF(J57=0,"0,0",IF(ABS(K57*100/J57)&gt;250,".X",(K57*100/J57))))))))</f>
        <v>-1.7266187050359711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9201</v>
      </c>
      <c r="E11" s="114">
        <v>8105</v>
      </c>
      <c r="F11" s="114">
        <v>12652</v>
      </c>
      <c r="G11" s="114">
        <v>8410</v>
      </c>
      <c r="H11" s="140">
        <v>9084</v>
      </c>
      <c r="I11" s="115">
        <v>117</v>
      </c>
      <c r="J11" s="116">
        <v>1.2879788639365919</v>
      </c>
    </row>
    <row r="12" spans="1:15" s="110" customFormat="1" ht="24.95" customHeight="1" x14ac:dyDescent="0.2">
      <c r="A12" s="193" t="s">
        <v>132</v>
      </c>
      <c r="B12" s="194" t="s">
        <v>133</v>
      </c>
      <c r="C12" s="113">
        <v>1.2716009129442452</v>
      </c>
      <c r="D12" s="115">
        <v>117</v>
      </c>
      <c r="E12" s="114">
        <v>31</v>
      </c>
      <c r="F12" s="114">
        <v>168</v>
      </c>
      <c r="G12" s="114">
        <v>108</v>
      </c>
      <c r="H12" s="140">
        <v>111</v>
      </c>
      <c r="I12" s="115">
        <v>6</v>
      </c>
      <c r="J12" s="116">
        <v>5.4054054054054053</v>
      </c>
    </row>
    <row r="13" spans="1:15" s="110" customFormat="1" ht="24.95" customHeight="1" x14ac:dyDescent="0.2">
      <c r="A13" s="193" t="s">
        <v>134</v>
      </c>
      <c r="B13" s="199" t="s">
        <v>214</v>
      </c>
      <c r="C13" s="113">
        <v>2.6736224323443105</v>
      </c>
      <c r="D13" s="115">
        <v>246</v>
      </c>
      <c r="E13" s="114">
        <v>200</v>
      </c>
      <c r="F13" s="114">
        <v>217</v>
      </c>
      <c r="G13" s="114">
        <v>148</v>
      </c>
      <c r="H13" s="140">
        <v>157</v>
      </c>
      <c r="I13" s="115">
        <v>89</v>
      </c>
      <c r="J13" s="116">
        <v>56.687898089171973</v>
      </c>
    </row>
    <row r="14" spans="1:15" s="287" customFormat="1" ht="24.95" customHeight="1" x14ac:dyDescent="0.2">
      <c r="A14" s="193" t="s">
        <v>215</v>
      </c>
      <c r="B14" s="199" t="s">
        <v>137</v>
      </c>
      <c r="C14" s="113">
        <v>13.411585697206826</v>
      </c>
      <c r="D14" s="115">
        <v>1234</v>
      </c>
      <c r="E14" s="114">
        <v>772</v>
      </c>
      <c r="F14" s="114">
        <v>1555</v>
      </c>
      <c r="G14" s="114">
        <v>1038</v>
      </c>
      <c r="H14" s="140">
        <v>1294</v>
      </c>
      <c r="I14" s="115">
        <v>-60</v>
      </c>
      <c r="J14" s="116">
        <v>-4.6367851622874809</v>
      </c>
      <c r="K14" s="110"/>
      <c r="L14" s="110"/>
      <c r="M14" s="110"/>
      <c r="N14" s="110"/>
      <c r="O14" s="110"/>
    </row>
    <row r="15" spans="1:15" s="110" customFormat="1" ht="24.95" customHeight="1" x14ac:dyDescent="0.2">
      <c r="A15" s="193" t="s">
        <v>216</v>
      </c>
      <c r="B15" s="199" t="s">
        <v>217</v>
      </c>
      <c r="C15" s="113">
        <v>3.2279100097815454</v>
      </c>
      <c r="D15" s="115">
        <v>297</v>
      </c>
      <c r="E15" s="114">
        <v>200</v>
      </c>
      <c r="F15" s="114">
        <v>264</v>
      </c>
      <c r="G15" s="114">
        <v>188</v>
      </c>
      <c r="H15" s="140">
        <v>176</v>
      </c>
      <c r="I15" s="115">
        <v>121</v>
      </c>
      <c r="J15" s="116">
        <v>68.75</v>
      </c>
    </row>
    <row r="16" spans="1:15" s="287" customFormat="1" ht="24.95" customHeight="1" x14ac:dyDescent="0.2">
      <c r="A16" s="193" t="s">
        <v>218</v>
      </c>
      <c r="B16" s="199" t="s">
        <v>141</v>
      </c>
      <c r="C16" s="113">
        <v>7.9447886099337026</v>
      </c>
      <c r="D16" s="115">
        <v>731</v>
      </c>
      <c r="E16" s="114">
        <v>402</v>
      </c>
      <c r="F16" s="114">
        <v>1056</v>
      </c>
      <c r="G16" s="114">
        <v>601</v>
      </c>
      <c r="H16" s="140">
        <v>817</v>
      </c>
      <c r="I16" s="115">
        <v>-86</v>
      </c>
      <c r="J16" s="116">
        <v>-10.526315789473685</v>
      </c>
      <c r="K16" s="110"/>
      <c r="L16" s="110"/>
      <c r="M16" s="110"/>
      <c r="N16" s="110"/>
      <c r="O16" s="110"/>
    </row>
    <row r="17" spans="1:15" s="110" customFormat="1" ht="24.95" customHeight="1" x14ac:dyDescent="0.2">
      <c r="A17" s="193" t="s">
        <v>142</v>
      </c>
      <c r="B17" s="199" t="s">
        <v>220</v>
      </c>
      <c r="C17" s="113">
        <v>2.2388870774915768</v>
      </c>
      <c r="D17" s="115">
        <v>206</v>
      </c>
      <c r="E17" s="114">
        <v>170</v>
      </c>
      <c r="F17" s="114">
        <v>235</v>
      </c>
      <c r="G17" s="114">
        <v>249</v>
      </c>
      <c r="H17" s="140">
        <v>301</v>
      </c>
      <c r="I17" s="115">
        <v>-95</v>
      </c>
      <c r="J17" s="116">
        <v>-31.561461794019934</v>
      </c>
    </row>
    <row r="18" spans="1:15" s="287" customFormat="1" ht="24.95" customHeight="1" x14ac:dyDescent="0.2">
      <c r="A18" s="201" t="s">
        <v>144</v>
      </c>
      <c r="B18" s="202" t="s">
        <v>145</v>
      </c>
      <c r="C18" s="113">
        <v>7.7274209325073357</v>
      </c>
      <c r="D18" s="115">
        <v>711</v>
      </c>
      <c r="E18" s="114">
        <v>424</v>
      </c>
      <c r="F18" s="114">
        <v>876</v>
      </c>
      <c r="G18" s="114">
        <v>633</v>
      </c>
      <c r="H18" s="140">
        <v>711</v>
      </c>
      <c r="I18" s="115">
        <v>0</v>
      </c>
      <c r="J18" s="116">
        <v>0</v>
      </c>
      <c r="K18" s="110"/>
      <c r="L18" s="110"/>
      <c r="M18" s="110"/>
      <c r="N18" s="110"/>
      <c r="O18" s="110"/>
    </row>
    <row r="19" spans="1:15" s="110" customFormat="1" ht="24.95" customHeight="1" x14ac:dyDescent="0.2">
      <c r="A19" s="193" t="s">
        <v>146</v>
      </c>
      <c r="B19" s="199" t="s">
        <v>147</v>
      </c>
      <c r="C19" s="113">
        <v>15.40049994565808</v>
      </c>
      <c r="D19" s="115">
        <v>1417</v>
      </c>
      <c r="E19" s="114">
        <v>1189</v>
      </c>
      <c r="F19" s="114">
        <v>2076</v>
      </c>
      <c r="G19" s="114">
        <v>1174</v>
      </c>
      <c r="H19" s="140">
        <v>1405</v>
      </c>
      <c r="I19" s="115">
        <v>12</v>
      </c>
      <c r="J19" s="116">
        <v>0.85409252669039148</v>
      </c>
    </row>
    <row r="20" spans="1:15" s="287" customFormat="1" ht="24.95" customHeight="1" x14ac:dyDescent="0.2">
      <c r="A20" s="193" t="s">
        <v>148</v>
      </c>
      <c r="B20" s="199" t="s">
        <v>149</v>
      </c>
      <c r="C20" s="113">
        <v>6.4884251711770462</v>
      </c>
      <c r="D20" s="115">
        <v>597</v>
      </c>
      <c r="E20" s="114">
        <v>567</v>
      </c>
      <c r="F20" s="114">
        <v>776</v>
      </c>
      <c r="G20" s="114">
        <v>596</v>
      </c>
      <c r="H20" s="140">
        <v>651</v>
      </c>
      <c r="I20" s="115">
        <v>-54</v>
      </c>
      <c r="J20" s="116">
        <v>-8.2949308755760374</v>
      </c>
      <c r="K20" s="110"/>
      <c r="L20" s="110"/>
      <c r="M20" s="110"/>
      <c r="N20" s="110"/>
      <c r="O20" s="110"/>
    </row>
    <row r="21" spans="1:15" s="110" customFormat="1" ht="24.95" customHeight="1" x14ac:dyDescent="0.2">
      <c r="A21" s="201" t="s">
        <v>150</v>
      </c>
      <c r="B21" s="202" t="s">
        <v>151</v>
      </c>
      <c r="C21" s="113">
        <v>5.1733507227475277</v>
      </c>
      <c r="D21" s="115">
        <v>476</v>
      </c>
      <c r="E21" s="114">
        <v>533</v>
      </c>
      <c r="F21" s="114">
        <v>540</v>
      </c>
      <c r="G21" s="114">
        <v>487</v>
      </c>
      <c r="H21" s="140">
        <v>444</v>
      </c>
      <c r="I21" s="115">
        <v>32</v>
      </c>
      <c r="J21" s="116">
        <v>7.2072072072072073</v>
      </c>
    </row>
    <row r="22" spans="1:15" s="110" customFormat="1" ht="24.95" customHeight="1" x14ac:dyDescent="0.2">
      <c r="A22" s="201" t="s">
        <v>152</v>
      </c>
      <c r="B22" s="199" t="s">
        <v>153</v>
      </c>
      <c r="C22" s="113">
        <v>1.0324964677752417</v>
      </c>
      <c r="D22" s="115">
        <v>95</v>
      </c>
      <c r="E22" s="114">
        <v>79</v>
      </c>
      <c r="F22" s="114">
        <v>142</v>
      </c>
      <c r="G22" s="114">
        <v>120</v>
      </c>
      <c r="H22" s="140">
        <v>113</v>
      </c>
      <c r="I22" s="115">
        <v>-18</v>
      </c>
      <c r="J22" s="116">
        <v>-15.929203539823009</v>
      </c>
    </row>
    <row r="23" spans="1:15" s="110" customFormat="1" ht="24.95" customHeight="1" x14ac:dyDescent="0.2">
      <c r="A23" s="193" t="s">
        <v>154</v>
      </c>
      <c r="B23" s="199" t="s">
        <v>155</v>
      </c>
      <c r="C23" s="113">
        <v>1.978045864579937</v>
      </c>
      <c r="D23" s="115">
        <v>182</v>
      </c>
      <c r="E23" s="114">
        <v>37</v>
      </c>
      <c r="F23" s="114">
        <v>104</v>
      </c>
      <c r="G23" s="114">
        <v>34</v>
      </c>
      <c r="H23" s="140">
        <v>93</v>
      </c>
      <c r="I23" s="115">
        <v>89</v>
      </c>
      <c r="J23" s="116">
        <v>95.6989247311828</v>
      </c>
    </row>
    <row r="24" spans="1:15" s="110" customFormat="1" ht="24.95" customHeight="1" x14ac:dyDescent="0.2">
      <c r="A24" s="193" t="s">
        <v>156</v>
      </c>
      <c r="B24" s="199" t="s">
        <v>221</v>
      </c>
      <c r="C24" s="113">
        <v>4.7277469840234758</v>
      </c>
      <c r="D24" s="115">
        <v>435</v>
      </c>
      <c r="E24" s="114">
        <v>348</v>
      </c>
      <c r="F24" s="114">
        <v>563</v>
      </c>
      <c r="G24" s="114">
        <v>430</v>
      </c>
      <c r="H24" s="140">
        <v>509</v>
      </c>
      <c r="I24" s="115">
        <v>-74</v>
      </c>
      <c r="J24" s="116">
        <v>-14.538310412573674</v>
      </c>
    </row>
    <row r="25" spans="1:15" s="110" customFormat="1" ht="24.95" customHeight="1" x14ac:dyDescent="0.2">
      <c r="A25" s="193" t="s">
        <v>222</v>
      </c>
      <c r="B25" s="204" t="s">
        <v>159</v>
      </c>
      <c r="C25" s="113">
        <v>7.0209759808716443</v>
      </c>
      <c r="D25" s="115">
        <v>646</v>
      </c>
      <c r="E25" s="114">
        <v>1007</v>
      </c>
      <c r="F25" s="114">
        <v>930</v>
      </c>
      <c r="G25" s="114">
        <v>657</v>
      </c>
      <c r="H25" s="140">
        <v>645</v>
      </c>
      <c r="I25" s="115">
        <v>1</v>
      </c>
      <c r="J25" s="116">
        <v>0.15503875968992248</v>
      </c>
    </row>
    <row r="26" spans="1:15" s="110" customFormat="1" ht="24.95" customHeight="1" x14ac:dyDescent="0.2">
      <c r="A26" s="201">
        <v>782.78300000000002</v>
      </c>
      <c r="B26" s="203" t="s">
        <v>160</v>
      </c>
      <c r="C26" s="113">
        <v>5.5972176937289424</v>
      </c>
      <c r="D26" s="115">
        <v>515</v>
      </c>
      <c r="E26" s="114">
        <v>577</v>
      </c>
      <c r="F26" s="114">
        <v>628</v>
      </c>
      <c r="G26" s="114">
        <v>669</v>
      </c>
      <c r="H26" s="140">
        <v>523</v>
      </c>
      <c r="I26" s="115">
        <v>-8</v>
      </c>
      <c r="J26" s="116">
        <v>-1.5296367112810707</v>
      </c>
    </row>
    <row r="27" spans="1:15" s="110" customFormat="1" ht="24.95" customHeight="1" x14ac:dyDescent="0.2">
      <c r="A27" s="193" t="s">
        <v>161</v>
      </c>
      <c r="B27" s="199" t="s">
        <v>162</v>
      </c>
      <c r="C27" s="113">
        <v>2.5432018258884903</v>
      </c>
      <c r="D27" s="115">
        <v>234</v>
      </c>
      <c r="E27" s="114">
        <v>193</v>
      </c>
      <c r="F27" s="114">
        <v>452</v>
      </c>
      <c r="G27" s="114">
        <v>251</v>
      </c>
      <c r="H27" s="140">
        <v>229</v>
      </c>
      <c r="I27" s="115">
        <v>5</v>
      </c>
      <c r="J27" s="116">
        <v>2.1834061135371181</v>
      </c>
    </row>
    <row r="28" spans="1:15" s="110" customFormat="1" ht="24.95" customHeight="1" x14ac:dyDescent="0.2">
      <c r="A28" s="193" t="s">
        <v>163</v>
      </c>
      <c r="B28" s="199" t="s">
        <v>164</v>
      </c>
      <c r="C28" s="113">
        <v>4.2495380936854685</v>
      </c>
      <c r="D28" s="115">
        <v>391</v>
      </c>
      <c r="E28" s="114">
        <v>357</v>
      </c>
      <c r="F28" s="114">
        <v>569</v>
      </c>
      <c r="G28" s="114">
        <v>317</v>
      </c>
      <c r="H28" s="140">
        <v>295</v>
      </c>
      <c r="I28" s="115">
        <v>96</v>
      </c>
      <c r="J28" s="116">
        <v>32.542372881355931</v>
      </c>
    </row>
    <row r="29" spans="1:15" s="110" customFormat="1" ht="24.95" customHeight="1" x14ac:dyDescent="0.2">
      <c r="A29" s="193">
        <v>86</v>
      </c>
      <c r="B29" s="199" t="s">
        <v>165</v>
      </c>
      <c r="C29" s="113">
        <v>6.8362134550592328</v>
      </c>
      <c r="D29" s="115">
        <v>629</v>
      </c>
      <c r="E29" s="114">
        <v>607</v>
      </c>
      <c r="F29" s="114">
        <v>1023</v>
      </c>
      <c r="G29" s="114">
        <v>556</v>
      </c>
      <c r="H29" s="140">
        <v>582</v>
      </c>
      <c r="I29" s="115">
        <v>47</v>
      </c>
      <c r="J29" s="116">
        <v>8.0756013745704465</v>
      </c>
    </row>
    <row r="30" spans="1:15" s="110" customFormat="1" ht="24.95" customHeight="1" x14ac:dyDescent="0.2">
      <c r="A30" s="193">
        <v>87.88</v>
      </c>
      <c r="B30" s="204" t="s">
        <v>166</v>
      </c>
      <c r="C30" s="113">
        <v>9.9445712422562771</v>
      </c>
      <c r="D30" s="115">
        <v>915</v>
      </c>
      <c r="E30" s="114">
        <v>869</v>
      </c>
      <c r="F30" s="114">
        <v>1526</v>
      </c>
      <c r="G30" s="114">
        <v>882</v>
      </c>
      <c r="H30" s="140">
        <v>966</v>
      </c>
      <c r="I30" s="115">
        <v>-51</v>
      </c>
      <c r="J30" s="116">
        <v>-5.2795031055900621</v>
      </c>
    </row>
    <row r="31" spans="1:15" s="110" customFormat="1" ht="24.95" customHeight="1" x14ac:dyDescent="0.2">
      <c r="A31" s="193" t="s">
        <v>167</v>
      </c>
      <c r="B31" s="199" t="s">
        <v>168</v>
      </c>
      <c r="C31" s="113">
        <v>3.8800130420606456</v>
      </c>
      <c r="D31" s="115">
        <v>357</v>
      </c>
      <c r="E31" s="114">
        <v>315</v>
      </c>
      <c r="F31" s="114">
        <v>507</v>
      </c>
      <c r="G31" s="114">
        <v>310</v>
      </c>
      <c r="H31" s="140">
        <v>355</v>
      </c>
      <c r="I31" s="115">
        <v>2</v>
      </c>
      <c r="J31" s="116">
        <v>0.56338028169014087</v>
      </c>
    </row>
    <row r="32" spans="1:15" s="110" customFormat="1" ht="24.95" customHeight="1" x14ac:dyDescent="0.2">
      <c r="A32" s="193"/>
      <c r="B32" s="204" t="s">
        <v>169</v>
      </c>
      <c r="C32" s="113" t="s">
        <v>514</v>
      </c>
      <c r="D32" s="115" t="s">
        <v>514</v>
      </c>
      <c r="E32" s="114">
        <v>0</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1.2716009129442452</v>
      </c>
      <c r="D34" s="115">
        <v>117</v>
      </c>
      <c r="E34" s="114">
        <v>31</v>
      </c>
      <c r="F34" s="114">
        <v>168</v>
      </c>
      <c r="G34" s="114">
        <v>108</v>
      </c>
      <c r="H34" s="140">
        <v>111</v>
      </c>
      <c r="I34" s="115">
        <v>6</v>
      </c>
      <c r="J34" s="116">
        <v>5.4054054054054053</v>
      </c>
    </row>
    <row r="35" spans="1:10" s="110" customFormat="1" ht="24.95" customHeight="1" x14ac:dyDescent="0.2">
      <c r="A35" s="292" t="s">
        <v>171</v>
      </c>
      <c r="B35" s="293" t="s">
        <v>172</v>
      </c>
      <c r="C35" s="113">
        <v>23.812629062058473</v>
      </c>
      <c r="D35" s="115">
        <v>2191</v>
      </c>
      <c r="E35" s="114">
        <v>1396</v>
      </c>
      <c r="F35" s="114">
        <v>2648</v>
      </c>
      <c r="G35" s="114">
        <v>1819</v>
      </c>
      <c r="H35" s="140">
        <v>2162</v>
      </c>
      <c r="I35" s="115">
        <v>29</v>
      </c>
      <c r="J35" s="116">
        <v>1.3413506012950971</v>
      </c>
    </row>
    <row r="36" spans="1:10" s="110" customFormat="1" ht="24.95" customHeight="1" x14ac:dyDescent="0.2">
      <c r="A36" s="294" t="s">
        <v>173</v>
      </c>
      <c r="B36" s="295" t="s">
        <v>174</v>
      </c>
      <c r="C36" s="125">
        <v>74.87229648951201</v>
      </c>
      <c r="D36" s="143">
        <v>6889</v>
      </c>
      <c r="E36" s="144">
        <v>6678</v>
      </c>
      <c r="F36" s="144">
        <v>9836</v>
      </c>
      <c r="G36" s="144">
        <v>6483</v>
      </c>
      <c r="H36" s="145">
        <v>6810</v>
      </c>
      <c r="I36" s="143">
        <v>79</v>
      </c>
      <c r="J36" s="146">
        <v>1.1600587371512481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9201</v>
      </c>
      <c r="F11" s="264">
        <v>8105</v>
      </c>
      <c r="G11" s="264">
        <v>12652</v>
      </c>
      <c r="H11" s="264">
        <v>8410</v>
      </c>
      <c r="I11" s="265">
        <v>9084</v>
      </c>
      <c r="J11" s="263">
        <v>117</v>
      </c>
      <c r="K11" s="266">
        <v>1.2879788639365919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29.149005542875774</v>
      </c>
      <c r="E13" s="115">
        <v>2682</v>
      </c>
      <c r="F13" s="114">
        <v>2964</v>
      </c>
      <c r="G13" s="114">
        <v>3495</v>
      </c>
      <c r="H13" s="114">
        <v>2794</v>
      </c>
      <c r="I13" s="140">
        <v>2642</v>
      </c>
      <c r="J13" s="115">
        <v>40</v>
      </c>
      <c r="K13" s="116">
        <v>1.5140045420136261</v>
      </c>
    </row>
    <row r="14" spans="1:15" ht="15.95" customHeight="1" x14ac:dyDescent="0.2">
      <c r="A14" s="306" t="s">
        <v>230</v>
      </c>
      <c r="B14" s="307"/>
      <c r="C14" s="308"/>
      <c r="D14" s="113">
        <v>54.483208346918815</v>
      </c>
      <c r="E14" s="115">
        <v>5013</v>
      </c>
      <c r="F14" s="114">
        <v>3858</v>
      </c>
      <c r="G14" s="114">
        <v>7413</v>
      </c>
      <c r="H14" s="114">
        <v>4340</v>
      </c>
      <c r="I14" s="140">
        <v>4952</v>
      </c>
      <c r="J14" s="115">
        <v>61</v>
      </c>
      <c r="K14" s="116">
        <v>1.2318255250403878</v>
      </c>
    </row>
    <row r="15" spans="1:15" ht="15.95" customHeight="1" x14ac:dyDescent="0.2">
      <c r="A15" s="306" t="s">
        <v>231</v>
      </c>
      <c r="B15" s="307"/>
      <c r="C15" s="308"/>
      <c r="D15" s="113">
        <v>7.8469731550918382</v>
      </c>
      <c r="E15" s="115">
        <v>722</v>
      </c>
      <c r="F15" s="114">
        <v>582</v>
      </c>
      <c r="G15" s="114">
        <v>878</v>
      </c>
      <c r="H15" s="114">
        <v>632</v>
      </c>
      <c r="I15" s="140">
        <v>671</v>
      </c>
      <c r="J15" s="115">
        <v>51</v>
      </c>
      <c r="K15" s="116">
        <v>7.6005961251862892</v>
      </c>
    </row>
    <row r="16" spans="1:15" ht="15.95" customHeight="1" x14ac:dyDescent="0.2">
      <c r="A16" s="306" t="s">
        <v>232</v>
      </c>
      <c r="B16" s="307"/>
      <c r="C16" s="308"/>
      <c r="D16" s="113">
        <v>8.2382349744592975</v>
      </c>
      <c r="E16" s="115">
        <v>758</v>
      </c>
      <c r="F16" s="114">
        <v>670</v>
      </c>
      <c r="G16" s="114">
        <v>783</v>
      </c>
      <c r="H16" s="114">
        <v>626</v>
      </c>
      <c r="I16" s="140">
        <v>798</v>
      </c>
      <c r="J16" s="115">
        <v>-40</v>
      </c>
      <c r="K16" s="116">
        <v>-5.0125313283208017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1.0433648516465601</v>
      </c>
      <c r="E18" s="115">
        <v>96</v>
      </c>
      <c r="F18" s="114">
        <v>49</v>
      </c>
      <c r="G18" s="114">
        <v>188</v>
      </c>
      <c r="H18" s="114">
        <v>107</v>
      </c>
      <c r="I18" s="140">
        <v>84</v>
      </c>
      <c r="J18" s="115">
        <v>12</v>
      </c>
      <c r="K18" s="116">
        <v>14.285714285714286</v>
      </c>
    </row>
    <row r="19" spans="1:11" ht="14.1" customHeight="1" x14ac:dyDescent="0.2">
      <c r="A19" s="306" t="s">
        <v>235</v>
      </c>
      <c r="B19" s="307" t="s">
        <v>236</v>
      </c>
      <c r="C19" s="308"/>
      <c r="D19" s="113">
        <v>0.83686555809151175</v>
      </c>
      <c r="E19" s="115">
        <v>77</v>
      </c>
      <c r="F19" s="114">
        <v>24</v>
      </c>
      <c r="G19" s="114">
        <v>166</v>
      </c>
      <c r="H19" s="114">
        <v>87</v>
      </c>
      <c r="I19" s="140">
        <v>64</v>
      </c>
      <c r="J19" s="115">
        <v>13</v>
      </c>
      <c r="K19" s="116">
        <v>20.3125</v>
      </c>
    </row>
    <row r="20" spans="1:11" ht="14.1" customHeight="1" x14ac:dyDescent="0.2">
      <c r="A20" s="306">
        <v>12</v>
      </c>
      <c r="B20" s="307" t="s">
        <v>237</v>
      </c>
      <c r="C20" s="308"/>
      <c r="D20" s="113">
        <v>1.651994348440387</v>
      </c>
      <c r="E20" s="115">
        <v>152</v>
      </c>
      <c r="F20" s="114">
        <v>50</v>
      </c>
      <c r="G20" s="114">
        <v>181</v>
      </c>
      <c r="H20" s="114">
        <v>150</v>
      </c>
      <c r="I20" s="140">
        <v>151</v>
      </c>
      <c r="J20" s="115">
        <v>1</v>
      </c>
      <c r="K20" s="116">
        <v>0.66225165562913912</v>
      </c>
    </row>
    <row r="21" spans="1:11" ht="14.1" customHeight="1" x14ac:dyDescent="0.2">
      <c r="A21" s="306">
        <v>21</v>
      </c>
      <c r="B21" s="307" t="s">
        <v>238</v>
      </c>
      <c r="C21" s="308"/>
      <c r="D21" s="113">
        <v>0.40213020323877841</v>
      </c>
      <c r="E21" s="115">
        <v>37</v>
      </c>
      <c r="F21" s="114">
        <v>79</v>
      </c>
      <c r="G21" s="114">
        <v>32</v>
      </c>
      <c r="H21" s="114">
        <v>39</v>
      </c>
      <c r="I21" s="140">
        <v>55</v>
      </c>
      <c r="J21" s="115">
        <v>-18</v>
      </c>
      <c r="K21" s="116">
        <v>-32.727272727272727</v>
      </c>
    </row>
    <row r="22" spans="1:11" ht="14.1" customHeight="1" x14ac:dyDescent="0.2">
      <c r="A22" s="306">
        <v>22</v>
      </c>
      <c r="B22" s="307" t="s">
        <v>239</v>
      </c>
      <c r="C22" s="308"/>
      <c r="D22" s="113">
        <v>1.2281273774589718</v>
      </c>
      <c r="E22" s="115">
        <v>113</v>
      </c>
      <c r="F22" s="114">
        <v>170</v>
      </c>
      <c r="G22" s="114">
        <v>237</v>
      </c>
      <c r="H22" s="114">
        <v>186</v>
      </c>
      <c r="I22" s="140">
        <v>160</v>
      </c>
      <c r="J22" s="115">
        <v>-47</v>
      </c>
      <c r="K22" s="116">
        <v>-29.375</v>
      </c>
    </row>
    <row r="23" spans="1:11" ht="14.1" customHeight="1" x14ac:dyDescent="0.2">
      <c r="A23" s="306">
        <v>23</v>
      </c>
      <c r="B23" s="307" t="s">
        <v>240</v>
      </c>
      <c r="C23" s="308"/>
      <c r="D23" s="113">
        <v>1.2607325290729268</v>
      </c>
      <c r="E23" s="115">
        <v>116</v>
      </c>
      <c r="F23" s="114">
        <v>40</v>
      </c>
      <c r="G23" s="114">
        <v>77</v>
      </c>
      <c r="H23" s="114">
        <v>63</v>
      </c>
      <c r="I23" s="140">
        <v>61</v>
      </c>
      <c r="J23" s="115">
        <v>55</v>
      </c>
      <c r="K23" s="116">
        <v>90.163934426229503</v>
      </c>
    </row>
    <row r="24" spans="1:11" ht="14.1" customHeight="1" x14ac:dyDescent="0.2">
      <c r="A24" s="306">
        <v>24</v>
      </c>
      <c r="B24" s="307" t="s">
        <v>241</v>
      </c>
      <c r="C24" s="308"/>
      <c r="D24" s="113">
        <v>3.4561460710792304</v>
      </c>
      <c r="E24" s="115">
        <v>318</v>
      </c>
      <c r="F24" s="114">
        <v>135</v>
      </c>
      <c r="G24" s="114">
        <v>449</v>
      </c>
      <c r="H24" s="114">
        <v>222</v>
      </c>
      <c r="I24" s="140">
        <v>381</v>
      </c>
      <c r="J24" s="115">
        <v>-63</v>
      </c>
      <c r="K24" s="116">
        <v>-16.535433070866141</v>
      </c>
    </row>
    <row r="25" spans="1:11" ht="14.1" customHeight="1" x14ac:dyDescent="0.2">
      <c r="A25" s="306">
        <v>25</v>
      </c>
      <c r="B25" s="307" t="s">
        <v>242</v>
      </c>
      <c r="C25" s="308"/>
      <c r="D25" s="113">
        <v>4.358221932398652</v>
      </c>
      <c r="E25" s="115">
        <v>401</v>
      </c>
      <c r="F25" s="114">
        <v>288</v>
      </c>
      <c r="G25" s="114">
        <v>527</v>
      </c>
      <c r="H25" s="114">
        <v>273</v>
      </c>
      <c r="I25" s="140">
        <v>424</v>
      </c>
      <c r="J25" s="115">
        <v>-23</v>
      </c>
      <c r="K25" s="116">
        <v>-5.4245283018867925</v>
      </c>
    </row>
    <row r="26" spans="1:11" ht="14.1" customHeight="1" x14ac:dyDescent="0.2">
      <c r="A26" s="306">
        <v>26</v>
      </c>
      <c r="B26" s="307" t="s">
        <v>243</v>
      </c>
      <c r="C26" s="308"/>
      <c r="D26" s="113">
        <v>1.6737311161830235</v>
      </c>
      <c r="E26" s="115">
        <v>154</v>
      </c>
      <c r="F26" s="114">
        <v>88</v>
      </c>
      <c r="G26" s="114">
        <v>255</v>
      </c>
      <c r="H26" s="114">
        <v>114</v>
      </c>
      <c r="I26" s="140">
        <v>173</v>
      </c>
      <c r="J26" s="115">
        <v>-19</v>
      </c>
      <c r="K26" s="116">
        <v>-10.982658959537572</v>
      </c>
    </row>
    <row r="27" spans="1:11" ht="14.1" customHeight="1" x14ac:dyDescent="0.2">
      <c r="A27" s="306">
        <v>27</v>
      </c>
      <c r="B27" s="307" t="s">
        <v>244</v>
      </c>
      <c r="C27" s="308"/>
      <c r="D27" s="113">
        <v>1.1520486903597436</v>
      </c>
      <c r="E27" s="115">
        <v>106</v>
      </c>
      <c r="F27" s="114">
        <v>103</v>
      </c>
      <c r="G27" s="114">
        <v>213</v>
      </c>
      <c r="H27" s="114">
        <v>126</v>
      </c>
      <c r="I27" s="140">
        <v>129</v>
      </c>
      <c r="J27" s="115">
        <v>-23</v>
      </c>
      <c r="K27" s="116">
        <v>-17.829457364341085</v>
      </c>
    </row>
    <row r="28" spans="1:11" ht="14.1" customHeight="1" x14ac:dyDescent="0.2">
      <c r="A28" s="306">
        <v>28</v>
      </c>
      <c r="B28" s="307" t="s">
        <v>245</v>
      </c>
      <c r="C28" s="308"/>
      <c r="D28" s="113">
        <v>0.16302575806977501</v>
      </c>
      <c r="E28" s="115">
        <v>15</v>
      </c>
      <c r="F28" s="114">
        <v>14</v>
      </c>
      <c r="G28" s="114">
        <v>60</v>
      </c>
      <c r="H28" s="114">
        <v>27</v>
      </c>
      <c r="I28" s="140">
        <v>32</v>
      </c>
      <c r="J28" s="115">
        <v>-17</v>
      </c>
      <c r="K28" s="116">
        <v>-53.125</v>
      </c>
    </row>
    <row r="29" spans="1:11" ht="14.1" customHeight="1" x14ac:dyDescent="0.2">
      <c r="A29" s="306">
        <v>29</v>
      </c>
      <c r="B29" s="307" t="s">
        <v>246</v>
      </c>
      <c r="C29" s="308"/>
      <c r="D29" s="113">
        <v>2.5432018258884903</v>
      </c>
      <c r="E29" s="115">
        <v>234</v>
      </c>
      <c r="F29" s="114">
        <v>249</v>
      </c>
      <c r="G29" s="114">
        <v>307</v>
      </c>
      <c r="H29" s="114">
        <v>272</v>
      </c>
      <c r="I29" s="140">
        <v>244</v>
      </c>
      <c r="J29" s="115">
        <v>-10</v>
      </c>
      <c r="K29" s="116">
        <v>-4.0983606557377046</v>
      </c>
    </row>
    <row r="30" spans="1:11" ht="14.1" customHeight="1" x14ac:dyDescent="0.2">
      <c r="A30" s="306" t="s">
        <v>247</v>
      </c>
      <c r="B30" s="307" t="s">
        <v>248</v>
      </c>
      <c r="C30" s="308"/>
      <c r="D30" s="113" t="s">
        <v>514</v>
      </c>
      <c r="E30" s="115" t="s">
        <v>514</v>
      </c>
      <c r="F30" s="114">
        <v>54</v>
      </c>
      <c r="G30" s="114" t="s">
        <v>514</v>
      </c>
      <c r="H30" s="114">
        <v>71</v>
      </c>
      <c r="I30" s="140" t="s">
        <v>514</v>
      </c>
      <c r="J30" s="115" t="s">
        <v>514</v>
      </c>
      <c r="K30" s="116" t="s">
        <v>514</v>
      </c>
    </row>
    <row r="31" spans="1:11" ht="14.1" customHeight="1" x14ac:dyDescent="0.2">
      <c r="A31" s="306" t="s">
        <v>249</v>
      </c>
      <c r="B31" s="307" t="s">
        <v>250</v>
      </c>
      <c r="C31" s="308"/>
      <c r="D31" s="113">
        <v>1.9997826323225736</v>
      </c>
      <c r="E31" s="115">
        <v>184</v>
      </c>
      <c r="F31" s="114">
        <v>195</v>
      </c>
      <c r="G31" s="114">
        <v>217</v>
      </c>
      <c r="H31" s="114">
        <v>201</v>
      </c>
      <c r="I31" s="140">
        <v>176</v>
      </c>
      <c r="J31" s="115">
        <v>8</v>
      </c>
      <c r="K31" s="116">
        <v>4.5454545454545459</v>
      </c>
    </row>
    <row r="32" spans="1:11" ht="14.1" customHeight="1" x14ac:dyDescent="0.2">
      <c r="A32" s="306">
        <v>31</v>
      </c>
      <c r="B32" s="307" t="s">
        <v>251</v>
      </c>
      <c r="C32" s="308"/>
      <c r="D32" s="113">
        <v>0.53255080969459845</v>
      </c>
      <c r="E32" s="115">
        <v>49</v>
      </c>
      <c r="F32" s="114">
        <v>31</v>
      </c>
      <c r="G32" s="114">
        <v>51</v>
      </c>
      <c r="H32" s="114">
        <v>38</v>
      </c>
      <c r="I32" s="140">
        <v>52</v>
      </c>
      <c r="J32" s="115">
        <v>-3</v>
      </c>
      <c r="K32" s="116">
        <v>-5.7692307692307692</v>
      </c>
    </row>
    <row r="33" spans="1:11" ht="14.1" customHeight="1" x14ac:dyDescent="0.2">
      <c r="A33" s="306">
        <v>32</v>
      </c>
      <c r="B33" s="307" t="s">
        <v>252</v>
      </c>
      <c r="C33" s="308"/>
      <c r="D33" s="113">
        <v>3.1735680904249537</v>
      </c>
      <c r="E33" s="115">
        <v>292</v>
      </c>
      <c r="F33" s="114">
        <v>198</v>
      </c>
      <c r="G33" s="114">
        <v>334</v>
      </c>
      <c r="H33" s="114">
        <v>311</v>
      </c>
      <c r="I33" s="140">
        <v>298</v>
      </c>
      <c r="J33" s="115">
        <v>-6</v>
      </c>
      <c r="K33" s="116">
        <v>-2.0134228187919465</v>
      </c>
    </row>
    <row r="34" spans="1:11" ht="14.1" customHeight="1" x14ac:dyDescent="0.2">
      <c r="A34" s="306">
        <v>33</v>
      </c>
      <c r="B34" s="307" t="s">
        <v>253</v>
      </c>
      <c r="C34" s="308"/>
      <c r="D34" s="113">
        <v>1.9019671774807085</v>
      </c>
      <c r="E34" s="115">
        <v>175</v>
      </c>
      <c r="F34" s="114">
        <v>80</v>
      </c>
      <c r="G34" s="114">
        <v>192</v>
      </c>
      <c r="H34" s="114">
        <v>141</v>
      </c>
      <c r="I34" s="140">
        <v>177</v>
      </c>
      <c r="J34" s="115">
        <v>-2</v>
      </c>
      <c r="K34" s="116">
        <v>-1.1299435028248588</v>
      </c>
    </row>
    <row r="35" spans="1:11" ht="14.1" customHeight="1" x14ac:dyDescent="0.2">
      <c r="A35" s="306">
        <v>34</v>
      </c>
      <c r="B35" s="307" t="s">
        <v>254</v>
      </c>
      <c r="C35" s="308"/>
      <c r="D35" s="113">
        <v>2.9670687968699054</v>
      </c>
      <c r="E35" s="115">
        <v>273</v>
      </c>
      <c r="F35" s="114">
        <v>115</v>
      </c>
      <c r="G35" s="114">
        <v>273</v>
      </c>
      <c r="H35" s="114">
        <v>185</v>
      </c>
      <c r="I35" s="140">
        <v>200</v>
      </c>
      <c r="J35" s="115">
        <v>73</v>
      </c>
      <c r="K35" s="116">
        <v>36.5</v>
      </c>
    </row>
    <row r="36" spans="1:11" ht="14.1" customHeight="1" x14ac:dyDescent="0.2">
      <c r="A36" s="306">
        <v>41</v>
      </c>
      <c r="B36" s="307" t="s">
        <v>255</v>
      </c>
      <c r="C36" s="308"/>
      <c r="D36" s="113">
        <v>0.59776111292250844</v>
      </c>
      <c r="E36" s="115">
        <v>55</v>
      </c>
      <c r="F36" s="114">
        <v>43</v>
      </c>
      <c r="G36" s="114">
        <v>80</v>
      </c>
      <c r="H36" s="114">
        <v>41</v>
      </c>
      <c r="I36" s="140">
        <v>57</v>
      </c>
      <c r="J36" s="115">
        <v>-2</v>
      </c>
      <c r="K36" s="116">
        <v>-3.5087719298245612</v>
      </c>
    </row>
    <row r="37" spans="1:11" ht="14.1" customHeight="1" x14ac:dyDescent="0.2">
      <c r="A37" s="306">
        <v>42</v>
      </c>
      <c r="B37" s="307" t="s">
        <v>256</v>
      </c>
      <c r="C37" s="308"/>
      <c r="D37" s="113">
        <v>0.30431474839691336</v>
      </c>
      <c r="E37" s="115">
        <v>28</v>
      </c>
      <c r="F37" s="114">
        <v>14</v>
      </c>
      <c r="G37" s="114">
        <v>29</v>
      </c>
      <c r="H37" s="114">
        <v>14</v>
      </c>
      <c r="I37" s="140">
        <v>18</v>
      </c>
      <c r="J37" s="115">
        <v>10</v>
      </c>
      <c r="K37" s="116">
        <v>55.555555555555557</v>
      </c>
    </row>
    <row r="38" spans="1:11" ht="14.1" customHeight="1" x14ac:dyDescent="0.2">
      <c r="A38" s="306">
        <v>43</v>
      </c>
      <c r="B38" s="307" t="s">
        <v>257</v>
      </c>
      <c r="C38" s="308"/>
      <c r="D38" s="113">
        <v>0.81512879034887509</v>
      </c>
      <c r="E38" s="115">
        <v>75</v>
      </c>
      <c r="F38" s="114">
        <v>74</v>
      </c>
      <c r="G38" s="114">
        <v>124</v>
      </c>
      <c r="H38" s="114">
        <v>101</v>
      </c>
      <c r="I38" s="140">
        <v>69</v>
      </c>
      <c r="J38" s="115">
        <v>6</v>
      </c>
      <c r="K38" s="116">
        <v>8.695652173913043</v>
      </c>
    </row>
    <row r="39" spans="1:11" ht="14.1" customHeight="1" x14ac:dyDescent="0.2">
      <c r="A39" s="306">
        <v>51</v>
      </c>
      <c r="B39" s="307" t="s">
        <v>258</v>
      </c>
      <c r="C39" s="308"/>
      <c r="D39" s="113">
        <v>9.488099119660907</v>
      </c>
      <c r="E39" s="115">
        <v>873</v>
      </c>
      <c r="F39" s="114">
        <v>905</v>
      </c>
      <c r="G39" s="114">
        <v>1351</v>
      </c>
      <c r="H39" s="114">
        <v>1072</v>
      </c>
      <c r="I39" s="140">
        <v>1101</v>
      </c>
      <c r="J39" s="115">
        <v>-228</v>
      </c>
      <c r="K39" s="116">
        <v>-20.708446866485012</v>
      </c>
    </row>
    <row r="40" spans="1:11" ht="14.1" customHeight="1" x14ac:dyDescent="0.2">
      <c r="A40" s="306" t="s">
        <v>259</v>
      </c>
      <c r="B40" s="307" t="s">
        <v>260</v>
      </c>
      <c r="C40" s="308"/>
      <c r="D40" s="113">
        <v>8.9229431583523535</v>
      </c>
      <c r="E40" s="115">
        <v>821</v>
      </c>
      <c r="F40" s="114">
        <v>866</v>
      </c>
      <c r="G40" s="114">
        <v>1233</v>
      </c>
      <c r="H40" s="114">
        <v>972</v>
      </c>
      <c r="I40" s="140">
        <v>1030</v>
      </c>
      <c r="J40" s="115">
        <v>-209</v>
      </c>
      <c r="K40" s="116">
        <v>-20.291262135922331</v>
      </c>
    </row>
    <row r="41" spans="1:11" ht="14.1" customHeight="1" x14ac:dyDescent="0.2">
      <c r="A41" s="306"/>
      <c r="B41" s="307" t="s">
        <v>261</v>
      </c>
      <c r="C41" s="308"/>
      <c r="D41" s="113">
        <v>7.8469731550918382</v>
      </c>
      <c r="E41" s="115">
        <v>722</v>
      </c>
      <c r="F41" s="114">
        <v>750</v>
      </c>
      <c r="G41" s="114">
        <v>1039</v>
      </c>
      <c r="H41" s="114">
        <v>885</v>
      </c>
      <c r="I41" s="140">
        <v>922</v>
      </c>
      <c r="J41" s="115">
        <v>-200</v>
      </c>
      <c r="K41" s="116">
        <v>-21.691973969631235</v>
      </c>
    </row>
    <row r="42" spans="1:11" ht="14.1" customHeight="1" x14ac:dyDescent="0.2">
      <c r="A42" s="306">
        <v>52</v>
      </c>
      <c r="B42" s="307" t="s">
        <v>262</v>
      </c>
      <c r="C42" s="308"/>
      <c r="D42" s="113">
        <v>5.4233235517878491</v>
      </c>
      <c r="E42" s="115">
        <v>499</v>
      </c>
      <c r="F42" s="114">
        <v>380</v>
      </c>
      <c r="G42" s="114">
        <v>493</v>
      </c>
      <c r="H42" s="114">
        <v>422</v>
      </c>
      <c r="I42" s="140">
        <v>447</v>
      </c>
      <c r="J42" s="115">
        <v>52</v>
      </c>
      <c r="K42" s="116">
        <v>11.633109619686801</v>
      </c>
    </row>
    <row r="43" spans="1:11" ht="14.1" customHeight="1" x14ac:dyDescent="0.2">
      <c r="A43" s="306" t="s">
        <v>263</v>
      </c>
      <c r="B43" s="307" t="s">
        <v>264</v>
      </c>
      <c r="C43" s="308"/>
      <c r="D43" s="113">
        <v>4.966851429192479</v>
      </c>
      <c r="E43" s="115">
        <v>457</v>
      </c>
      <c r="F43" s="114">
        <v>338</v>
      </c>
      <c r="G43" s="114">
        <v>421</v>
      </c>
      <c r="H43" s="114">
        <v>395</v>
      </c>
      <c r="I43" s="140">
        <v>401</v>
      </c>
      <c r="J43" s="115">
        <v>56</v>
      </c>
      <c r="K43" s="116">
        <v>13.965087281795512</v>
      </c>
    </row>
    <row r="44" spans="1:11" ht="14.1" customHeight="1" x14ac:dyDescent="0.2">
      <c r="A44" s="306">
        <v>53</v>
      </c>
      <c r="B44" s="307" t="s">
        <v>265</v>
      </c>
      <c r="C44" s="308"/>
      <c r="D44" s="113">
        <v>1.0324964677752417</v>
      </c>
      <c r="E44" s="115">
        <v>95</v>
      </c>
      <c r="F44" s="114">
        <v>78</v>
      </c>
      <c r="G44" s="114">
        <v>131</v>
      </c>
      <c r="H44" s="114">
        <v>113</v>
      </c>
      <c r="I44" s="140">
        <v>76</v>
      </c>
      <c r="J44" s="115">
        <v>19</v>
      </c>
      <c r="K44" s="116">
        <v>25</v>
      </c>
    </row>
    <row r="45" spans="1:11" ht="14.1" customHeight="1" x14ac:dyDescent="0.2">
      <c r="A45" s="306" t="s">
        <v>266</v>
      </c>
      <c r="B45" s="307" t="s">
        <v>267</v>
      </c>
      <c r="C45" s="308"/>
      <c r="D45" s="113">
        <v>1.0216280839039236</v>
      </c>
      <c r="E45" s="115">
        <v>94</v>
      </c>
      <c r="F45" s="114">
        <v>70</v>
      </c>
      <c r="G45" s="114">
        <v>128</v>
      </c>
      <c r="H45" s="114">
        <v>110</v>
      </c>
      <c r="I45" s="140">
        <v>72</v>
      </c>
      <c r="J45" s="115">
        <v>22</v>
      </c>
      <c r="K45" s="116">
        <v>30.555555555555557</v>
      </c>
    </row>
    <row r="46" spans="1:11" ht="14.1" customHeight="1" x14ac:dyDescent="0.2">
      <c r="A46" s="306">
        <v>54</v>
      </c>
      <c r="B46" s="307" t="s">
        <v>268</v>
      </c>
      <c r="C46" s="308"/>
      <c r="D46" s="113">
        <v>4.6299315291816105</v>
      </c>
      <c r="E46" s="115">
        <v>426</v>
      </c>
      <c r="F46" s="114">
        <v>819</v>
      </c>
      <c r="G46" s="114">
        <v>465</v>
      </c>
      <c r="H46" s="114">
        <v>396</v>
      </c>
      <c r="I46" s="140">
        <v>329</v>
      </c>
      <c r="J46" s="115">
        <v>97</v>
      </c>
      <c r="K46" s="116">
        <v>29.483282674772038</v>
      </c>
    </row>
    <row r="47" spans="1:11" ht="14.1" customHeight="1" x14ac:dyDescent="0.2">
      <c r="A47" s="306">
        <v>61</v>
      </c>
      <c r="B47" s="307" t="s">
        <v>269</v>
      </c>
      <c r="C47" s="308"/>
      <c r="D47" s="113">
        <v>2.0432561678078471</v>
      </c>
      <c r="E47" s="115">
        <v>188</v>
      </c>
      <c r="F47" s="114">
        <v>131</v>
      </c>
      <c r="G47" s="114">
        <v>304</v>
      </c>
      <c r="H47" s="114">
        <v>186</v>
      </c>
      <c r="I47" s="140">
        <v>175</v>
      </c>
      <c r="J47" s="115">
        <v>13</v>
      </c>
      <c r="K47" s="116">
        <v>7.4285714285714288</v>
      </c>
    </row>
    <row r="48" spans="1:11" ht="14.1" customHeight="1" x14ac:dyDescent="0.2">
      <c r="A48" s="306">
        <v>62</v>
      </c>
      <c r="B48" s="307" t="s">
        <v>270</v>
      </c>
      <c r="C48" s="308"/>
      <c r="D48" s="113">
        <v>9.1294424519074013</v>
      </c>
      <c r="E48" s="115">
        <v>840</v>
      </c>
      <c r="F48" s="114">
        <v>792</v>
      </c>
      <c r="G48" s="114">
        <v>1153</v>
      </c>
      <c r="H48" s="114">
        <v>729</v>
      </c>
      <c r="I48" s="140">
        <v>718</v>
      </c>
      <c r="J48" s="115">
        <v>122</v>
      </c>
      <c r="K48" s="116">
        <v>16.991643454038996</v>
      </c>
    </row>
    <row r="49" spans="1:11" ht="14.1" customHeight="1" x14ac:dyDescent="0.2">
      <c r="A49" s="306">
        <v>63</v>
      </c>
      <c r="B49" s="307" t="s">
        <v>271</v>
      </c>
      <c r="C49" s="308"/>
      <c r="D49" s="113">
        <v>3.119226171068362</v>
      </c>
      <c r="E49" s="115">
        <v>287</v>
      </c>
      <c r="F49" s="114">
        <v>366</v>
      </c>
      <c r="G49" s="114">
        <v>417</v>
      </c>
      <c r="H49" s="114">
        <v>322</v>
      </c>
      <c r="I49" s="140">
        <v>305</v>
      </c>
      <c r="J49" s="115">
        <v>-18</v>
      </c>
      <c r="K49" s="116">
        <v>-5.9016393442622954</v>
      </c>
    </row>
    <row r="50" spans="1:11" ht="14.1" customHeight="1" x14ac:dyDescent="0.2">
      <c r="A50" s="306" t="s">
        <v>272</v>
      </c>
      <c r="B50" s="307" t="s">
        <v>273</v>
      </c>
      <c r="C50" s="308"/>
      <c r="D50" s="113">
        <v>0.32605151613955002</v>
      </c>
      <c r="E50" s="115">
        <v>30</v>
      </c>
      <c r="F50" s="114">
        <v>66</v>
      </c>
      <c r="G50" s="114">
        <v>47</v>
      </c>
      <c r="H50" s="114">
        <v>31</v>
      </c>
      <c r="I50" s="140">
        <v>28</v>
      </c>
      <c r="J50" s="115">
        <v>2</v>
      </c>
      <c r="K50" s="116">
        <v>7.1428571428571432</v>
      </c>
    </row>
    <row r="51" spans="1:11" ht="14.1" customHeight="1" x14ac:dyDescent="0.2">
      <c r="A51" s="306" t="s">
        <v>274</v>
      </c>
      <c r="B51" s="307" t="s">
        <v>275</v>
      </c>
      <c r="C51" s="308"/>
      <c r="D51" s="113">
        <v>2.6518856646016737</v>
      </c>
      <c r="E51" s="115">
        <v>244</v>
      </c>
      <c r="F51" s="114">
        <v>280</v>
      </c>
      <c r="G51" s="114">
        <v>322</v>
      </c>
      <c r="H51" s="114">
        <v>269</v>
      </c>
      <c r="I51" s="140">
        <v>258</v>
      </c>
      <c r="J51" s="115">
        <v>-14</v>
      </c>
      <c r="K51" s="116">
        <v>-5.4263565891472867</v>
      </c>
    </row>
    <row r="52" spans="1:11" ht="14.1" customHeight="1" x14ac:dyDescent="0.2">
      <c r="A52" s="306">
        <v>71</v>
      </c>
      <c r="B52" s="307" t="s">
        <v>276</v>
      </c>
      <c r="C52" s="308"/>
      <c r="D52" s="113">
        <v>7.8904466905771109</v>
      </c>
      <c r="E52" s="115">
        <v>726</v>
      </c>
      <c r="F52" s="114">
        <v>595</v>
      </c>
      <c r="G52" s="114">
        <v>893</v>
      </c>
      <c r="H52" s="114">
        <v>720</v>
      </c>
      <c r="I52" s="140">
        <v>761</v>
      </c>
      <c r="J52" s="115">
        <v>-35</v>
      </c>
      <c r="K52" s="116">
        <v>-4.5992115637319317</v>
      </c>
    </row>
    <row r="53" spans="1:11" ht="14.1" customHeight="1" x14ac:dyDescent="0.2">
      <c r="A53" s="306" t="s">
        <v>277</v>
      </c>
      <c r="B53" s="307" t="s">
        <v>278</v>
      </c>
      <c r="C53" s="308"/>
      <c r="D53" s="113">
        <v>2.5758069775024452</v>
      </c>
      <c r="E53" s="115">
        <v>237</v>
      </c>
      <c r="F53" s="114">
        <v>178</v>
      </c>
      <c r="G53" s="114">
        <v>338</v>
      </c>
      <c r="H53" s="114">
        <v>212</v>
      </c>
      <c r="I53" s="140">
        <v>257</v>
      </c>
      <c r="J53" s="115">
        <v>-20</v>
      </c>
      <c r="K53" s="116">
        <v>-7.782101167315175</v>
      </c>
    </row>
    <row r="54" spans="1:11" ht="14.1" customHeight="1" x14ac:dyDescent="0.2">
      <c r="A54" s="306" t="s">
        <v>279</v>
      </c>
      <c r="B54" s="307" t="s">
        <v>280</v>
      </c>
      <c r="C54" s="308"/>
      <c r="D54" s="113">
        <v>4.6842734485382023</v>
      </c>
      <c r="E54" s="115">
        <v>431</v>
      </c>
      <c r="F54" s="114">
        <v>371</v>
      </c>
      <c r="G54" s="114">
        <v>489</v>
      </c>
      <c r="H54" s="114">
        <v>454</v>
      </c>
      <c r="I54" s="140">
        <v>441</v>
      </c>
      <c r="J54" s="115">
        <v>-10</v>
      </c>
      <c r="K54" s="116">
        <v>-2.2675736961451247</v>
      </c>
    </row>
    <row r="55" spans="1:11" ht="14.1" customHeight="1" x14ac:dyDescent="0.2">
      <c r="A55" s="306">
        <v>72</v>
      </c>
      <c r="B55" s="307" t="s">
        <v>281</v>
      </c>
      <c r="C55" s="308"/>
      <c r="D55" s="113">
        <v>2.7388327355722204</v>
      </c>
      <c r="E55" s="115">
        <v>252</v>
      </c>
      <c r="F55" s="114">
        <v>101</v>
      </c>
      <c r="G55" s="114">
        <v>193</v>
      </c>
      <c r="H55" s="114">
        <v>86</v>
      </c>
      <c r="I55" s="140">
        <v>149</v>
      </c>
      <c r="J55" s="115">
        <v>103</v>
      </c>
      <c r="K55" s="116">
        <v>69.127516778523486</v>
      </c>
    </row>
    <row r="56" spans="1:11" ht="14.1" customHeight="1" x14ac:dyDescent="0.2">
      <c r="A56" s="306" t="s">
        <v>282</v>
      </c>
      <c r="B56" s="307" t="s">
        <v>283</v>
      </c>
      <c r="C56" s="308"/>
      <c r="D56" s="113">
        <v>1.4672318226279752</v>
      </c>
      <c r="E56" s="115">
        <v>135</v>
      </c>
      <c r="F56" s="114">
        <v>14</v>
      </c>
      <c r="G56" s="114">
        <v>82</v>
      </c>
      <c r="H56" s="114">
        <v>15</v>
      </c>
      <c r="I56" s="140">
        <v>62</v>
      </c>
      <c r="J56" s="115">
        <v>73</v>
      </c>
      <c r="K56" s="116">
        <v>117.74193548387096</v>
      </c>
    </row>
    <row r="57" spans="1:11" ht="14.1" customHeight="1" x14ac:dyDescent="0.2">
      <c r="A57" s="306" t="s">
        <v>284</v>
      </c>
      <c r="B57" s="307" t="s">
        <v>285</v>
      </c>
      <c r="C57" s="308"/>
      <c r="D57" s="113">
        <v>0.90207586131942186</v>
      </c>
      <c r="E57" s="115">
        <v>83</v>
      </c>
      <c r="F57" s="114">
        <v>65</v>
      </c>
      <c r="G57" s="114">
        <v>55</v>
      </c>
      <c r="H57" s="114">
        <v>49</v>
      </c>
      <c r="I57" s="140">
        <v>48</v>
      </c>
      <c r="J57" s="115">
        <v>35</v>
      </c>
      <c r="K57" s="116">
        <v>72.916666666666671</v>
      </c>
    </row>
    <row r="58" spans="1:11" ht="14.1" customHeight="1" x14ac:dyDescent="0.2">
      <c r="A58" s="306">
        <v>73</v>
      </c>
      <c r="B58" s="307" t="s">
        <v>286</v>
      </c>
      <c r="C58" s="308"/>
      <c r="D58" s="113">
        <v>1.4781002064992936</v>
      </c>
      <c r="E58" s="115">
        <v>136</v>
      </c>
      <c r="F58" s="114">
        <v>122</v>
      </c>
      <c r="G58" s="114">
        <v>268</v>
      </c>
      <c r="H58" s="114">
        <v>155</v>
      </c>
      <c r="I58" s="140">
        <v>152</v>
      </c>
      <c r="J58" s="115">
        <v>-16</v>
      </c>
      <c r="K58" s="116">
        <v>-10.526315789473685</v>
      </c>
    </row>
    <row r="59" spans="1:11" ht="14.1" customHeight="1" x14ac:dyDescent="0.2">
      <c r="A59" s="306" t="s">
        <v>287</v>
      </c>
      <c r="B59" s="307" t="s">
        <v>288</v>
      </c>
      <c r="C59" s="308"/>
      <c r="D59" s="113">
        <v>1.0977067710031518</v>
      </c>
      <c r="E59" s="115">
        <v>101</v>
      </c>
      <c r="F59" s="114">
        <v>96</v>
      </c>
      <c r="G59" s="114">
        <v>212</v>
      </c>
      <c r="H59" s="114">
        <v>124</v>
      </c>
      <c r="I59" s="140">
        <v>115</v>
      </c>
      <c r="J59" s="115">
        <v>-14</v>
      </c>
      <c r="K59" s="116">
        <v>-12.173913043478262</v>
      </c>
    </row>
    <row r="60" spans="1:11" ht="14.1" customHeight="1" x14ac:dyDescent="0.2">
      <c r="A60" s="306">
        <v>81</v>
      </c>
      <c r="B60" s="307" t="s">
        <v>289</v>
      </c>
      <c r="C60" s="308"/>
      <c r="D60" s="113">
        <v>8.9881534615802625</v>
      </c>
      <c r="E60" s="115">
        <v>827</v>
      </c>
      <c r="F60" s="114">
        <v>761</v>
      </c>
      <c r="G60" s="114">
        <v>1186</v>
      </c>
      <c r="H60" s="114">
        <v>682</v>
      </c>
      <c r="I60" s="140">
        <v>760</v>
      </c>
      <c r="J60" s="115">
        <v>67</v>
      </c>
      <c r="K60" s="116">
        <v>8.8157894736842106</v>
      </c>
    </row>
    <row r="61" spans="1:11" ht="14.1" customHeight="1" x14ac:dyDescent="0.2">
      <c r="A61" s="306" t="s">
        <v>290</v>
      </c>
      <c r="B61" s="307" t="s">
        <v>291</v>
      </c>
      <c r="C61" s="308"/>
      <c r="D61" s="113">
        <v>2.7714378871861753</v>
      </c>
      <c r="E61" s="115">
        <v>255</v>
      </c>
      <c r="F61" s="114">
        <v>166</v>
      </c>
      <c r="G61" s="114">
        <v>354</v>
      </c>
      <c r="H61" s="114">
        <v>226</v>
      </c>
      <c r="I61" s="140">
        <v>236</v>
      </c>
      <c r="J61" s="115">
        <v>19</v>
      </c>
      <c r="K61" s="116">
        <v>8.0508474576271194</v>
      </c>
    </row>
    <row r="62" spans="1:11" ht="14.1" customHeight="1" x14ac:dyDescent="0.2">
      <c r="A62" s="306" t="s">
        <v>292</v>
      </c>
      <c r="B62" s="307" t="s">
        <v>293</v>
      </c>
      <c r="C62" s="308"/>
      <c r="D62" s="113">
        <v>3.1083577871970438</v>
      </c>
      <c r="E62" s="115">
        <v>286</v>
      </c>
      <c r="F62" s="114">
        <v>309</v>
      </c>
      <c r="G62" s="114">
        <v>558</v>
      </c>
      <c r="H62" s="114">
        <v>254</v>
      </c>
      <c r="I62" s="140">
        <v>217</v>
      </c>
      <c r="J62" s="115">
        <v>69</v>
      </c>
      <c r="K62" s="116">
        <v>31.797235023041473</v>
      </c>
    </row>
    <row r="63" spans="1:11" ht="14.1" customHeight="1" x14ac:dyDescent="0.2">
      <c r="A63" s="306"/>
      <c r="B63" s="307" t="s">
        <v>294</v>
      </c>
      <c r="C63" s="308"/>
      <c r="D63" s="113">
        <v>2.5105966742745354</v>
      </c>
      <c r="E63" s="115">
        <v>231</v>
      </c>
      <c r="F63" s="114">
        <v>272</v>
      </c>
      <c r="G63" s="114">
        <v>475</v>
      </c>
      <c r="H63" s="114">
        <v>220</v>
      </c>
      <c r="I63" s="140">
        <v>189</v>
      </c>
      <c r="J63" s="115">
        <v>42</v>
      </c>
      <c r="K63" s="116">
        <v>22.222222222222221</v>
      </c>
    </row>
    <row r="64" spans="1:11" ht="14.1" customHeight="1" x14ac:dyDescent="0.2">
      <c r="A64" s="306" t="s">
        <v>295</v>
      </c>
      <c r="B64" s="307" t="s">
        <v>296</v>
      </c>
      <c r="C64" s="308"/>
      <c r="D64" s="113">
        <v>1.4781002064992936</v>
      </c>
      <c r="E64" s="115">
        <v>136</v>
      </c>
      <c r="F64" s="114">
        <v>114</v>
      </c>
      <c r="G64" s="114">
        <v>98</v>
      </c>
      <c r="H64" s="114">
        <v>72</v>
      </c>
      <c r="I64" s="140">
        <v>121</v>
      </c>
      <c r="J64" s="115">
        <v>15</v>
      </c>
      <c r="K64" s="116">
        <v>12.396694214876034</v>
      </c>
    </row>
    <row r="65" spans="1:11" ht="14.1" customHeight="1" x14ac:dyDescent="0.2">
      <c r="A65" s="306" t="s">
        <v>297</v>
      </c>
      <c r="B65" s="307" t="s">
        <v>298</v>
      </c>
      <c r="C65" s="308"/>
      <c r="D65" s="113">
        <v>0.83686555809151175</v>
      </c>
      <c r="E65" s="115">
        <v>77</v>
      </c>
      <c r="F65" s="114">
        <v>98</v>
      </c>
      <c r="G65" s="114">
        <v>84</v>
      </c>
      <c r="H65" s="114">
        <v>67</v>
      </c>
      <c r="I65" s="140">
        <v>85</v>
      </c>
      <c r="J65" s="115">
        <v>-8</v>
      </c>
      <c r="K65" s="116">
        <v>-9.4117647058823533</v>
      </c>
    </row>
    <row r="66" spans="1:11" ht="14.1" customHeight="1" x14ac:dyDescent="0.2">
      <c r="A66" s="306">
        <v>82</v>
      </c>
      <c r="B66" s="307" t="s">
        <v>299</v>
      </c>
      <c r="C66" s="308"/>
      <c r="D66" s="113">
        <v>4.2386697098141504</v>
      </c>
      <c r="E66" s="115">
        <v>390</v>
      </c>
      <c r="F66" s="114">
        <v>330</v>
      </c>
      <c r="G66" s="114">
        <v>622</v>
      </c>
      <c r="H66" s="114">
        <v>398</v>
      </c>
      <c r="I66" s="140">
        <v>438</v>
      </c>
      <c r="J66" s="115">
        <v>-48</v>
      </c>
      <c r="K66" s="116">
        <v>-10.95890410958904</v>
      </c>
    </row>
    <row r="67" spans="1:11" ht="14.1" customHeight="1" x14ac:dyDescent="0.2">
      <c r="A67" s="306" t="s">
        <v>300</v>
      </c>
      <c r="B67" s="307" t="s">
        <v>301</v>
      </c>
      <c r="C67" s="308"/>
      <c r="D67" s="113">
        <v>3.0322791000978153</v>
      </c>
      <c r="E67" s="115">
        <v>279</v>
      </c>
      <c r="F67" s="114">
        <v>253</v>
      </c>
      <c r="G67" s="114">
        <v>468</v>
      </c>
      <c r="H67" s="114">
        <v>330</v>
      </c>
      <c r="I67" s="140">
        <v>334</v>
      </c>
      <c r="J67" s="115">
        <v>-55</v>
      </c>
      <c r="K67" s="116">
        <v>-16.467065868263472</v>
      </c>
    </row>
    <row r="68" spans="1:11" ht="14.1" customHeight="1" x14ac:dyDescent="0.2">
      <c r="A68" s="306" t="s">
        <v>302</v>
      </c>
      <c r="B68" s="307" t="s">
        <v>303</v>
      </c>
      <c r="C68" s="308"/>
      <c r="D68" s="113">
        <v>0.59776111292250844</v>
      </c>
      <c r="E68" s="115">
        <v>55</v>
      </c>
      <c r="F68" s="114">
        <v>50</v>
      </c>
      <c r="G68" s="114">
        <v>97</v>
      </c>
      <c r="H68" s="114">
        <v>45</v>
      </c>
      <c r="I68" s="140">
        <v>64</v>
      </c>
      <c r="J68" s="115">
        <v>-9</v>
      </c>
      <c r="K68" s="116">
        <v>-14.0625</v>
      </c>
    </row>
    <row r="69" spans="1:11" ht="14.1" customHeight="1" x14ac:dyDescent="0.2">
      <c r="A69" s="306">
        <v>83</v>
      </c>
      <c r="B69" s="307" t="s">
        <v>304</v>
      </c>
      <c r="C69" s="308"/>
      <c r="D69" s="113">
        <v>6.6514509292468214</v>
      </c>
      <c r="E69" s="115">
        <v>612</v>
      </c>
      <c r="F69" s="114">
        <v>579</v>
      </c>
      <c r="G69" s="114">
        <v>1055</v>
      </c>
      <c r="H69" s="114">
        <v>421</v>
      </c>
      <c r="I69" s="140">
        <v>547</v>
      </c>
      <c r="J69" s="115">
        <v>65</v>
      </c>
      <c r="K69" s="116">
        <v>11.882998171846435</v>
      </c>
    </row>
    <row r="70" spans="1:11" ht="14.1" customHeight="1" x14ac:dyDescent="0.2">
      <c r="A70" s="306" t="s">
        <v>305</v>
      </c>
      <c r="B70" s="307" t="s">
        <v>306</v>
      </c>
      <c r="C70" s="308"/>
      <c r="D70" s="113">
        <v>5.5102706227583962</v>
      </c>
      <c r="E70" s="115">
        <v>507</v>
      </c>
      <c r="F70" s="114">
        <v>489</v>
      </c>
      <c r="G70" s="114">
        <v>917</v>
      </c>
      <c r="H70" s="114">
        <v>340</v>
      </c>
      <c r="I70" s="140">
        <v>433</v>
      </c>
      <c r="J70" s="115">
        <v>74</v>
      </c>
      <c r="K70" s="116">
        <v>17.090069284064665</v>
      </c>
    </row>
    <row r="71" spans="1:11" ht="14.1" customHeight="1" x14ac:dyDescent="0.2">
      <c r="A71" s="306"/>
      <c r="B71" s="307" t="s">
        <v>307</v>
      </c>
      <c r="C71" s="308"/>
      <c r="D71" s="113">
        <v>1.7389414194109336</v>
      </c>
      <c r="E71" s="115">
        <v>160</v>
      </c>
      <c r="F71" s="114">
        <v>162</v>
      </c>
      <c r="G71" s="114">
        <v>424</v>
      </c>
      <c r="H71" s="114">
        <v>102</v>
      </c>
      <c r="I71" s="140">
        <v>150</v>
      </c>
      <c r="J71" s="115">
        <v>10</v>
      </c>
      <c r="K71" s="116">
        <v>6.666666666666667</v>
      </c>
    </row>
    <row r="72" spans="1:11" ht="14.1" customHeight="1" x14ac:dyDescent="0.2">
      <c r="A72" s="306">
        <v>84</v>
      </c>
      <c r="B72" s="307" t="s">
        <v>308</v>
      </c>
      <c r="C72" s="308"/>
      <c r="D72" s="113">
        <v>1.4672318226279752</v>
      </c>
      <c r="E72" s="115">
        <v>135</v>
      </c>
      <c r="F72" s="114">
        <v>112</v>
      </c>
      <c r="G72" s="114">
        <v>161</v>
      </c>
      <c r="H72" s="114">
        <v>98</v>
      </c>
      <c r="I72" s="140">
        <v>127</v>
      </c>
      <c r="J72" s="115">
        <v>8</v>
      </c>
      <c r="K72" s="116">
        <v>6.2992125984251972</v>
      </c>
    </row>
    <row r="73" spans="1:11" ht="14.1" customHeight="1" x14ac:dyDescent="0.2">
      <c r="A73" s="306" t="s">
        <v>309</v>
      </c>
      <c r="B73" s="307" t="s">
        <v>310</v>
      </c>
      <c r="C73" s="308"/>
      <c r="D73" s="113">
        <v>0.56515596130855339</v>
      </c>
      <c r="E73" s="115">
        <v>52</v>
      </c>
      <c r="F73" s="114">
        <v>29</v>
      </c>
      <c r="G73" s="114">
        <v>68</v>
      </c>
      <c r="H73" s="114">
        <v>16</v>
      </c>
      <c r="I73" s="140">
        <v>37</v>
      </c>
      <c r="J73" s="115">
        <v>15</v>
      </c>
      <c r="K73" s="116">
        <v>40.54054054054054</v>
      </c>
    </row>
    <row r="74" spans="1:11" ht="14.1" customHeight="1" x14ac:dyDescent="0.2">
      <c r="A74" s="306" t="s">
        <v>311</v>
      </c>
      <c r="B74" s="307" t="s">
        <v>312</v>
      </c>
      <c r="C74" s="308"/>
      <c r="D74" s="113">
        <v>8.6947070970546686E-2</v>
      </c>
      <c r="E74" s="115">
        <v>8</v>
      </c>
      <c r="F74" s="114">
        <v>12</v>
      </c>
      <c r="G74" s="114">
        <v>28</v>
      </c>
      <c r="H74" s="114">
        <v>13</v>
      </c>
      <c r="I74" s="140">
        <v>14</v>
      </c>
      <c r="J74" s="115">
        <v>-6</v>
      </c>
      <c r="K74" s="116">
        <v>-42.857142857142854</v>
      </c>
    </row>
    <row r="75" spans="1:11" ht="14.1" customHeight="1" x14ac:dyDescent="0.2">
      <c r="A75" s="306" t="s">
        <v>313</v>
      </c>
      <c r="B75" s="307" t="s">
        <v>314</v>
      </c>
      <c r="C75" s="308"/>
      <c r="D75" s="113">
        <v>0.34778828388218674</v>
      </c>
      <c r="E75" s="115">
        <v>32</v>
      </c>
      <c r="F75" s="114">
        <v>35</v>
      </c>
      <c r="G75" s="114">
        <v>20</v>
      </c>
      <c r="H75" s="114">
        <v>43</v>
      </c>
      <c r="I75" s="140">
        <v>32</v>
      </c>
      <c r="J75" s="115">
        <v>0</v>
      </c>
      <c r="K75" s="116">
        <v>0</v>
      </c>
    </row>
    <row r="76" spans="1:11" ht="14.1" customHeight="1" x14ac:dyDescent="0.2">
      <c r="A76" s="306">
        <v>91</v>
      </c>
      <c r="B76" s="307" t="s">
        <v>315</v>
      </c>
      <c r="C76" s="308"/>
      <c r="D76" s="113">
        <v>0.42386697098141507</v>
      </c>
      <c r="E76" s="115">
        <v>39</v>
      </c>
      <c r="F76" s="114">
        <v>33</v>
      </c>
      <c r="G76" s="114">
        <v>50</v>
      </c>
      <c r="H76" s="114">
        <v>20</v>
      </c>
      <c r="I76" s="140">
        <v>47</v>
      </c>
      <c r="J76" s="115">
        <v>-8</v>
      </c>
      <c r="K76" s="116">
        <v>-17.021276595744681</v>
      </c>
    </row>
    <row r="77" spans="1:11" ht="14.1" customHeight="1" x14ac:dyDescent="0.2">
      <c r="A77" s="306">
        <v>92</v>
      </c>
      <c r="B77" s="307" t="s">
        <v>316</v>
      </c>
      <c r="C77" s="308"/>
      <c r="D77" s="113">
        <v>1.3150744484295185</v>
      </c>
      <c r="E77" s="115">
        <v>121</v>
      </c>
      <c r="F77" s="114">
        <v>77</v>
      </c>
      <c r="G77" s="114">
        <v>107</v>
      </c>
      <c r="H77" s="114">
        <v>76</v>
      </c>
      <c r="I77" s="140">
        <v>95</v>
      </c>
      <c r="J77" s="115">
        <v>26</v>
      </c>
      <c r="K77" s="116">
        <v>27.368421052631579</v>
      </c>
    </row>
    <row r="78" spans="1:11" ht="14.1" customHeight="1" x14ac:dyDescent="0.2">
      <c r="A78" s="306">
        <v>93</v>
      </c>
      <c r="B78" s="307" t="s">
        <v>317</v>
      </c>
      <c r="C78" s="308"/>
      <c r="D78" s="113">
        <v>6.5210303227910008E-2</v>
      </c>
      <c r="E78" s="115">
        <v>6</v>
      </c>
      <c r="F78" s="114">
        <v>6</v>
      </c>
      <c r="G78" s="114" t="s">
        <v>514</v>
      </c>
      <c r="H78" s="114">
        <v>13</v>
      </c>
      <c r="I78" s="140">
        <v>14</v>
      </c>
      <c r="J78" s="115">
        <v>-8</v>
      </c>
      <c r="K78" s="116">
        <v>-57.142857142857146</v>
      </c>
    </row>
    <row r="79" spans="1:11" ht="14.1" customHeight="1" x14ac:dyDescent="0.2">
      <c r="A79" s="306">
        <v>94</v>
      </c>
      <c r="B79" s="307" t="s">
        <v>318</v>
      </c>
      <c r="C79" s="308"/>
      <c r="D79" s="113">
        <v>0.36952505162482341</v>
      </c>
      <c r="E79" s="115">
        <v>34</v>
      </c>
      <c r="F79" s="114">
        <v>67</v>
      </c>
      <c r="G79" s="114">
        <v>97</v>
      </c>
      <c r="H79" s="114">
        <v>73</v>
      </c>
      <c r="I79" s="140">
        <v>57</v>
      </c>
      <c r="J79" s="115">
        <v>-23</v>
      </c>
      <c r="K79" s="116">
        <v>-40.350877192982459</v>
      </c>
    </row>
    <row r="80" spans="1:11" ht="14.1" customHeight="1" x14ac:dyDescent="0.2">
      <c r="A80" s="306" t="s">
        <v>319</v>
      </c>
      <c r="B80" s="307" t="s">
        <v>320</v>
      </c>
      <c r="C80" s="308"/>
      <c r="D80" s="113">
        <v>0</v>
      </c>
      <c r="E80" s="115">
        <v>0</v>
      </c>
      <c r="F80" s="114">
        <v>0</v>
      </c>
      <c r="G80" s="114" t="s">
        <v>514</v>
      </c>
      <c r="H80" s="114">
        <v>0</v>
      </c>
      <c r="I80" s="140">
        <v>0</v>
      </c>
      <c r="J80" s="115">
        <v>0</v>
      </c>
      <c r="K80" s="116">
        <v>0</v>
      </c>
    </row>
    <row r="81" spans="1:11" ht="14.1" customHeight="1" x14ac:dyDescent="0.2">
      <c r="A81" s="310" t="s">
        <v>321</v>
      </c>
      <c r="B81" s="311" t="s">
        <v>334</v>
      </c>
      <c r="C81" s="312"/>
      <c r="D81" s="125">
        <v>0.28257798065427669</v>
      </c>
      <c r="E81" s="143">
        <v>26</v>
      </c>
      <c r="F81" s="144">
        <v>31</v>
      </c>
      <c r="G81" s="144">
        <v>83</v>
      </c>
      <c r="H81" s="144">
        <v>18</v>
      </c>
      <c r="I81" s="145">
        <v>21</v>
      </c>
      <c r="J81" s="143">
        <v>5</v>
      </c>
      <c r="K81" s="146">
        <v>23.80952380952381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10117</v>
      </c>
      <c r="E11" s="114">
        <v>8617</v>
      </c>
      <c r="F11" s="114">
        <v>10453</v>
      </c>
      <c r="G11" s="114">
        <v>8689</v>
      </c>
      <c r="H11" s="140">
        <v>9865</v>
      </c>
      <c r="I11" s="115">
        <v>252</v>
      </c>
      <c r="J11" s="116">
        <v>2.5544855549923975</v>
      </c>
    </row>
    <row r="12" spans="1:15" s="110" customFormat="1" ht="24.95" customHeight="1" x14ac:dyDescent="0.2">
      <c r="A12" s="193" t="s">
        <v>132</v>
      </c>
      <c r="B12" s="194" t="s">
        <v>133</v>
      </c>
      <c r="C12" s="113">
        <v>0.84017001087278842</v>
      </c>
      <c r="D12" s="115">
        <v>85</v>
      </c>
      <c r="E12" s="114">
        <v>113</v>
      </c>
      <c r="F12" s="114">
        <v>170</v>
      </c>
      <c r="G12" s="114">
        <v>56</v>
      </c>
      <c r="H12" s="140">
        <v>77</v>
      </c>
      <c r="I12" s="115">
        <v>8</v>
      </c>
      <c r="J12" s="116">
        <v>10.38961038961039</v>
      </c>
    </row>
    <row r="13" spans="1:15" s="110" customFormat="1" ht="24.95" customHeight="1" x14ac:dyDescent="0.2">
      <c r="A13" s="193" t="s">
        <v>134</v>
      </c>
      <c r="B13" s="199" t="s">
        <v>214</v>
      </c>
      <c r="C13" s="113">
        <v>1.9076801423346843</v>
      </c>
      <c r="D13" s="115">
        <v>193</v>
      </c>
      <c r="E13" s="114">
        <v>97</v>
      </c>
      <c r="F13" s="114">
        <v>131</v>
      </c>
      <c r="G13" s="114">
        <v>103</v>
      </c>
      <c r="H13" s="140">
        <v>136</v>
      </c>
      <c r="I13" s="115">
        <v>57</v>
      </c>
      <c r="J13" s="116">
        <v>41.911764705882355</v>
      </c>
    </row>
    <row r="14" spans="1:15" s="287" customFormat="1" ht="24.95" customHeight="1" x14ac:dyDescent="0.2">
      <c r="A14" s="193" t="s">
        <v>215</v>
      </c>
      <c r="B14" s="199" t="s">
        <v>137</v>
      </c>
      <c r="C14" s="113">
        <v>15.310862904022931</v>
      </c>
      <c r="D14" s="115">
        <v>1549</v>
      </c>
      <c r="E14" s="114">
        <v>999</v>
      </c>
      <c r="F14" s="114">
        <v>1394</v>
      </c>
      <c r="G14" s="114">
        <v>1294</v>
      </c>
      <c r="H14" s="140">
        <v>1482</v>
      </c>
      <c r="I14" s="115">
        <v>67</v>
      </c>
      <c r="J14" s="116">
        <v>4.5209176788124159</v>
      </c>
      <c r="K14" s="110"/>
      <c r="L14" s="110"/>
      <c r="M14" s="110"/>
      <c r="N14" s="110"/>
      <c r="O14" s="110"/>
    </row>
    <row r="15" spans="1:15" s="110" customFormat="1" ht="24.95" customHeight="1" x14ac:dyDescent="0.2">
      <c r="A15" s="193" t="s">
        <v>216</v>
      </c>
      <c r="B15" s="199" t="s">
        <v>217</v>
      </c>
      <c r="C15" s="113">
        <v>4.3293466442621327</v>
      </c>
      <c r="D15" s="115">
        <v>438</v>
      </c>
      <c r="E15" s="114">
        <v>232</v>
      </c>
      <c r="F15" s="114">
        <v>220</v>
      </c>
      <c r="G15" s="114">
        <v>182</v>
      </c>
      <c r="H15" s="140">
        <v>209</v>
      </c>
      <c r="I15" s="115">
        <v>229</v>
      </c>
      <c r="J15" s="116">
        <v>109.56937799043062</v>
      </c>
    </row>
    <row r="16" spans="1:15" s="287" customFormat="1" ht="24.95" customHeight="1" x14ac:dyDescent="0.2">
      <c r="A16" s="193" t="s">
        <v>218</v>
      </c>
      <c r="B16" s="199" t="s">
        <v>141</v>
      </c>
      <c r="C16" s="113">
        <v>8.1941286942769604</v>
      </c>
      <c r="D16" s="115">
        <v>829</v>
      </c>
      <c r="E16" s="114">
        <v>528</v>
      </c>
      <c r="F16" s="114">
        <v>910</v>
      </c>
      <c r="G16" s="114">
        <v>647</v>
      </c>
      <c r="H16" s="140">
        <v>922</v>
      </c>
      <c r="I16" s="115">
        <v>-93</v>
      </c>
      <c r="J16" s="116">
        <v>-10.086767895878525</v>
      </c>
      <c r="K16" s="110"/>
      <c r="L16" s="110"/>
      <c r="M16" s="110"/>
      <c r="N16" s="110"/>
      <c r="O16" s="110"/>
    </row>
    <row r="17" spans="1:15" s="110" customFormat="1" ht="24.95" customHeight="1" x14ac:dyDescent="0.2">
      <c r="A17" s="193" t="s">
        <v>142</v>
      </c>
      <c r="B17" s="199" t="s">
        <v>220</v>
      </c>
      <c r="C17" s="113">
        <v>2.7873875654838391</v>
      </c>
      <c r="D17" s="115">
        <v>282</v>
      </c>
      <c r="E17" s="114">
        <v>239</v>
      </c>
      <c r="F17" s="114">
        <v>264</v>
      </c>
      <c r="G17" s="114">
        <v>465</v>
      </c>
      <c r="H17" s="140">
        <v>351</v>
      </c>
      <c r="I17" s="115">
        <v>-69</v>
      </c>
      <c r="J17" s="116">
        <v>-19.658119658119659</v>
      </c>
    </row>
    <row r="18" spans="1:15" s="287" customFormat="1" ht="24.95" customHeight="1" x14ac:dyDescent="0.2">
      <c r="A18" s="201" t="s">
        <v>144</v>
      </c>
      <c r="B18" s="202" t="s">
        <v>145</v>
      </c>
      <c r="C18" s="113">
        <v>6.4445982010477412</v>
      </c>
      <c r="D18" s="115">
        <v>652</v>
      </c>
      <c r="E18" s="114">
        <v>678</v>
      </c>
      <c r="F18" s="114">
        <v>649</v>
      </c>
      <c r="G18" s="114">
        <v>587</v>
      </c>
      <c r="H18" s="140">
        <v>739</v>
      </c>
      <c r="I18" s="115">
        <v>-87</v>
      </c>
      <c r="J18" s="116">
        <v>-11.772665764546685</v>
      </c>
      <c r="K18" s="110"/>
      <c r="L18" s="110"/>
      <c r="M18" s="110"/>
      <c r="N18" s="110"/>
      <c r="O18" s="110"/>
    </row>
    <row r="19" spans="1:15" s="110" customFormat="1" ht="24.95" customHeight="1" x14ac:dyDescent="0.2">
      <c r="A19" s="193" t="s">
        <v>146</v>
      </c>
      <c r="B19" s="199" t="s">
        <v>147</v>
      </c>
      <c r="C19" s="113">
        <v>14.8759513689829</v>
      </c>
      <c r="D19" s="115">
        <v>1505</v>
      </c>
      <c r="E19" s="114">
        <v>1335</v>
      </c>
      <c r="F19" s="114">
        <v>1637</v>
      </c>
      <c r="G19" s="114">
        <v>1319</v>
      </c>
      <c r="H19" s="140">
        <v>1582</v>
      </c>
      <c r="I19" s="115">
        <v>-77</v>
      </c>
      <c r="J19" s="116">
        <v>-4.8672566371681416</v>
      </c>
    </row>
    <row r="20" spans="1:15" s="287" customFormat="1" ht="24.95" customHeight="1" x14ac:dyDescent="0.2">
      <c r="A20" s="193" t="s">
        <v>148</v>
      </c>
      <c r="B20" s="199" t="s">
        <v>149</v>
      </c>
      <c r="C20" s="113">
        <v>6.4347138479786494</v>
      </c>
      <c r="D20" s="115">
        <v>651</v>
      </c>
      <c r="E20" s="114">
        <v>624</v>
      </c>
      <c r="F20" s="114">
        <v>627</v>
      </c>
      <c r="G20" s="114">
        <v>577</v>
      </c>
      <c r="H20" s="140">
        <v>611</v>
      </c>
      <c r="I20" s="115">
        <v>40</v>
      </c>
      <c r="J20" s="116">
        <v>6.5466448445171848</v>
      </c>
      <c r="K20" s="110"/>
      <c r="L20" s="110"/>
      <c r="M20" s="110"/>
      <c r="N20" s="110"/>
      <c r="O20" s="110"/>
    </row>
    <row r="21" spans="1:15" s="110" customFormat="1" ht="24.95" customHeight="1" x14ac:dyDescent="0.2">
      <c r="A21" s="201" t="s">
        <v>150</v>
      </c>
      <c r="B21" s="202" t="s">
        <v>151</v>
      </c>
      <c r="C21" s="113">
        <v>5.58465948403677</v>
      </c>
      <c r="D21" s="115">
        <v>565</v>
      </c>
      <c r="E21" s="114">
        <v>576</v>
      </c>
      <c r="F21" s="114">
        <v>502</v>
      </c>
      <c r="G21" s="114">
        <v>482</v>
      </c>
      <c r="H21" s="140">
        <v>434</v>
      </c>
      <c r="I21" s="115">
        <v>131</v>
      </c>
      <c r="J21" s="116">
        <v>30.184331797235021</v>
      </c>
    </row>
    <row r="22" spans="1:15" s="110" customFormat="1" ht="24.95" customHeight="1" x14ac:dyDescent="0.2">
      <c r="A22" s="201" t="s">
        <v>152</v>
      </c>
      <c r="B22" s="199" t="s">
        <v>153</v>
      </c>
      <c r="C22" s="113">
        <v>1.0576257783928042</v>
      </c>
      <c r="D22" s="115">
        <v>107</v>
      </c>
      <c r="E22" s="114">
        <v>87</v>
      </c>
      <c r="F22" s="114">
        <v>99</v>
      </c>
      <c r="G22" s="114">
        <v>129</v>
      </c>
      <c r="H22" s="140">
        <v>125</v>
      </c>
      <c r="I22" s="115">
        <v>-18</v>
      </c>
      <c r="J22" s="116">
        <v>-14.4</v>
      </c>
    </row>
    <row r="23" spans="1:15" s="110" customFormat="1" ht="24.95" customHeight="1" x14ac:dyDescent="0.2">
      <c r="A23" s="193" t="s">
        <v>154</v>
      </c>
      <c r="B23" s="199" t="s">
        <v>155</v>
      </c>
      <c r="C23" s="113">
        <v>2.7775032124147474</v>
      </c>
      <c r="D23" s="115">
        <v>281</v>
      </c>
      <c r="E23" s="114">
        <v>57</v>
      </c>
      <c r="F23" s="114">
        <v>75</v>
      </c>
      <c r="G23" s="114">
        <v>55</v>
      </c>
      <c r="H23" s="140">
        <v>196</v>
      </c>
      <c r="I23" s="115">
        <v>85</v>
      </c>
      <c r="J23" s="116">
        <v>43.367346938775512</v>
      </c>
    </row>
    <row r="24" spans="1:15" s="110" customFormat="1" ht="24.95" customHeight="1" x14ac:dyDescent="0.2">
      <c r="A24" s="193" t="s">
        <v>156</v>
      </c>
      <c r="B24" s="199" t="s">
        <v>221</v>
      </c>
      <c r="C24" s="113">
        <v>4.6555302955421567</v>
      </c>
      <c r="D24" s="115">
        <v>471</v>
      </c>
      <c r="E24" s="114">
        <v>327</v>
      </c>
      <c r="F24" s="114">
        <v>420</v>
      </c>
      <c r="G24" s="114">
        <v>411</v>
      </c>
      <c r="H24" s="140">
        <v>505</v>
      </c>
      <c r="I24" s="115">
        <v>-34</v>
      </c>
      <c r="J24" s="116">
        <v>-6.7326732673267324</v>
      </c>
    </row>
    <row r="25" spans="1:15" s="110" customFormat="1" ht="24.95" customHeight="1" x14ac:dyDescent="0.2">
      <c r="A25" s="193" t="s">
        <v>222</v>
      </c>
      <c r="B25" s="204" t="s">
        <v>159</v>
      </c>
      <c r="C25" s="113">
        <v>7.8481763368587529</v>
      </c>
      <c r="D25" s="115">
        <v>794</v>
      </c>
      <c r="E25" s="114">
        <v>654</v>
      </c>
      <c r="F25" s="114">
        <v>686</v>
      </c>
      <c r="G25" s="114">
        <v>676</v>
      </c>
      <c r="H25" s="140">
        <v>730</v>
      </c>
      <c r="I25" s="115">
        <v>64</v>
      </c>
      <c r="J25" s="116">
        <v>8.7671232876712324</v>
      </c>
    </row>
    <row r="26" spans="1:15" s="110" customFormat="1" ht="24.95" customHeight="1" x14ac:dyDescent="0.2">
      <c r="A26" s="201">
        <v>782.78300000000002</v>
      </c>
      <c r="B26" s="203" t="s">
        <v>160</v>
      </c>
      <c r="C26" s="113">
        <v>6.1480676089749924</v>
      </c>
      <c r="D26" s="115">
        <v>622</v>
      </c>
      <c r="E26" s="114">
        <v>757</v>
      </c>
      <c r="F26" s="114">
        <v>677</v>
      </c>
      <c r="G26" s="114">
        <v>607</v>
      </c>
      <c r="H26" s="140">
        <v>702</v>
      </c>
      <c r="I26" s="115">
        <v>-80</v>
      </c>
      <c r="J26" s="116">
        <v>-11.396011396011396</v>
      </c>
    </row>
    <row r="27" spans="1:15" s="110" customFormat="1" ht="24.95" customHeight="1" x14ac:dyDescent="0.2">
      <c r="A27" s="193" t="s">
        <v>161</v>
      </c>
      <c r="B27" s="199" t="s">
        <v>162</v>
      </c>
      <c r="C27" s="113">
        <v>2.3228229712365325</v>
      </c>
      <c r="D27" s="115">
        <v>235</v>
      </c>
      <c r="E27" s="114">
        <v>233</v>
      </c>
      <c r="F27" s="114">
        <v>298</v>
      </c>
      <c r="G27" s="114">
        <v>206</v>
      </c>
      <c r="H27" s="140">
        <v>244</v>
      </c>
      <c r="I27" s="115">
        <v>-9</v>
      </c>
      <c r="J27" s="116">
        <v>-3.6885245901639343</v>
      </c>
    </row>
    <row r="28" spans="1:15" s="110" customFormat="1" ht="24.95" customHeight="1" x14ac:dyDescent="0.2">
      <c r="A28" s="193" t="s">
        <v>163</v>
      </c>
      <c r="B28" s="199" t="s">
        <v>164</v>
      </c>
      <c r="C28" s="113">
        <v>4.8828704161312642</v>
      </c>
      <c r="D28" s="115">
        <v>494</v>
      </c>
      <c r="E28" s="114">
        <v>295</v>
      </c>
      <c r="F28" s="114">
        <v>532</v>
      </c>
      <c r="G28" s="114">
        <v>264</v>
      </c>
      <c r="H28" s="140">
        <v>361</v>
      </c>
      <c r="I28" s="115">
        <v>133</v>
      </c>
      <c r="J28" s="116">
        <v>36.842105263157897</v>
      </c>
    </row>
    <row r="29" spans="1:15" s="110" customFormat="1" ht="24.95" customHeight="1" x14ac:dyDescent="0.2">
      <c r="A29" s="193">
        <v>86</v>
      </c>
      <c r="B29" s="199" t="s">
        <v>165</v>
      </c>
      <c r="C29" s="113">
        <v>6.0591084313531676</v>
      </c>
      <c r="D29" s="115">
        <v>613</v>
      </c>
      <c r="E29" s="114">
        <v>637</v>
      </c>
      <c r="F29" s="114">
        <v>775</v>
      </c>
      <c r="G29" s="114">
        <v>684</v>
      </c>
      <c r="H29" s="140">
        <v>589</v>
      </c>
      <c r="I29" s="115">
        <v>24</v>
      </c>
      <c r="J29" s="116">
        <v>4.074702886247878</v>
      </c>
    </row>
    <row r="30" spans="1:15" s="110" customFormat="1" ht="24.95" customHeight="1" x14ac:dyDescent="0.2">
      <c r="A30" s="193">
        <v>87.88</v>
      </c>
      <c r="B30" s="204" t="s">
        <v>166</v>
      </c>
      <c r="C30" s="113">
        <v>9.4099041217752291</v>
      </c>
      <c r="D30" s="115">
        <v>952</v>
      </c>
      <c r="E30" s="114">
        <v>836</v>
      </c>
      <c r="F30" s="114">
        <v>1270</v>
      </c>
      <c r="G30" s="114">
        <v>906</v>
      </c>
      <c r="H30" s="140">
        <v>984</v>
      </c>
      <c r="I30" s="115">
        <v>-32</v>
      </c>
      <c r="J30" s="116">
        <v>-3.2520325203252032</v>
      </c>
    </row>
    <row r="31" spans="1:15" s="110" customFormat="1" ht="24.95" customHeight="1" x14ac:dyDescent="0.2">
      <c r="A31" s="193" t="s">
        <v>167</v>
      </c>
      <c r="B31" s="199" t="s">
        <v>168</v>
      </c>
      <c r="C31" s="113">
        <v>3.4397548680438867</v>
      </c>
      <c r="D31" s="115">
        <v>348</v>
      </c>
      <c r="E31" s="114">
        <v>312</v>
      </c>
      <c r="F31" s="114">
        <v>510</v>
      </c>
      <c r="G31" s="114">
        <v>333</v>
      </c>
      <c r="H31" s="140">
        <v>368</v>
      </c>
      <c r="I31" s="115">
        <v>-20</v>
      </c>
      <c r="J31" s="116">
        <v>-5.4347826086956523</v>
      </c>
    </row>
    <row r="32" spans="1:15" s="110" customFormat="1" ht="24.95" customHeight="1" x14ac:dyDescent="0.2">
      <c r="A32" s="193"/>
      <c r="B32" s="204" t="s">
        <v>169</v>
      </c>
      <c r="C32" s="113" t="s">
        <v>514</v>
      </c>
      <c r="D32" s="115" t="s">
        <v>514</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0.84017001087278842</v>
      </c>
      <c r="D34" s="115">
        <v>85</v>
      </c>
      <c r="E34" s="114">
        <v>113</v>
      </c>
      <c r="F34" s="114">
        <v>170</v>
      </c>
      <c r="G34" s="114">
        <v>56</v>
      </c>
      <c r="H34" s="140">
        <v>77</v>
      </c>
      <c r="I34" s="115">
        <v>8</v>
      </c>
      <c r="J34" s="116">
        <v>10.38961038961039</v>
      </c>
    </row>
    <row r="35" spans="1:10" s="110" customFormat="1" ht="24.95" customHeight="1" x14ac:dyDescent="0.2">
      <c r="A35" s="292" t="s">
        <v>171</v>
      </c>
      <c r="B35" s="293" t="s">
        <v>172</v>
      </c>
      <c r="C35" s="113">
        <v>23.663141247405356</v>
      </c>
      <c r="D35" s="115">
        <v>2394</v>
      </c>
      <c r="E35" s="114">
        <v>1774</v>
      </c>
      <c r="F35" s="114">
        <v>2174</v>
      </c>
      <c r="G35" s="114">
        <v>1984</v>
      </c>
      <c r="H35" s="140">
        <v>2357</v>
      </c>
      <c r="I35" s="115">
        <v>37</v>
      </c>
      <c r="J35" s="116">
        <v>1.5697921086126432</v>
      </c>
    </row>
    <row r="36" spans="1:10" s="110" customFormat="1" ht="24.95" customHeight="1" x14ac:dyDescent="0.2">
      <c r="A36" s="294" t="s">
        <v>173</v>
      </c>
      <c r="B36" s="295" t="s">
        <v>174</v>
      </c>
      <c r="C36" s="125">
        <v>75.496688741721854</v>
      </c>
      <c r="D36" s="143">
        <v>7638</v>
      </c>
      <c r="E36" s="144">
        <v>6730</v>
      </c>
      <c r="F36" s="144">
        <v>8108</v>
      </c>
      <c r="G36" s="144">
        <v>6649</v>
      </c>
      <c r="H36" s="145">
        <v>7431</v>
      </c>
      <c r="I36" s="143">
        <v>207</v>
      </c>
      <c r="J36" s="146">
        <v>2.7856277755349215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10117</v>
      </c>
      <c r="F11" s="264">
        <v>8617</v>
      </c>
      <c r="G11" s="264">
        <v>10453</v>
      </c>
      <c r="H11" s="264">
        <v>8689</v>
      </c>
      <c r="I11" s="265">
        <v>9865</v>
      </c>
      <c r="J11" s="263">
        <v>252</v>
      </c>
      <c r="K11" s="266">
        <v>2.5544855549923975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27.606998121972918</v>
      </c>
      <c r="E13" s="115">
        <v>2793</v>
      </c>
      <c r="F13" s="114">
        <v>2808</v>
      </c>
      <c r="G13" s="114">
        <v>3188</v>
      </c>
      <c r="H13" s="114">
        <v>2565</v>
      </c>
      <c r="I13" s="140">
        <v>2772</v>
      </c>
      <c r="J13" s="115">
        <v>21</v>
      </c>
      <c r="K13" s="116">
        <v>0.75757575757575757</v>
      </c>
    </row>
    <row r="14" spans="1:17" ht="15.95" customHeight="1" x14ac:dyDescent="0.2">
      <c r="A14" s="306" t="s">
        <v>230</v>
      </c>
      <c r="B14" s="307"/>
      <c r="C14" s="308"/>
      <c r="D14" s="113">
        <v>56.212315903924086</v>
      </c>
      <c r="E14" s="115">
        <v>5687</v>
      </c>
      <c r="F14" s="114">
        <v>4606</v>
      </c>
      <c r="G14" s="114">
        <v>5646</v>
      </c>
      <c r="H14" s="114">
        <v>4922</v>
      </c>
      <c r="I14" s="140">
        <v>5588</v>
      </c>
      <c r="J14" s="115">
        <v>99</v>
      </c>
      <c r="K14" s="116">
        <v>1.7716535433070866</v>
      </c>
    </row>
    <row r="15" spans="1:17" ht="15.95" customHeight="1" x14ac:dyDescent="0.2">
      <c r="A15" s="306" t="s">
        <v>231</v>
      </c>
      <c r="B15" s="307"/>
      <c r="C15" s="308"/>
      <c r="D15" s="113">
        <v>7.5812988039932785</v>
      </c>
      <c r="E15" s="115">
        <v>767</v>
      </c>
      <c r="F15" s="114">
        <v>551</v>
      </c>
      <c r="G15" s="114">
        <v>799</v>
      </c>
      <c r="H15" s="114">
        <v>583</v>
      </c>
      <c r="I15" s="140">
        <v>682</v>
      </c>
      <c r="J15" s="115">
        <v>85</v>
      </c>
      <c r="K15" s="116">
        <v>12.463343108504398</v>
      </c>
    </row>
    <row r="16" spans="1:17" ht="15.95" customHeight="1" x14ac:dyDescent="0.2">
      <c r="A16" s="306" t="s">
        <v>232</v>
      </c>
      <c r="B16" s="307"/>
      <c r="C16" s="308"/>
      <c r="D16" s="113">
        <v>8.0755164574478595</v>
      </c>
      <c r="E16" s="115">
        <v>817</v>
      </c>
      <c r="F16" s="114">
        <v>628</v>
      </c>
      <c r="G16" s="114">
        <v>785</v>
      </c>
      <c r="H16" s="114">
        <v>585</v>
      </c>
      <c r="I16" s="140">
        <v>789</v>
      </c>
      <c r="J16" s="115">
        <v>28</v>
      </c>
      <c r="K16" s="116">
        <v>3.5487959442332064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0.68202036176732228</v>
      </c>
      <c r="E18" s="115">
        <v>69</v>
      </c>
      <c r="F18" s="114">
        <v>117</v>
      </c>
      <c r="G18" s="114">
        <v>192</v>
      </c>
      <c r="H18" s="114">
        <v>60</v>
      </c>
      <c r="I18" s="140">
        <v>66</v>
      </c>
      <c r="J18" s="115">
        <v>3</v>
      </c>
      <c r="K18" s="116">
        <v>4.5454545454545459</v>
      </c>
    </row>
    <row r="19" spans="1:11" ht="14.1" customHeight="1" x14ac:dyDescent="0.2">
      <c r="A19" s="306" t="s">
        <v>235</v>
      </c>
      <c r="B19" s="307" t="s">
        <v>236</v>
      </c>
      <c r="C19" s="308"/>
      <c r="D19" s="113">
        <v>0.46456459424730651</v>
      </c>
      <c r="E19" s="115">
        <v>47</v>
      </c>
      <c r="F19" s="114">
        <v>97</v>
      </c>
      <c r="G19" s="114">
        <v>171</v>
      </c>
      <c r="H19" s="114">
        <v>43</v>
      </c>
      <c r="I19" s="140">
        <v>44</v>
      </c>
      <c r="J19" s="115">
        <v>3</v>
      </c>
      <c r="K19" s="116">
        <v>6.8181818181818183</v>
      </c>
    </row>
    <row r="20" spans="1:11" ht="14.1" customHeight="1" x14ac:dyDescent="0.2">
      <c r="A20" s="306">
        <v>12</v>
      </c>
      <c r="B20" s="307" t="s">
        <v>237</v>
      </c>
      <c r="C20" s="308"/>
      <c r="D20" s="113">
        <v>1.1861223682909954</v>
      </c>
      <c r="E20" s="115">
        <v>120</v>
      </c>
      <c r="F20" s="114">
        <v>163</v>
      </c>
      <c r="G20" s="114">
        <v>124</v>
      </c>
      <c r="H20" s="114">
        <v>101</v>
      </c>
      <c r="I20" s="140">
        <v>115</v>
      </c>
      <c r="J20" s="115">
        <v>5</v>
      </c>
      <c r="K20" s="116">
        <v>4.3478260869565215</v>
      </c>
    </row>
    <row r="21" spans="1:11" ht="14.1" customHeight="1" x14ac:dyDescent="0.2">
      <c r="A21" s="306">
        <v>21</v>
      </c>
      <c r="B21" s="307" t="s">
        <v>238</v>
      </c>
      <c r="C21" s="308"/>
      <c r="D21" s="113">
        <v>0.32618365128002375</v>
      </c>
      <c r="E21" s="115">
        <v>33</v>
      </c>
      <c r="F21" s="114">
        <v>34</v>
      </c>
      <c r="G21" s="114">
        <v>29</v>
      </c>
      <c r="H21" s="114">
        <v>21</v>
      </c>
      <c r="I21" s="140">
        <v>44</v>
      </c>
      <c r="J21" s="115">
        <v>-11</v>
      </c>
      <c r="K21" s="116">
        <v>-25</v>
      </c>
    </row>
    <row r="22" spans="1:11" ht="14.1" customHeight="1" x14ac:dyDescent="0.2">
      <c r="A22" s="306">
        <v>22</v>
      </c>
      <c r="B22" s="307" t="s">
        <v>239</v>
      </c>
      <c r="C22" s="308"/>
      <c r="D22" s="113">
        <v>1.9966393199565089</v>
      </c>
      <c r="E22" s="115">
        <v>202</v>
      </c>
      <c r="F22" s="114">
        <v>189</v>
      </c>
      <c r="G22" s="114">
        <v>238</v>
      </c>
      <c r="H22" s="114">
        <v>328</v>
      </c>
      <c r="I22" s="140">
        <v>221</v>
      </c>
      <c r="J22" s="115">
        <v>-19</v>
      </c>
      <c r="K22" s="116">
        <v>-8.5972850678733028</v>
      </c>
    </row>
    <row r="23" spans="1:11" ht="14.1" customHeight="1" x14ac:dyDescent="0.2">
      <c r="A23" s="306">
        <v>23</v>
      </c>
      <c r="B23" s="307" t="s">
        <v>240</v>
      </c>
      <c r="C23" s="308"/>
      <c r="D23" s="113">
        <v>1.7396461401601264</v>
      </c>
      <c r="E23" s="115">
        <v>176</v>
      </c>
      <c r="F23" s="114">
        <v>65</v>
      </c>
      <c r="G23" s="114">
        <v>93</v>
      </c>
      <c r="H23" s="114">
        <v>96</v>
      </c>
      <c r="I23" s="140">
        <v>114</v>
      </c>
      <c r="J23" s="115">
        <v>62</v>
      </c>
      <c r="K23" s="116">
        <v>54.385964912280699</v>
      </c>
    </row>
    <row r="24" spans="1:11" ht="14.1" customHeight="1" x14ac:dyDescent="0.2">
      <c r="A24" s="306">
        <v>24</v>
      </c>
      <c r="B24" s="307" t="s">
        <v>241</v>
      </c>
      <c r="C24" s="308"/>
      <c r="D24" s="113">
        <v>3.7955915785311851</v>
      </c>
      <c r="E24" s="115">
        <v>384</v>
      </c>
      <c r="F24" s="114">
        <v>261</v>
      </c>
      <c r="G24" s="114">
        <v>422</v>
      </c>
      <c r="H24" s="114">
        <v>302</v>
      </c>
      <c r="I24" s="140">
        <v>432</v>
      </c>
      <c r="J24" s="115">
        <v>-48</v>
      </c>
      <c r="K24" s="116">
        <v>-11.111111111111111</v>
      </c>
    </row>
    <row r="25" spans="1:11" ht="14.1" customHeight="1" x14ac:dyDescent="0.2">
      <c r="A25" s="306">
        <v>25</v>
      </c>
      <c r="B25" s="307" t="s">
        <v>242</v>
      </c>
      <c r="C25" s="308"/>
      <c r="D25" s="113">
        <v>4.3787684096075914</v>
      </c>
      <c r="E25" s="115">
        <v>443</v>
      </c>
      <c r="F25" s="114">
        <v>300</v>
      </c>
      <c r="G25" s="114">
        <v>365</v>
      </c>
      <c r="H25" s="114">
        <v>298</v>
      </c>
      <c r="I25" s="140">
        <v>441</v>
      </c>
      <c r="J25" s="115">
        <v>2</v>
      </c>
      <c r="K25" s="116">
        <v>0.45351473922902497</v>
      </c>
    </row>
    <row r="26" spans="1:11" ht="14.1" customHeight="1" x14ac:dyDescent="0.2">
      <c r="A26" s="306">
        <v>26</v>
      </c>
      <c r="B26" s="307" t="s">
        <v>243</v>
      </c>
      <c r="C26" s="308"/>
      <c r="D26" s="113">
        <v>2.0065236730256006</v>
      </c>
      <c r="E26" s="115">
        <v>203</v>
      </c>
      <c r="F26" s="114">
        <v>115</v>
      </c>
      <c r="G26" s="114">
        <v>169</v>
      </c>
      <c r="H26" s="114">
        <v>127</v>
      </c>
      <c r="I26" s="140">
        <v>199</v>
      </c>
      <c r="J26" s="115">
        <v>4</v>
      </c>
      <c r="K26" s="116">
        <v>2.0100502512562812</v>
      </c>
    </row>
    <row r="27" spans="1:11" ht="14.1" customHeight="1" x14ac:dyDescent="0.2">
      <c r="A27" s="306">
        <v>27</v>
      </c>
      <c r="B27" s="307" t="s">
        <v>244</v>
      </c>
      <c r="C27" s="308"/>
      <c r="D27" s="113">
        <v>1.4628842542255609</v>
      </c>
      <c r="E27" s="115">
        <v>148</v>
      </c>
      <c r="F27" s="114">
        <v>80</v>
      </c>
      <c r="G27" s="114">
        <v>168</v>
      </c>
      <c r="H27" s="114">
        <v>121</v>
      </c>
      <c r="I27" s="140">
        <v>138</v>
      </c>
      <c r="J27" s="115">
        <v>10</v>
      </c>
      <c r="K27" s="116">
        <v>7.2463768115942031</v>
      </c>
    </row>
    <row r="28" spans="1:11" ht="14.1" customHeight="1" x14ac:dyDescent="0.2">
      <c r="A28" s="306">
        <v>28</v>
      </c>
      <c r="B28" s="307" t="s">
        <v>245</v>
      </c>
      <c r="C28" s="308"/>
      <c r="D28" s="113">
        <v>0.42502718197094003</v>
      </c>
      <c r="E28" s="115">
        <v>43</v>
      </c>
      <c r="F28" s="114">
        <v>26</v>
      </c>
      <c r="G28" s="114">
        <v>37</v>
      </c>
      <c r="H28" s="114">
        <v>24</v>
      </c>
      <c r="I28" s="140">
        <v>23</v>
      </c>
      <c r="J28" s="115">
        <v>20</v>
      </c>
      <c r="K28" s="116">
        <v>86.956521739130437</v>
      </c>
    </row>
    <row r="29" spans="1:11" ht="14.1" customHeight="1" x14ac:dyDescent="0.2">
      <c r="A29" s="306">
        <v>29</v>
      </c>
      <c r="B29" s="307" t="s">
        <v>246</v>
      </c>
      <c r="C29" s="308"/>
      <c r="D29" s="113">
        <v>2.8763467431056635</v>
      </c>
      <c r="E29" s="115">
        <v>291</v>
      </c>
      <c r="F29" s="114">
        <v>287</v>
      </c>
      <c r="G29" s="114">
        <v>260</v>
      </c>
      <c r="H29" s="114">
        <v>254</v>
      </c>
      <c r="I29" s="140">
        <v>269</v>
      </c>
      <c r="J29" s="115">
        <v>22</v>
      </c>
      <c r="K29" s="116">
        <v>8.1784386617100377</v>
      </c>
    </row>
    <row r="30" spans="1:11" ht="14.1" customHeight="1" x14ac:dyDescent="0.2">
      <c r="A30" s="306" t="s">
        <v>247</v>
      </c>
      <c r="B30" s="307" t="s">
        <v>248</v>
      </c>
      <c r="C30" s="308"/>
      <c r="D30" s="113" t="s">
        <v>514</v>
      </c>
      <c r="E30" s="115" t="s">
        <v>514</v>
      </c>
      <c r="F30" s="114">
        <v>81</v>
      </c>
      <c r="G30" s="114">
        <v>52</v>
      </c>
      <c r="H30" s="114" t="s">
        <v>514</v>
      </c>
      <c r="I30" s="140" t="s">
        <v>514</v>
      </c>
      <c r="J30" s="115" t="s">
        <v>514</v>
      </c>
      <c r="K30" s="116" t="s">
        <v>514</v>
      </c>
    </row>
    <row r="31" spans="1:11" ht="14.1" customHeight="1" x14ac:dyDescent="0.2">
      <c r="A31" s="306" t="s">
        <v>249</v>
      </c>
      <c r="B31" s="307" t="s">
        <v>250</v>
      </c>
      <c r="C31" s="308"/>
      <c r="D31" s="113">
        <v>1.9571019076801424</v>
      </c>
      <c r="E31" s="115">
        <v>198</v>
      </c>
      <c r="F31" s="114">
        <v>206</v>
      </c>
      <c r="G31" s="114">
        <v>208</v>
      </c>
      <c r="H31" s="114">
        <v>191</v>
      </c>
      <c r="I31" s="140">
        <v>190</v>
      </c>
      <c r="J31" s="115">
        <v>8</v>
      </c>
      <c r="K31" s="116">
        <v>4.2105263157894735</v>
      </c>
    </row>
    <row r="32" spans="1:11" ht="14.1" customHeight="1" x14ac:dyDescent="0.2">
      <c r="A32" s="306">
        <v>31</v>
      </c>
      <c r="B32" s="307" t="s">
        <v>251</v>
      </c>
      <c r="C32" s="308"/>
      <c r="D32" s="113">
        <v>0.39537412276366513</v>
      </c>
      <c r="E32" s="115">
        <v>40</v>
      </c>
      <c r="F32" s="114">
        <v>30</v>
      </c>
      <c r="G32" s="114">
        <v>42</v>
      </c>
      <c r="H32" s="114">
        <v>31</v>
      </c>
      <c r="I32" s="140">
        <v>47</v>
      </c>
      <c r="J32" s="115">
        <v>-7</v>
      </c>
      <c r="K32" s="116">
        <v>-14.893617021276595</v>
      </c>
    </row>
    <row r="33" spans="1:11" ht="14.1" customHeight="1" x14ac:dyDescent="0.2">
      <c r="A33" s="306">
        <v>32</v>
      </c>
      <c r="B33" s="307" t="s">
        <v>252</v>
      </c>
      <c r="C33" s="308"/>
      <c r="D33" s="113">
        <v>2.4809726203419986</v>
      </c>
      <c r="E33" s="115">
        <v>251</v>
      </c>
      <c r="F33" s="114">
        <v>311</v>
      </c>
      <c r="G33" s="114">
        <v>273</v>
      </c>
      <c r="H33" s="114">
        <v>285</v>
      </c>
      <c r="I33" s="140">
        <v>332</v>
      </c>
      <c r="J33" s="115">
        <v>-81</v>
      </c>
      <c r="K33" s="116">
        <v>-24.397590361445783</v>
      </c>
    </row>
    <row r="34" spans="1:11" ht="14.1" customHeight="1" x14ac:dyDescent="0.2">
      <c r="A34" s="306">
        <v>33</v>
      </c>
      <c r="B34" s="307" t="s">
        <v>253</v>
      </c>
      <c r="C34" s="308"/>
      <c r="D34" s="113">
        <v>1.6803400217455768</v>
      </c>
      <c r="E34" s="115">
        <v>170</v>
      </c>
      <c r="F34" s="114">
        <v>170</v>
      </c>
      <c r="G34" s="114">
        <v>129</v>
      </c>
      <c r="H34" s="114">
        <v>82</v>
      </c>
      <c r="I34" s="140">
        <v>152</v>
      </c>
      <c r="J34" s="115">
        <v>18</v>
      </c>
      <c r="K34" s="116">
        <v>11.842105263157896</v>
      </c>
    </row>
    <row r="35" spans="1:11" ht="14.1" customHeight="1" x14ac:dyDescent="0.2">
      <c r="A35" s="306">
        <v>34</v>
      </c>
      <c r="B35" s="307" t="s">
        <v>254</v>
      </c>
      <c r="C35" s="308"/>
      <c r="D35" s="113">
        <v>2.2832855589601659</v>
      </c>
      <c r="E35" s="115">
        <v>231</v>
      </c>
      <c r="F35" s="114">
        <v>150</v>
      </c>
      <c r="G35" s="114">
        <v>190</v>
      </c>
      <c r="H35" s="114">
        <v>175</v>
      </c>
      <c r="I35" s="140">
        <v>208</v>
      </c>
      <c r="J35" s="115">
        <v>23</v>
      </c>
      <c r="K35" s="116">
        <v>11.057692307692308</v>
      </c>
    </row>
    <row r="36" spans="1:11" ht="14.1" customHeight="1" x14ac:dyDescent="0.2">
      <c r="A36" s="306">
        <v>41</v>
      </c>
      <c r="B36" s="307" t="s">
        <v>255</v>
      </c>
      <c r="C36" s="308"/>
      <c r="D36" s="113">
        <v>0.65236730256004749</v>
      </c>
      <c r="E36" s="115">
        <v>66</v>
      </c>
      <c r="F36" s="114">
        <v>37</v>
      </c>
      <c r="G36" s="114">
        <v>66</v>
      </c>
      <c r="H36" s="114">
        <v>41</v>
      </c>
      <c r="I36" s="140">
        <v>66</v>
      </c>
      <c r="J36" s="115">
        <v>0</v>
      </c>
      <c r="K36" s="116">
        <v>0</v>
      </c>
    </row>
    <row r="37" spans="1:11" ht="14.1" customHeight="1" x14ac:dyDescent="0.2">
      <c r="A37" s="306">
        <v>42</v>
      </c>
      <c r="B37" s="307" t="s">
        <v>256</v>
      </c>
      <c r="C37" s="308"/>
      <c r="D37" s="113">
        <v>0.19768706138183256</v>
      </c>
      <c r="E37" s="115">
        <v>20</v>
      </c>
      <c r="F37" s="114" t="s">
        <v>514</v>
      </c>
      <c r="G37" s="114">
        <v>10</v>
      </c>
      <c r="H37" s="114">
        <v>4</v>
      </c>
      <c r="I37" s="140" t="s">
        <v>514</v>
      </c>
      <c r="J37" s="115" t="s">
        <v>514</v>
      </c>
      <c r="K37" s="116" t="s">
        <v>514</v>
      </c>
    </row>
    <row r="38" spans="1:11" ht="14.1" customHeight="1" x14ac:dyDescent="0.2">
      <c r="A38" s="306">
        <v>43</v>
      </c>
      <c r="B38" s="307" t="s">
        <v>257</v>
      </c>
      <c r="C38" s="308"/>
      <c r="D38" s="113">
        <v>0.79074824552733025</v>
      </c>
      <c r="E38" s="115">
        <v>80</v>
      </c>
      <c r="F38" s="114">
        <v>65</v>
      </c>
      <c r="G38" s="114">
        <v>81</v>
      </c>
      <c r="H38" s="114">
        <v>71</v>
      </c>
      <c r="I38" s="140">
        <v>75</v>
      </c>
      <c r="J38" s="115">
        <v>5</v>
      </c>
      <c r="K38" s="116">
        <v>6.666666666666667</v>
      </c>
    </row>
    <row r="39" spans="1:11" ht="14.1" customHeight="1" x14ac:dyDescent="0.2">
      <c r="A39" s="306">
        <v>51</v>
      </c>
      <c r="B39" s="307" t="s">
        <v>258</v>
      </c>
      <c r="C39" s="308"/>
      <c r="D39" s="113">
        <v>9.3308292972224969</v>
      </c>
      <c r="E39" s="115">
        <v>944</v>
      </c>
      <c r="F39" s="114">
        <v>1125</v>
      </c>
      <c r="G39" s="114">
        <v>1199</v>
      </c>
      <c r="H39" s="114">
        <v>1090</v>
      </c>
      <c r="I39" s="140">
        <v>1019</v>
      </c>
      <c r="J39" s="115">
        <v>-75</v>
      </c>
      <c r="K39" s="116">
        <v>-7.3601570166830221</v>
      </c>
    </row>
    <row r="40" spans="1:11" ht="14.1" customHeight="1" x14ac:dyDescent="0.2">
      <c r="A40" s="306" t="s">
        <v>259</v>
      </c>
      <c r="B40" s="307" t="s">
        <v>260</v>
      </c>
      <c r="C40" s="308"/>
      <c r="D40" s="113">
        <v>8.7179994069388158</v>
      </c>
      <c r="E40" s="115">
        <v>882</v>
      </c>
      <c r="F40" s="114">
        <v>1041</v>
      </c>
      <c r="G40" s="114">
        <v>1124</v>
      </c>
      <c r="H40" s="114">
        <v>950</v>
      </c>
      <c r="I40" s="140">
        <v>952</v>
      </c>
      <c r="J40" s="115">
        <v>-70</v>
      </c>
      <c r="K40" s="116">
        <v>-7.3529411764705879</v>
      </c>
    </row>
    <row r="41" spans="1:11" ht="14.1" customHeight="1" x14ac:dyDescent="0.2">
      <c r="A41" s="306"/>
      <c r="B41" s="307" t="s">
        <v>261</v>
      </c>
      <c r="C41" s="308"/>
      <c r="D41" s="113">
        <v>7.5812988039932785</v>
      </c>
      <c r="E41" s="115">
        <v>767</v>
      </c>
      <c r="F41" s="114">
        <v>929</v>
      </c>
      <c r="G41" s="114">
        <v>973</v>
      </c>
      <c r="H41" s="114">
        <v>863</v>
      </c>
      <c r="I41" s="140">
        <v>824</v>
      </c>
      <c r="J41" s="115">
        <v>-57</v>
      </c>
      <c r="K41" s="116">
        <v>-6.9174757281553401</v>
      </c>
    </row>
    <row r="42" spans="1:11" ht="14.1" customHeight="1" x14ac:dyDescent="0.2">
      <c r="A42" s="306">
        <v>52</v>
      </c>
      <c r="B42" s="307" t="s">
        <v>262</v>
      </c>
      <c r="C42" s="308"/>
      <c r="D42" s="113">
        <v>5.2189384204803799</v>
      </c>
      <c r="E42" s="115">
        <v>528</v>
      </c>
      <c r="F42" s="114">
        <v>426</v>
      </c>
      <c r="G42" s="114">
        <v>472</v>
      </c>
      <c r="H42" s="114">
        <v>416</v>
      </c>
      <c r="I42" s="140">
        <v>488</v>
      </c>
      <c r="J42" s="115">
        <v>40</v>
      </c>
      <c r="K42" s="116">
        <v>8.1967213114754092</v>
      </c>
    </row>
    <row r="43" spans="1:11" ht="14.1" customHeight="1" x14ac:dyDescent="0.2">
      <c r="A43" s="306" t="s">
        <v>263</v>
      </c>
      <c r="B43" s="307" t="s">
        <v>264</v>
      </c>
      <c r="C43" s="308"/>
      <c r="D43" s="113">
        <v>4.724720767025798</v>
      </c>
      <c r="E43" s="115">
        <v>478</v>
      </c>
      <c r="F43" s="114">
        <v>371</v>
      </c>
      <c r="G43" s="114">
        <v>429</v>
      </c>
      <c r="H43" s="114">
        <v>378</v>
      </c>
      <c r="I43" s="140">
        <v>428</v>
      </c>
      <c r="J43" s="115">
        <v>50</v>
      </c>
      <c r="K43" s="116">
        <v>11.682242990654206</v>
      </c>
    </row>
    <row r="44" spans="1:11" ht="14.1" customHeight="1" x14ac:dyDescent="0.2">
      <c r="A44" s="306">
        <v>53</v>
      </c>
      <c r="B44" s="307" t="s">
        <v>265</v>
      </c>
      <c r="C44" s="308"/>
      <c r="D44" s="113">
        <v>0.87970742314915484</v>
      </c>
      <c r="E44" s="115">
        <v>89</v>
      </c>
      <c r="F44" s="114">
        <v>105</v>
      </c>
      <c r="G44" s="114">
        <v>125</v>
      </c>
      <c r="H44" s="114">
        <v>69</v>
      </c>
      <c r="I44" s="140">
        <v>124</v>
      </c>
      <c r="J44" s="115">
        <v>-35</v>
      </c>
      <c r="K44" s="116">
        <v>-28.225806451612904</v>
      </c>
    </row>
    <row r="45" spans="1:11" ht="14.1" customHeight="1" x14ac:dyDescent="0.2">
      <c r="A45" s="306" t="s">
        <v>266</v>
      </c>
      <c r="B45" s="307" t="s">
        <v>267</v>
      </c>
      <c r="C45" s="308"/>
      <c r="D45" s="113">
        <v>0.82040130473460515</v>
      </c>
      <c r="E45" s="115">
        <v>83</v>
      </c>
      <c r="F45" s="114">
        <v>102</v>
      </c>
      <c r="G45" s="114">
        <v>124</v>
      </c>
      <c r="H45" s="114">
        <v>67</v>
      </c>
      <c r="I45" s="140">
        <v>118</v>
      </c>
      <c r="J45" s="115">
        <v>-35</v>
      </c>
      <c r="K45" s="116">
        <v>-29.661016949152543</v>
      </c>
    </row>
    <row r="46" spans="1:11" ht="14.1" customHeight="1" x14ac:dyDescent="0.2">
      <c r="A46" s="306">
        <v>54</v>
      </c>
      <c r="B46" s="307" t="s">
        <v>268</v>
      </c>
      <c r="C46" s="308"/>
      <c r="D46" s="113">
        <v>5.0113670060294551</v>
      </c>
      <c r="E46" s="115">
        <v>507</v>
      </c>
      <c r="F46" s="114">
        <v>360</v>
      </c>
      <c r="G46" s="114">
        <v>389</v>
      </c>
      <c r="H46" s="114">
        <v>446</v>
      </c>
      <c r="I46" s="140">
        <v>471</v>
      </c>
      <c r="J46" s="115">
        <v>36</v>
      </c>
      <c r="K46" s="116">
        <v>7.6433121019108281</v>
      </c>
    </row>
    <row r="47" spans="1:11" ht="14.1" customHeight="1" x14ac:dyDescent="0.2">
      <c r="A47" s="306">
        <v>61</v>
      </c>
      <c r="B47" s="307" t="s">
        <v>269</v>
      </c>
      <c r="C47" s="308"/>
      <c r="D47" s="113">
        <v>2.0559454383710585</v>
      </c>
      <c r="E47" s="115">
        <v>208</v>
      </c>
      <c r="F47" s="114">
        <v>165</v>
      </c>
      <c r="G47" s="114">
        <v>214</v>
      </c>
      <c r="H47" s="114">
        <v>212</v>
      </c>
      <c r="I47" s="140">
        <v>195</v>
      </c>
      <c r="J47" s="115">
        <v>13</v>
      </c>
      <c r="K47" s="116">
        <v>6.666666666666667</v>
      </c>
    </row>
    <row r="48" spans="1:11" ht="14.1" customHeight="1" x14ac:dyDescent="0.2">
      <c r="A48" s="306">
        <v>62</v>
      </c>
      <c r="B48" s="307" t="s">
        <v>270</v>
      </c>
      <c r="C48" s="308"/>
      <c r="D48" s="113">
        <v>9.3011762380152216</v>
      </c>
      <c r="E48" s="115">
        <v>941</v>
      </c>
      <c r="F48" s="114">
        <v>845</v>
      </c>
      <c r="G48" s="114">
        <v>964</v>
      </c>
      <c r="H48" s="114">
        <v>805</v>
      </c>
      <c r="I48" s="140">
        <v>890</v>
      </c>
      <c r="J48" s="115">
        <v>51</v>
      </c>
      <c r="K48" s="116">
        <v>5.7303370786516856</v>
      </c>
    </row>
    <row r="49" spans="1:11" ht="14.1" customHeight="1" x14ac:dyDescent="0.2">
      <c r="A49" s="306">
        <v>63</v>
      </c>
      <c r="B49" s="307" t="s">
        <v>271</v>
      </c>
      <c r="C49" s="308"/>
      <c r="D49" s="113">
        <v>3.7461698131857268</v>
      </c>
      <c r="E49" s="115">
        <v>379</v>
      </c>
      <c r="F49" s="114">
        <v>392</v>
      </c>
      <c r="G49" s="114">
        <v>362</v>
      </c>
      <c r="H49" s="114">
        <v>373</v>
      </c>
      <c r="I49" s="140">
        <v>297</v>
      </c>
      <c r="J49" s="115">
        <v>82</v>
      </c>
      <c r="K49" s="116">
        <v>27.609427609427609</v>
      </c>
    </row>
    <row r="50" spans="1:11" ht="14.1" customHeight="1" x14ac:dyDescent="0.2">
      <c r="A50" s="306" t="s">
        <v>272</v>
      </c>
      <c r="B50" s="307" t="s">
        <v>273</v>
      </c>
      <c r="C50" s="308"/>
      <c r="D50" s="113">
        <v>0.39537412276366513</v>
      </c>
      <c r="E50" s="115">
        <v>40</v>
      </c>
      <c r="F50" s="114">
        <v>57</v>
      </c>
      <c r="G50" s="114">
        <v>32</v>
      </c>
      <c r="H50" s="114">
        <v>37</v>
      </c>
      <c r="I50" s="140">
        <v>26</v>
      </c>
      <c r="J50" s="115">
        <v>14</v>
      </c>
      <c r="K50" s="116">
        <v>53.846153846153847</v>
      </c>
    </row>
    <row r="51" spans="1:11" ht="14.1" customHeight="1" x14ac:dyDescent="0.2">
      <c r="A51" s="306" t="s">
        <v>274</v>
      </c>
      <c r="B51" s="307" t="s">
        <v>275</v>
      </c>
      <c r="C51" s="308"/>
      <c r="D51" s="113">
        <v>3.0641494514184044</v>
      </c>
      <c r="E51" s="115">
        <v>310</v>
      </c>
      <c r="F51" s="114">
        <v>310</v>
      </c>
      <c r="G51" s="114">
        <v>293</v>
      </c>
      <c r="H51" s="114">
        <v>307</v>
      </c>
      <c r="I51" s="140">
        <v>248</v>
      </c>
      <c r="J51" s="115">
        <v>62</v>
      </c>
      <c r="K51" s="116">
        <v>25</v>
      </c>
    </row>
    <row r="52" spans="1:11" ht="14.1" customHeight="1" x14ac:dyDescent="0.2">
      <c r="A52" s="306">
        <v>71</v>
      </c>
      <c r="B52" s="307" t="s">
        <v>276</v>
      </c>
      <c r="C52" s="308"/>
      <c r="D52" s="113">
        <v>8.461006227142434</v>
      </c>
      <c r="E52" s="115">
        <v>856</v>
      </c>
      <c r="F52" s="114">
        <v>627</v>
      </c>
      <c r="G52" s="114">
        <v>743</v>
      </c>
      <c r="H52" s="114">
        <v>733</v>
      </c>
      <c r="I52" s="140">
        <v>876</v>
      </c>
      <c r="J52" s="115">
        <v>-20</v>
      </c>
      <c r="K52" s="116">
        <v>-2.2831050228310503</v>
      </c>
    </row>
    <row r="53" spans="1:11" ht="14.1" customHeight="1" x14ac:dyDescent="0.2">
      <c r="A53" s="306" t="s">
        <v>277</v>
      </c>
      <c r="B53" s="307" t="s">
        <v>278</v>
      </c>
      <c r="C53" s="308"/>
      <c r="D53" s="113">
        <v>2.8071562716220222</v>
      </c>
      <c r="E53" s="115">
        <v>284</v>
      </c>
      <c r="F53" s="114">
        <v>178</v>
      </c>
      <c r="G53" s="114">
        <v>248</v>
      </c>
      <c r="H53" s="114">
        <v>255</v>
      </c>
      <c r="I53" s="140">
        <v>278</v>
      </c>
      <c r="J53" s="115">
        <v>6</v>
      </c>
      <c r="K53" s="116">
        <v>2.1582733812949639</v>
      </c>
    </row>
    <row r="54" spans="1:11" ht="14.1" customHeight="1" x14ac:dyDescent="0.2">
      <c r="A54" s="306" t="s">
        <v>279</v>
      </c>
      <c r="B54" s="307" t="s">
        <v>280</v>
      </c>
      <c r="C54" s="308"/>
      <c r="D54" s="113">
        <v>4.971829593753089</v>
      </c>
      <c r="E54" s="115">
        <v>503</v>
      </c>
      <c r="F54" s="114">
        <v>401</v>
      </c>
      <c r="G54" s="114">
        <v>442</v>
      </c>
      <c r="H54" s="114">
        <v>435</v>
      </c>
      <c r="I54" s="140">
        <v>527</v>
      </c>
      <c r="J54" s="115">
        <v>-24</v>
      </c>
      <c r="K54" s="116">
        <v>-4.5540796963946866</v>
      </c>
    </row>
    <row r="55" spans="1:11" ht="14.1" customHeight="1" x14ac:dyDescent="0.2">
      <c r="A55" s="306">
        <v>72</v>
      </c>
      <c r="B55" s="307" t="s">
        <v>281</v>
      </c>
      <c r="C55" s="308"/>
      <c r="D55" s="113">
        <v>3.0443807452802214</v>
      </c>
      <c r="E55" s="115">
        <v>308</v>
      </c>
      <c r="F55" s="114">
        <v>135</v>
      </c>
      <c r="G55" s="114">
        <v>155</v>
      </c>
      <c r="H55" s="114">
        <v>118</v>
      </c>
      <c r="I55" s="140">
        <v>277</v>
      </c>
      <c r="J55" s="115">
        <v>31</v>
      </c>
      <c r="K55" s="116">
        <v>11.191335740072201</v>
      </c>
    </row>
    <row r="56" spans="1:11" ht="14.1" customHeight="1" x14ac:dyDescent="0.2">
      <c r="A56" s="306" t="s">
        <v>282</v>
      </c>
      <c r="B56" s="307" t="s">
        <v>283</v>
      </c>
      <c r="C56" s="308"/>
      <c r="D56" s="113">
        <v>1.8286053177819512</v>
      </c>
      <c r="E56" s="115">
        <v>185</v>
      </c>
      <c r="F56" s="114">
        <v>43</v>
      </c>
      <c r="G56" s="114">
        <v>60</v>
      </c>
      <c r="H56" s="114">
        <v>37</v>
      </c>
      <c r="I56" s="140">
        <v>157</v>
      </c>
      <c r="J56" s="115">
        <v>28</v>
      </c>
      <c r="K56" s="116">
        <v>17.834394904458598</v>
      </c>
    </row>
    <row r="57" spans="1:11" ht="14.1" customHeight="1" x14ac:dyDescent="0.2">
      <c r="A57" s="306" t="s">
        <v>284</v>
      </c>
      <c r="B57" s="307" t="s">
        <v>285</v>
      </c>
      <c r="C57" s="308"/>
      <c r="D57" s="113">
        <v>0.80063259859642188</v>
      </c>
      <c r="E57" s="115">
        <v>81</v>
      </c>
      <c r="F57" s="114">
        <v>68</v>
      </c>
      <c r="G57" s="114">
        <v>63</v>
      </c>
      <c r="H57" s="114">
        <v>45</v>
      </c>
      <c r="I57" s="140">
        <v>70</v>
      </c>
      <c r="J57" s="115">
        <v>11</v>
      </c>
      <c r="K57" s="116">
        <v>15.714285714285714</v>
      </c>
    </row>
    <row r="58" spans="1:11" ht="14.1" customHeight="1" x14ac:dyDescent="0.2">
      <c r="A58" s="306">
        <v>73</v>
      </c>
      <c r="B58" s="307" t="s">
        <v>286</v>
      </c>
      <c r="C58" s="308"/>
      <c r="D58" s="113">
        <v>1.3442720173964613</v>
      </c>
      <c r="E58" s="115">
        <v>136</v>
      </c>
      <c r="F58" s="114">
        <v>132</v>
      </c>
      <c r="G58" s="114">
        <v>165</v>
      </c>
      <c r="H58" s="114">
        <v>157</v>
      </c>
      <c r="I58" s="140">
        <v>161</v>
      </c>
      <c r="J58" s="115">
        <v>-25</v>
      </c>
      <c r="K58" s="116">
        <v>-15.527950310559007</v>
      </c>
    </row>
    <row r="59" spans="1:11" ht="14.1" customHeight="1" x14ac:dyDescent="0.2">
      <c r="A59" s="306" t="s">
        <v>287</v>
      </c>
      <c r="B59" s="307" t="s">
        <v>288</v>
      </c>
      <c r="C59" s="308"/>
      <c r="D59" s="113">
        <v>0.92912918849461301</v>
      </c>
      <c r="E59" s="115">
        <v>94</v>
      </c>
      <c r="F59" s="114">
        <v>100</v>
      </c>
      <c r="G59" s="114">
        <v>126</v>
      </c>
      <c r="H59" s="114">
        <v>127</v>
      </c>
      <c r="I59" s="140">
        <v>109</v>
      </c>
      <c r="J59" s="115">
        <v>-15</v>
      </c>
      <c r="K59" s="116">
        <v>-13.761467889908257</v>
      </c>
    </row>
    <row r="60" spans="1:11" ht="14.1" customHeight="1" x14ac:dyDescent="0.2">
      <c r="A60" s="306">
        <v>81</v>
      </c>
      <c r="B60" s="307" t="s">
        <v>289</v>
      </c>
      <c r="C60" s="308"/>
      <c r="D60" s="113">
        <v>8.1545912820005935</v>
      </c>
      <c r="E60" s="115">
        <v>825</v>
      </c>
      <c r="F60" s="114">
        <v>768</v>
      </c>
      <c r="G60" s="114">
        <v>895</v>
      </c>
      <c r="H60" s="114">
        <v>709</v>
      </c>
      <c r="I60" s="140">
        <v>796</v>
      </c>
      <c r="J60" s="115">
        <v>29</v>
      </c>
      <c r="K60" s="116">
        <v>3.6432160804020102</v>
      </c>
    </row>
    <row r="61" spans="1:11" ht="14.1" customHeight="1" x14ac:dyDescent="0.2">
      <c r="A61" s="306" t="s">
        <v>290</v>
      </c>
      <c r="B61" s="307" t="s">
        <v>291</v>
      </c>
      <c r="C61" s="308"/>
      <c r="D61" s="113">
        <v>2.4513195611347238</v>
      </c>
      <c r="E61" s="115">
        <v>248</v>
      </c>
      <c r="F61" s="114">
        <v>181</v>
      </c>
      <c r="G61" s="114">
        <v>246</v>
      </c>
      <c r="H61" s="114">
        <v>261</v>
      </c>
      <c r="I61" s="140">
        <v>239</v>
      </c>
      <c r="J61" s="115">
        <v>9</v>
      </c>
      <c r="K61" s="116">
        <v>3.7656903765690375</v>
      </c>
    </row>
    <row r="62" spans="1:11" ht="14.1" customHeight="1" x14ac:dyDescent="0.2">
      <c r="A62" s="306" t="s">
        <v>292</v>
      </c>
      <c r="B62" s="307" t="s">
        <v>293</v>
      </c>
      <c r="C62" s="308"/>
      <c r="D62" s="113">
        <v>3.1333399229020462</v>
      </c>
      <c r="E62" s="115">
        <v>317</v>
      </c>
      <c r="F62" s="114">
        <v>318</v>
      </c>
      <c r="G62" s="114">
        <v>388</v>
      </c>
      <c r="H62" s="114">
        <v>246</v>
      </c>
      <c r="I62" s="140">
        <v>274</v>
      </c>
      <c r="J62" s="115">
        <v>43</v>
      </c>
      <c r="K62" s="116">
        <v>15.693430656934307</v>
      </c>
    </row>
    <row r="63" spans="1:11" ht="14.1" customHeight="1" x14ac:dyDescent="0.2">
      <c r="A63" s="306"/>
      <c r="B63" s="307" t="s">
        <v>294</v>
      </c>
      <c r="C63" s="308"/>
      <c r="D63" s="113">
        <v>2.5798161510329147</v>
      </c>
      <c r="E63" s="115">
        <v>261</v>
      </c>
      <c r="F63" s="114">
        <v>277</v>
      </c>
      <c r="G63" s="114">
        <v>341</v>
      </c>
      <c r="H63" s="114">
        <v>207</v>
      </c>
      <c r="I63" s="140">
        <v>245</v>
      </c>
      <c r="J63" s="115">
        <v>16</v>
      </c>
      <c r="K63" s="116">
        <v>6.5306122448979593</v>
      </c>
    </row>
    <row r="64" spans="1:11" ht="14.1" customHeight="1" x14ac:dyDescent="0.2">
      <c r="A64" s="306" t="s">
        <v>295</v>
      </c>
      <c r="B64" s="307" t="s">
        <v>296</v>
      </c>
      <c r="C64" s="308"/>
      <c r="D64" s="113">
        <v>1.008204013047346</v>
      </c>
      <c r="E64" s="115">
        <v>102</v>
      </c>
      <c r="F64" s="114">
        <v>97</v>
      </c>
      <c r="G64" s="114">
        <v>87</v>
      </c>
      <c r="H64" s="114">
        <v>81</v>
      </c>
      <c r="I64" s="140">
        <v>99</v>
      </c>
      <c r="J64" s="115">
        <v>3</v>
      </c>
      <c r="K64" s="116">
        <v>3.0303030303030303</v>
      </c>
    </row>
    <row r="65" spans="1:11" ht="14.1" customHeight="1" x14ac:dyDescent="0.2">
      <c r="A65" s="306" t="s">
        <v>297</v>
      </c>
      <c r="B65" s="307" t="s">
        <v>298</v>
      </c>
      <c r="C65" s="308"/>
      <c r="D65" s="113">
        <v>0.74132648018187208</v>
      </c>
      <c r="E65" s="115">
        <v>75</v>
      </c>
      <c r="F65" s="114">
        <v>85</v>
      </c>
      <c r="G65" s="114">
        <v>86</v>
      </c>
      <c r="H65" s="114">
        <v>62</v>
      </c>
      <c r="I65" s="140">
        <v>84</v>
      </c>
      <c r="J65" s="115">
        <v>-9</v>
      </c>
      <c r="K65" s="116">
        <v>-10.714285714285714</v>
      </c>
    </row>
    <row r="66" spans="1:11" ht="14.1" customHeight="1" x14ac:dyDescent="0.2">
      <c r="A66" s="306">
        <v>82</v>
      </c>
      <c r="B66" s="307" t="s">
        <v>299</v>
      </c>
      <c r="C66" s="308"/>
      <c r="D66" s="113">
        <v>4.2601561727784913</v>
      </c>
      <c r="E66" s="115">
        <v>431</v>
      </c>
      <c r="F66" s="114">
        <v>349</v>
      </c>
      <c r="G66" s="114">
        <v>548</v>
      </c>
      <c r="H66" s="114">
        <v>438</v>
      </c>
      <c r="I66" s="140">
        <v>467</v>
      </c>
      <c r="J66" s="115">
        <v>-36</v>
      </c>
      <c r="K66" s="116">
        <v>-7.7087794432548176</v>
      </c>
    </row>
    <row r="67" spans="1:11" ht="14.1" customHeight="1" x14ac:dyDescent="0.2">
      <c r="A67" s="306" t="s">
        <v>300</v>
      </c>
      <c r="B67" s="307" t="s">
        <v>301</v>
      </c>
      <c r="C67" s="308"/>
      <c r="D67" s="113">
        <v>3.103686863694771</v>
      </c>
      <c r="E67" s="115">
        <v>314</v>
      </c>
      <c r="F67" s="114">
        <v>266</v>
      </c>
      <c r="G67" s="114">
        <v>421</v>
      </c>
      <c r="H67" s="114">
        <v>348</v>
      </c>
      <c r="I67" s="140">
        <v>350</v>
      </c>
      <c r="J67" s="115">
        <v>-36</v>
      </c>
      <c r="K67" s="116">
        <v>-10.285714285714286</v>
      </c>
    </row>
    <row r="68" spans="1:11" ht="14.1" customHeight="1" x14ac:dyDescent="0.2">
      <c r="A68" s="306" t="s">
        <v>302</v>
      </c>
      <c r="B68" s="307" t="s">
        <v>303</v>
      </c>
      <c r="C68" s="308"/>
      <c r="D68" s="113">
        <v>0.60294553721458932</v>
      </c>
      <c r="E68" s="115">
        <v>61</v>
      </c>
      <c r="F68" s="114">
        <v>53</v>
      </c>
      <c r="G68" s="114">
        <v>83</v>
      </c>
      <c r="H68" s="114">
        <v>64</v>
      </c>
      <c r="I68" s="140">
        <v>67</v>
      </c>
      <c r="J68" s="115">
        <v>-6</v>
      </c>
      <c r="K68" s="116">
        <v>-8.9552238805970141</v>
      </c>
    </row>
    <row r="69" spans="1:11" ht="14.1" customHeight="1" x14ac:dyDescent="0.2">
      <c r="A69" s="306">
        <v>83</v>
      </c>
      <c r="B69" s="307" t="s">
        <v>304</v>
      </c>
      <c r="C69" s="308"/>
      <c r="D69" s="113">
        <v>6.0689927844222593</v>
      </c>
      <c r="E69" s="115">
        <v>614</v>
      </c>
      <c r="F69" s="114">
        <v>453</v>
      </c>
      <c r="G69" s="114">
        <v>808</v>
      </c>
      <c r="H69" s="114">
        <v>403</v>
      </c>
      <c r="I69" s="140">
        <v>489</v>
      </c>
      <c r="J69" s="115">
        <v>125</v>
      </c>
      <c r="K69" s="116">
        <v>25.562372188139058</v>
      </c>
    </row>
    <row r="70" spans="1:11" ht="14.1" customHeight="1" x14ac:dyDescent="0.2">
      <c r="A70" s="306" t="s">
        <v>305</v>
      </c>
      <c r="B70" s="307" t="s">
        <v>306</v>
      </c>
      <c r="C70" s="308"/>
      <c r="D70" s="113">
        <v>4.9224078284076311</v>
      </c>
      <c r="E70" s="115">
        <v>498</v>
      </c>
      <c r="F70" s="114">
        <v>358</v>
      </c>
      <c r="G70" s="114">
        <v>692</v>
      </c>
      <c r="H70" s="114">
        <v>315</v>
      </c>
      <c r="I70" s="140">
        <v>395</v>
      </c>
      <c r="J70" s="115">
        <v>103</v>
      </c>
      <c r="K70" s="116">
        <v>26.075949367088608</v>
      </c>
    </row>
    <row r="71" spans="1:11" ht="14.1" customHeight="1" x14ac:dyDescent="0.2">
      <c r="A71" s="306"/>
      <c r="B71" s="307" t="s">
        <v>307</v>
      </c>
      <c r="C71" s="308"/>
      <c r="D71" s="113">
        <v>1.6704556686764851</v>
      </c>
      <c r="E71" s="115">
        <v>169</v>
      </c>
      <c r="F71" s="114">
        <v>137</v>
      </c>
      <c r="G71" s="114">
        <v>267</v>
      </c>
      <c r="H71" s="114">
        <v>103</v>
      </c>
      <c r="I71" s="140">
        <v>154</v>
      </c>
      <c r="J71" s="115">
        <v>15</v>
      </c>
      <c r="K71" s="116">
        <v>9.7402597402597397</v>
      </c>
    </row>
    <row r="72" spans="1:11" ht="14.1" customHeight="1" x14ac:dyDescent="0.2">
      <c r="A72" s="306">
        <v>84</v>
      </c>
      <c r="B72" s="307" t="s">
        <v>308</v>
      </c>
      <c r="C72" s="308"/>
      <c r="D72" s="113">
        <v>1.4826529603637442</v>
      </c>
      <c r="E72" s="115">
        <v>150</v>
      </c>
      <c r="F72" s="114">
        <v>92</v>
      </c>
      <c r="G72" s="114">
        <v>236</v>
      </c>
      <c r="H72" s="114">
        <v>75</v>
      </c>
      <c r="I72" s="140">
        <v>126</v>
      </c>
      <c r="J72" s="115">
        <v>24</v>
      </c>
      <c r="K72" s="116">
        <v>19.047619047619047</v>
      </c>
    </row>
    <row r="73" spans="1:11" ht="14.1" customHeight="1" x14ac:dyDescent="0.2">
      <c r="A73" s="306" t="s">
        <v>309</v>
      </c>
      <c r="B73" s="307" t="s">
        <v>310</v>
      </c>
      <c r="C73" s="308"/>
      <c r="D73" s="113">
        <v>0.79074824552733025</v>
      </c>
      <c r="E73" s="115">
        <v>80</v>
      </c>
      <c r="F73" s="114">
        <v>14</v>
      </c>
      <c r="G73" s="114">
        <v>108</v>
      </c>
      <c r="H73" s="114">
        <v>12</v>
      </c>
      <c r="I73" s="140">
        <v>45</v>
      </c>
      <c r="J73" s="115">
        <v>35</v>
      </c>
      <c r="K73" s="116">
        <v>77.777777777777771</v>
      </c>
    </row>
    <row r="74" spans="1:11" ht="14.1" customHeight="1" x14ac:dyDescent="0.2">
      <c r="A74" s="306" t="s">
        <v>311</v>
      </c>
      <c r="B74" s="307" t="s">
        <v>312</v>
      </c>
      <c r="C74" s="308"/>
      <c r="D74" s="113">
        <v>6.9190471483641394E-2</v>
      </c>
      <c r="E74" s="115">
        <v>7</v>
      </c>
      <c r="F74" s="114">
        <v>10</v>
      </c>
      <c r="G74" s="114">
        <v>25</v>
      </c>
      <c r="H74" s="114">
        <v>15</v>
      </c>
      <c r="I74" s="140">
        <v>16</v>
      </c>
      <c r="J74" s="115">
        <v>-9</v>
      </c>
      <c r="K74" s="116">
        <v>-56.25</v>
      </c>
    </row>
    <row r="75" spans="1:11" ht="14.1" customHeight="1" x14ac:dyDescent="0.2">
      <c r="A75" s="306" t="s">
        <v>313</v>
      </c>
      <c r="B75" s="307" t="s">
        <v>314</v>
      </c>
      <c r="C75" s="308"/>
      <c r="D75" s="113">
        <v>0.2471088267272907</v>
      </c>
      <c r="E75" s="115">
        <v>25</v>
      </c>
      <c r="F75" s="114">
        <v>35</v>
      </c>
      <c r="G75" s="114">
        <v>29</v>
      </c>
      <c r="H75" s="114">
        <v>28</v>
      </c>
      <c r="I75" s="140">
        <v>28</v>
      </c>
      <c r="J75" s="115">
        <v>-3</v>
      </c>
      <c r="K75" s="116">
        <v>-10.714285714285714</v>
      </c>
    </row>
    <row r="76" spans="1:11" ht="14.1" customHeight="1" x14ac:dyDescent="0.2">
      <c r="A76" s="306">
        <v>91</v>
      </c>
      <c r="B76" s="307" t="s">
        <v>315</v>
      </c>
      <c r="C76" s="308"/>
      <c r="D76" s="113">
        <v>0.37560541662548186</v>
      </c>
      <c r="E76" s="115">
        <v>38</v>
      </c>
      <c r="F76" s="114">
        <v>42</v>
      </c>
      <c r="G76" s="114">
        <v>48</v>
      </c>
      <c r="H76" s="114">
        <v>25</v>
      </c>
      <c r="I76" s="140">
        <v>37</v>
      </c>
      <c r="J76" s="115">
        <v>1</v>
      </c>
      <c r="K76" s="116">
        <v>2.7027027027027026</v>
      </c>
    </row>
    <row r="77" spans="1:11" ht="14.1" customHeight="1" x14ac:dyDescent="0.2">
      <c r="A77" s="306">
        <v>92</v>
      </c>
      <c r="B77" s="307" t="s">
        <v>316</v>
      </c>
      <c r="C77" s="308"/>
      <c r="D77" s="113">
        <v>0.92912918849461301</v>
      </c>
      <c r="E77" s="115">
        <v>94</v>
      </c>
      <c r="F77" s="114">
        <v>75</v>
      </c>
      <c r="G77" s="114">
        <v>90</v>
      </c>
      <c r="H77" s="114">
        <v>83</v>
      </c>
      <c r="I77" s="140">
        <v>90</v>
      </c>
      <c r="J77" s="115">
        <v>4</v>
      </c>
      <c r="K77" s="116">
        <v>4.4444444444444446</v>
      </c>
    </row>
    <row r="78" spans="1:11" ht="14.1" customHeight="1" x14ac:dyDescent="0.2">
      <c r="A78" s="306">
        <v>93</v>
      </c>
      <c r="B78" s="307" t="s">
        <v>317</v>
      </c>
      <c r="C78" s="308"/>
      <c r="D78" s="113">
        <v>0.12849658989819115</v>
      </c>
      <c r="E78" s="115">
        <v>13</v>
      </c>
      <c r="F78" s="114">
        <v>6</v>
      </c>
      <c r="G78" s="114">
        <v>19</v>
      </c>
      <c r="H78" s="114">
        <v>14</v>
      </c>
      <c r="I78" s="140">
        <v>21</v>
      </c>
      <c r="J78" s="115">
        <v>-8</v>
      </c>
      <c r="K78" s="116">
        <v>-38.095238095238095</v>
      </c>
    </row>
    <row r="79" spans="1:11" ht="14.1" customHeight="1" x14ac:dyDescent="0.2">
      <c r="A79" s="306">
        <v>94</v>
      </c>
      <c r="B79" s="307" t="s">
        <v>318</v>
      </c>
      <c r="C79" s="308"/>
      <c r="D79" s="113">
        <v>0.32618365128002375</v>
      </c>
      <c r="E79" s="115">
        <v>33</v>
      </c>
      <c r="F79" s="114">
        <v>90</v>
      </c>
      <c r="G79" s="114">
        <v>98</v>
      </c>
      <c r="H79" s="114">
        <v>68</v>
      </c>
      <c r="I79" s="140">
        <v>43</v>
      </c>
      <c r="J79" s="115">
        <v>-10</v>
      </c>
      <c r="K79" s="116">
        <v>-23.255813953488371</v>
      </c>
    </row>
    <row r="80" spans="1:11" ht="14.1" customHeight="1" x14ac:dyDescent="0.2">
      <c r="A80" s="306" t="s">
        <v>319</v>
      </c>
      <c r="B80" s="307" t="s">
        <v>320</v>
      </c>
      <c r="C80" s="308"/>
      <c r="D80" s="113">
        <v>0</v>
      </c>
      <c r="E80" s="115">
        <v>0</v>
      </c>
      <c r="F80" s="114" t="s">
        <v>514</v>
      </c>
      <c r="G80" s="114">
        <v>0</v>
      </c>
      <c r="H80" s="114">
        <v>0</v>
      </c>
      <c r="I80" s="140" t="s">
        <v>514</v>
      </c>
      <c r="J80" s="115" t="s">
        <v>514</v>
      </c>
      <c r="K80" s="116" t="s">
        <v>514</v>
      </c>
    </row>
    <row r="81" spans="1:11" ht="14.1" customHeight="1" x14ac:dyDescent="0.2">
      <c r="A81" s="310" t="s">
        <v>321</v>
      </c>
      <c r="B81" s="311" t="s">
        <v>334</v>
      </c>
      <c r="C81" s="312"/>
      <c r="D81" s="125">
        <v>0.52387071266185625</v>
      </c>
      <c r="E81" s="143">
        <v>53</v>
      </c>
      <c r="F81" s="144">
        <v>24</v>
      </c>
      <c r="G81" s="144">
        <v>35</v>
      </c>
      <c r="H81" s="144">
        <v>34</v>
      </c>
      <c r="I81" s="145">
        <v>34</v>
      </c>
      <c r="J81" s="143">
        <v>19</v>
      </c>
      <c r="K81" s="146">
        <v>55.882352941176471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109330</v>
      </c>
      <c r="C10" s="114">
        <v>58311</v>
      </c>
      <c r="D10" s="114">
        <v>51019</v>
      </c>
      <c r="E10" s="114">
        <v>82190</v>
      </c>
      <c r="F10" s="114">
        <v>24696</v>
      </c>
      <c r="G10" s="114">
        <v>11881</v>
      </c>
      <c r="H10" s="114">
        <v>30101</v>
      </c>
      <c r="I10" s="115">
        <v>30934</v>
      </c>
      <c r="J10" s="114">
        <v>23218</v>
      </c>
      <c r="K10" s="114">
        <v>7716</v>
      </c>
      <c r="L10" s="423">
        <v>8507</v>
      </c>
      <c r="M10" s="424">
        <v>9288</v>
      </c>
    </row>
    <row r="11" spans="1:13" ht="11.1" customHeight="1" x14ac:dyDescent="0.2">
      <c r="A11" s="422" t="s">
        <v>388</v>
      </c>
      <c r="B11" s="115">
        <v>109705</v>
      </c>
      <c r="C11" s="114">
        <v>58940</v>
      </c>
      <c r="D11" s="114">
        <v>50765</v>
      </c>
      <c r="E11" s="114">
        <v>82516</v>
      </c>
      <c r="F11" s="114">
        <v>24855</v>
      </c>
      <c r="G11" s="114">
        <v>11424</v>
      </c>
      <c r="H11" s="114">
        <v>30562</v>
      </c>
      <c r="I11" s="115">
        <v>31653</v>
      </c>
      <c r="J11" s="114">
        <v>23772</v>
      </c>
      <c r="K11" s="114">
        <v>7881</v>
      </c>
      <c r="L11" s="423">
        <v>8230</v>
      </c>
      <c r="M11" s="424">
        <v>7988</v>
      </c>
    </row>
    <row r="12" spans="1:13" ht="11.1" customHeight="1" x14ac:dyDescent="0.2">
      <c r="A12" s="422" t="s">
        <v>389</v>
      </c>
      <c r="B12" s="115">
        <v>112462</v>
      </c>
      <c r="C12" s="114">
        <v>60367</v>
      </c>
      <c r="D12" s="114">
        <v>52095</v>
      </c>
      <c r="E12" s="114">
        <v>84846</v>
      </c>
      <c r="F12" s="114">
        <v>25322</v>
      </c>
      <c r="G12" s="114">
        <v>13044</v>
      </c>
      <c r="H12" s="114">
        <v>31151</v>
      </c>
      <c r="I12" s="115">
        <v>31799</v>
      </c>
      <c r="J12" s="114">
        <v>23459</v>
      </c>
      <c r="K12" s="114">
        <v>8340</v>
      </c>
      <c r="L12" s="423">
        <v>11156</v>
      </c>
      <c r="M12" s="424">
        <v>9043</v>
      </c>
    </row>
    <row r="13" spans="1:13" s="110" customFormat="1" ht="11.1" customHeight="1" x14ac:dyDescent="0.2">
      <c r="A13" s="422" t="s">
        <v>390</v>
      </c>
      <c r="B13" s="115">
        <v>111369</v>
      </c>
      <c r="C13" s="114">
        <v>59310</v>
      </c>
      <c r="D13" s="114">
        <v>52059</v>
      </c>
      <c r="E13" s="114">
        <v>83644</v>
      </c>
      <c r="F13" s="114">
        <v>25525</v>
      </c>
      <c r="G13" s="114">
        <v>12495</v>
      </c>
      <c r="H13" s="114">
        <v>31299</v>
      </c>
      <c r="I13" s="115">
        <v>32001</v>
      </c>
      <c r="J13" s="114">
        <v>23665</v>
      </c>
      <c r="K13" s="114">
        <v>8336</v>
      </c>
      <c r="L13" s="423">
        <v>6366</v>
      </c>
      <c r="M13" s="424">
        <v>7835</v>
      </c>
    </row>
    <row r="14" spans="1:13" ht="15" customHeight="1" x14ac:dyDescent="0.2">
      <c r="A14" s="422" t="s">
        <v>391</v>
      </c>
      <c r="B14" s="115">
        <v>110894</v>
      </c>
      <c r="C14" s="114">
        <v>59127</v>
      </c>
      <c r="D14" s="114">
        <v>51767</v>
      </c>
      <c r="E14" s="114">
        <v>80168</v>
      </c>
      <c r="F14" s="114">
        <v>28795</v>
      </c>
      <c r="G14" s="114">
        <v>12114</v>
      </c>
      <c r="H14" s="114">
        <v>31547</v>
      </c>
      <c r="I14" s="115">
        <v>31666</v>
      </c>
      <c r="J14" s="114">
        <v>23424</v>
      </c>
      <c r="K14" s="114">
        <v>8242</v>
      </c>
      <c r="L14" s="423">
        <v>8306</v>
      </c>
      <c r="M14" s="424">
        <v>8693</v>
      </c>
    </row>
    <row r="15" spans="1:13" ht="11.1" customHeight="1" x14ac:dyDescent="0.2">
      <c r="A15" s="422" t="s">
        <v>388</v>
      </c>
      <c r="B15" s="115">
        <v>111723</v>
      </c>
      <c r="C15" s="114">
        <v>59872</v>
      </c>
      <c r="D15" s="114">
        <v>51851</v>
      </c>
      <c r="E15" s="114">
        <v>80245</v>
      </c>
      <c r="F15" s="114">
        <v>29591</v>
      </c>
      <c r="G15" s="114">
        <v>11717</v>
      </c>
      <c r="H15" s="114">
        <v>32231</v>
      </c>
      <c r="I15" s="115">
        <v>32000</v>
      </c>
      <c r="J15" s="114">
        <v>23576</v>
      </c>
      <c r="K15" s="114">
        <v>8424</v>
      </c>
      <c r="L15" s="423">
        <v>8338</v>
      </c>
      <c r="M15" s="424">
        <v>7586</v>
      </c>
    </row>
    <row r="16" spans="1:13" ht="11.1" customHeight="1" x14ac:dyDescent="0.2">
      <c r="A16" s="422" t="s">
        <v>389</v>
      </c>
      <c r="B16" s="115">
        <v>114449</v>
      </c>
      <c r="C16" s="114">
        <v>61485</v>
      </c>
      <c r="D16" s="114">
        <v>52964</v>
      </c>
      <c r="E16" s="114">
        <v>83565</v>
      </c>
      <c r="F16" s="114">
        <v>30048</v>
      </c>
      <c r="G16" s="114">
        <v>13518</v>
      </c>
      <c r="H16" s="114">
        <v>32911</v>
      </c>
      <c r="I16" s="115">
        <v>31800</v>
      </c>
      <c r="J16" s="114">
        <v>23073</v>
      </c>
      <c r="K16" s="114">
        <v>8727</v>
      </c>
      <c r="L16" s="423">
        <v>12124</v>
      </c>
      <c r="M16" s="424">
        <v>9684</v>
      </c>
    </row>
    <row r="17" spans="1:13" s="110" customFormat="1" ht="11.1" customHeight="1" x14ac:dyDescent="0.2">
      <c r="A17" s="422" t="s">
        <v>390</v>
      </c>
      <c r="B17" s="115">
        <v>113549</v>
      </c>
      <c r="C17" s="114">
        <v>60510</v>
      </c>
      <c r="D17" s="114">
        <v>53039</v>
      </c>
      <c r="E17" s="114">
        <v>83147</v>
      </c>
      <c r="F17" s="114">
        <v>30285</v>
      </c>
      <c r="G17" s="114">
        <v>13011</v>
      </c>
      <c r="H17" s="114">
        <v>33151</v>
      </c>
      <c r="I17" s="115">
        <v>31963</v>
      </c>
      <c r="J17" s="114">
        <v>23228</v>
      </c>
      <c r="K17" s="114">
        <v>8735</v>
      </c>
      <c r="L17" s="423">
        <v>7274</v>
      </c>
      <c r="M17" s="424">
        <v>8485</v>
      </c>
    </row>
    <row r="18" spans="1:13" ht="15" customHeight="1" x14ac:dyDescent="0.2">
      <c r="A18" s="422" t="s">
        <v>392</v>
      </c>
      <c r="B18" s="115">
        <v>113687</v>
      </c>
      <c r="C18" s="114">
        <v>60486</v>
      </c>
      <c r="D18" s="114">
        <v>53201</v>
      </c>
      <c r="E18" s="114">
        <v>82585</v>
      </c>
      <c r="F18" s="114">
        <v>30917</v>
      </c>
      <c r="G18" s="114">
        <v>12613</v>
      </c>
      <c r="H18" s="114">
        <v>33615</v>
      </c>
      <c r="I18" s="115">
        <v>31575</v>
      </c>
      <c r="J18" s="114">
        <v>22939</v>
      </c>
      <c r="K18" s="114">
        <v>8636</v>
      </c>
      <c r="L18" s="423">
        <v>8943</v>
      </c>
      <c r="M18" s="424">
        <v>8976</v>
      </c>
    </row>
    <row r="19" spans="1:13" ht="11.1" customHeight="1" x14ac:dyDescent="0.2">
      <c r="A19" s="422" t="s">
        <v>388</v>
      </c>
      <c r="B19" s="115">
        <v>114040</v>
      </c>
      <c r="C19" s="114">
        <v>60971</v>
      </c>
      <c r="D19" s="114">
        <v>53069</v>
      </c>
      <c r="E19" s="114">
        <v>82586</v>
      </c>
      <c r="F19" s="114">
        <v>31225</v>
      </c>
      <c r="G19" s="114">
        <v>12188</v>
      </c>
      <c r="H19" s="114">
        <v>34241</v>
      </c>
      <c r="I19" s="115">
        <v>32456</v>
      </c>
      <c r="J19" s="114">
        <v>23625</v>
      </c>
      <c r="K19" s="114">
        <v>8831</v>
      </c>
      <c r="L19" s="423">
        <v>9030</v>
      </c>
      <c r="M19" s="424">
        <v>8803</v>
      </c>
    </row>
    <row r="20" spans="1:13" ht="11.1" customHeight="1" x14ac:dyDescent="0.2">
      <c r="A20" s="422" t="s">
        <v>389</v>
      </c>
      <c r="B20" s="115">
        <v>115942</v>
      </c>
      <c r="C20" s="114">
        <v>62133</v>
      </c>
      <c r="D20" s="114">
        <v>53809</v>
      </c>
      <c r="E20" s="114">
        <v>84112</v>
      </c>
      <c r="F20" s="114">
        <v>31656</v>
      </c>
      <c r="G20" s="114">
        <v>13692</v>
      </c>
      <c r="H20" s="114">
        <v>34732</v>
      </c>
      <c r="I20" s="115">
        <v>32443</v>
      </c>
      <c r="J20" s="114">
        <v>23251</v>
      </c>
      <c r="K20" s="114">
        <v>9192</v>
      </c>
      <c r="L20" s="423">
        <v>11597</v>
      </c>
      <c r="M20" s="424">
        <v>9983</v>
      </c>
    </row>
    <row r="21" spans="1:13" s="110" customFormat="1" ht="11.1" customHeight="1" x14ac:dyDescent="0.2">
      <c r="A21" s="422" t="s">
        <v>390</v>
      </c>
      <c r="B21" s="115">
        <v>114725</v>
      </c>
      <c r="C21" s="114">
        <v>60904</v>
      </c>
      <c r="D21" s="114">
        <v>53821</v>
      </c>
      <c r="E21" s="114">
        <v>83007</v>
      </c>
      <c r="F21" s="114">
        <v>31657</v>
      </c>
      <c r="G21" s="114">
        <v>13122</v>
      </c>
      <c r="H21" s="114">
        <v>34980</v>
      </c>
      <c r="I21" s="115">
        <v>32569</v>
      </c>
      <c r="J21" s="114">
        <v>23341</v>
      </c>
      <c r="K21" s="114">
        <v>9228</v>
      </c>
      <c r="L21" s="423">
        <v>6545</v>
      </c>
      <c r="M21" s="424">
        <v>8116</v>
      </c>
    </row>
    <row r="22" spans="1:13" ht="15" customHeight="1" x14ac:dyDescent="0.2">
      <c r="A22" s="422" t="s">
        <v>393</v>
      </c>
      <c r="B22" s="115">
        <v>113669</v>
      </c>
      <c r="C22" s="114">
        <v>60114</v>
      </c>
      <c r="D22" s="114">
        <v>53555</v>
      </c>
      <c r="E22" s="114">
        <v>81808</v>
      </c>
      <c r="F22" s="114">
        <v>31591</v>
      </c>
      <c r="G22" s="114">
        <v>12470</v>
      </c>
      <c r="H22" s="114">
        <v>35139</v>
      </c>
      <c r="I22" s="115">
        <v>31998</v>
      </c>
      <c r="J22" s="114">
        <v>23006</v>
      </c>
      <c r="K22" s="114">
        <v>8992</v>
      </c>
      <c r="L22" s="423">
        <v>8034</v>
      </c>
      <c r="M22" s="424">
        <v>9194</v>
      </c>
    </row>
    <row r="23" spans="1:13" ht="11.1" customHeight="1" x14ac:dyDescent="0.2">
      <c r="A23" s="422" t="s">
        <v>388</v>
      </c>
      <c r="B23" s="115">
        <v>113899</v>
      </c>
      <c r="C23" s="114">
        <v>60610</v>
      </c>
      <c r="D23" s="114">
        <v>53289</v>
      </c>
      <c r="E23" s="114">
        <v>81834</v>
      </c>
      <c r="F23" s="114">
        <v>31758</v>
      </c>
      <c r="G23" s="114">
        <v>11825</v>
      </c>
      <c r="H23" s="114">
        <v>35850</v>
      </c>
      <c r="I23" s="115">
        <v>32637</v>
      </c>
      <c r="J23" s="114">
        <v>23474</v>
      </c>
      <c r="K23" s="114">
        <v>9163</v>
      </c>
      <c r="L23" s="423">
        <v>7784</v>
      </c>
      <c r="M23" s="424">
        <v>7691</v>
      </c>
    </row>
    <row r="24" spans="1:13" ht="11.1" customHeight="1" x14ac:dyDescent="0.2">
      <c r="A24" s="422" t="s">
        <v>389</v>
      </c>
      <c r="B24" s="115">
        <v>116372</v>
      </c>
      <c r="C24" s="114">
        <v>61985</v>
      </c>
      <c r="D24" s="114">
        <v>54387</v>
      </c>
      <c r="E24" s="114">
        <v>82167</v>
      </c>
      <c r="F24" s="114">
        <v>32118</v>
      </c>
      <c r="G24" s="114">
        <v>13252</v>
      </c>
      <c r="H24" s="114">
        <v>36529</v>
      </c>
      <c r="I24" s="115">
        <v>32533</v>
      </c>
      <c r="J24" s="114">
        <v>23055</v>
      </c>
      <c r="K24" s="114">
        <v>9478</v>
      </c>
      <c r="L24" s="423">
        <v>10911</v>
      </c>
      <c r="M24" s="424">
        <v>8984</v>
      </c>
    </row>
    <row r="25" spans="1:13" s="110" customFormat="1" ht="11.1" customHeight="1" x14ac:dyDescent="0.2">
      <c r="A25" s="422" t="s">
        <v>390</v>
      </c>
      <c r="B25" s="115">
        <v>115090</v>
      </c>
      <c r="C25" s="114">
        <v>60766</v>
      </c>
      <c r="D25" s="114">
        <v>54324</v>
      </c>
      <c r="E25" s="114">
        <v>80843</v>
      </c>
      <c r="F25" s="114">
        <v>32120</v>
      </c>
      <c r="G25" s="114">
        <v>12675</v>
      </c>
      <c r="H25" s="114">
        <v>36821</v>
      </c>
      <c r="I25" s="115">
        <v>32691</v>
      </c>
      <c r="J25" s="114">
        <v>23251</v>
      </c>
      <c r="K25" s="114">
        <v>9440</v>
      </c>
      <c r="L25" s="423">
        <v>6518</v>
      </c>
      <c r="M25" s="424">
        <v>7891</v>
      </c>
    </row>
    <row r="26" spans="1:13" ht="15" customHeight="1" x14ac:dyDescent="0.2">
      <c r="A26" s="422" t="s">
        <v>394</v>
      </c>
      <c r="B26" s="115">
        <v>114482</v>
      </c>
      <c r="C26" s="114">
        <v>60346</v>
      </c>
      <c r="D26" s="114">
        <v>54136</v>
      </c>
      <c r="E26" s="114">
        <v>80090</v>
      </c>
      <c r="F26" s="114">
        <v>32266</v>
      </c>
      <c r="G26" s="114">
        <v>12197</v>
      </c>
      <c r="H26" s="114">
        <v>36964</v>
      </c>
      <c r="I26" s="115">
        <v>32339</v>
      </c>
      <c r="J26" s="114">
        <v>23094</v>
      </c>
      <c r="K26" s="114">
        <v>9245</v>
      </c>
      <c r="L26" s="423">
        <v>9026</v>
      </c>
      <c r="M26" s="424">
        <v>9789</v>
      </c>
    </row>
    <row r="27" spans="1:13" ht="11.1" customHeight="1" x14ac:dyDescent="0.2">
      <c r="A27" s="422" t="s">
        <v>388</v>
      </c>
      <c r="B27" s="115">
        <v>114958</v>
      </c>
      <c r="C27" s="114">
        <v>60799</v>
      </c>
      <c r="D27" s="114">
        <v>54159</v>
      </c>
      <c r="E27" s="114">
        <v>80291</v>
      </c>
      <c r="F27" s="114">
        <v>32551</v>
      </c>
      <c r="G27" s="114">
        <v>11755</v>
      </c>
      <c r="H27" s="114">
        <v>37613</v>
      </c>
      <c r="I27" s="115">
        <v>33059</v>
      </c>
      <c r="J27" s="114">
        <v>23628</v>
      </c>
      <c r="K27" s="114">
        <v>9431</v>
      </c>
      <c r="L27" s="423">
        <v>8809</v>
      </c>
      <c r="M27" s="424">
        <v>8350</v>
      </c>
    </row>
    <row r="28" spans="1:13" ht="11.1" customHeight="1" x14ac:dyDescent="0.2">
      <c r="A28" s="422" t="s">
        <v>389</v>
      </c>
      <c r="B28" s="115">
        <v>116391</v>
      </c>
      <c r="C28" s="114">
        <v>61317</v>
      </c>
      <c r="D28" s="114">
        <v>55074</v>
      </c>
      <c r="E28" s="114">
        <v>83336</v>
      </c>
      <c r="F28" s="114">
        <v>32764</v>
      </c>
      <c r="G28" s="114">
        <v>12985</v>
      </c>
      <c r="H28" s="114">
        <v>37883</v>
      </c>
      <c r="I28" s="115">
        <v>32844</v>
      </c>
      <c r="J28" s="114">
        <v>23080</v>
      </c>
      <c r="K28" s="114">
        <v>9764</v>
      </c>
      <c r="L28" s="423">
        <v>12172</v>
      </c>
      <c r="M28" s="424">
        <v>10663</v>
      </c>
    </row>
    <row r="29" spans="1:13" s="110" customFormat="1" ht="11.1" customHeight="1" x14ac:dyDescent="0.2">
      <c r="A29" s="422" t="s">
        <v>390</v>
      </c>
      <c r="B29" s="115">
        <v>115447</v>
      </c>
      <c r="C29" s="114">
        <v>60368</v>
      </c>
      <c r="D29" s="114">
        <v>55079</v>
      </c>
      <c r="E29" s="114">
        <v>82428</v>
      </c>
      <c r="F29" s="114">
        <v>32957</v>
      </c>
      <c r="G29" s="114">
        <v>12542</v>
      </c>
      <c r="H29" s="114">
        <v>37958</v>
      </c>
      <c r="I29" s="115">
        <v>32709</v>
      </c>
      <c r="J29" s="114">
        <v>23085</v>
      </c>
      <c r="K29" s="114">
        <v>9624</v>
      </c>
      <c r="L29" s="423">
        <v>6722</v>
      </c>
      <c r="M29" s="424">
        <v>7725</v>
      </c>
    </row>
    <row r="30" spans="1:13" ht="15" customHeight="1" x14ac:dyDescent="0.2">
      <c r="A30" s="422" t="s">
        <v>395</v>
      </c>
      <c r="B30" s="115">
        <v>115422</v>
      </c>
      <c r="C30" s="114">
        <v>60066</v>
      </c>
      <c r="D30" s="114">
        <v>55356</v>
      </c>
      <c r="E30" s="114">
        <v>81687</v>
      </c>
      <c r="F30" s="114">
        <v>33695</v>
      </c>
      <c r="G30" s="114">
        <v>12115</v>
      </c>
      <c r="H30" s="114">
        <v>38352</v>
      </c>
      <c r="I30" s="115">
        <v>31365</v>
      </c>
      <c r="J30" s="114">
        <v>22077</v>
      </c>
      <c r="K30" s="114">
        <v>9288</v>
      </c>
      <c r="L30" s="423">
        <v>8967</v>
      </c>
      <c r="M30" s="424">
        <v>8904</v>
      </c>
    </row>
    <row r="31" spans="1:13" ht="11.1" customHeight="1" x14ac:dyDescent="0.2">
      <c r="A31" s="422" t="s">
        <v>388</v>
      </c>
      <c r="B31" s="115">
        <v>116298</v>
      </c>
      <c r="C31" s="114">
        <v>60739</v>
      </c>
      <c r="D31" s="114">
        <v>55559</v>
      </c>
      <c r="E31" s="114">
        <v>82018</v>
      </c>
      <c r="F31" s="114">
        <v>34251</v>
      </c>
      <c r="G31" s="114">
        <v>11868</v>
      </c>
      <c r="H31" s="114">
        <v>39063</v>
      </c>
      <c r="I31" s="115">
        <v>32626</v>
      </c>
      <c r="J31" s="114">
        <v>22889</v>
      </c>
      <c r="K31" s="114">
        <v>9737</v>
      </c>
      <c r="L31" s="423">
        <v>7674</v>
      </c>
      <c r="M31" s="424">
        <v>7027</v>
      </c>
    </row>
    <row r="32" spans="1:13" ht="11.1" customHeight="1" x14ac:dyDescent="0.2">
      <c r="A32" s="422" t="s">
        <v>389</v>
      </c>
      <c r="B32" s="115">
        <v>118816</v>
      </c>
      <c r="C32" s="114">
        <v>62121</v>
      </c>
      <c r="D32" s="114">
        <v>56695</v>
      </c>
      <c r="E32" s="114">
        <v>84021</v>
      </c>
      <c r="F32" s="114">
        <v>34775</v>
      </c>
      <c r="G32" s="114">
        <v>13360</v>
      </c>
      <c r="H32" s="114">
        <v>39734</v>
      </c>
      <c r="I32" s="115">
        <v>32586</v>
      </c>
      <c r="J32" s="114">
        <v>22523</v>
      </c>
      <c r="K32" s="114">
        <v>10063</v>
      </c>
      <c r="L32" s="423">
        <v>12285</v>
      </c>
      <c r="M32" s="424">
        <v>10130</v>
      </c>
    </row>
    <row r="33" spans="1:13" s="110" customFormat="1" ht="11.1" customHeight="1" x14ac:dyDescent="0.2">
      <c r="A33" s="422" t="s">
        <v>390</v>
      </c>
      <c r="B33" s="115">
        <v>118432</v>
      </c>
      <c r="C33" s="114">
        <v>61515</v>
      </c>
      <c r="D33" s="114">
        <v>56917</v>
      </c>
      <c r="E33" s="114">
        <v>83277</v>
      </c>
      <c r="F33" s="114">
        <v>35143</v>
      </c>
      <c r="G33" s="114">
        <v>12934</v>
      </c>
      <c r="H33" s="114">
        <v>39951</v>
      </c>
      <c r="I33" s="115">
        <v>32401</v>
      </c>
      <c r="J33" s="114">
        <v>22443</v>
      </c>
      <c r="K33" s="114">
        <v>9958</v>
      </c>
      <c r="L33" s="423">
        <v>7276</v>
      </c>
      <c r="M33" s="424">
        <v>7764</v>
      </c>
    </row>
    <row r="34" spans="1:13" ht="15" customHeight="1" x14ac:dyDescent="0.2">
      <c r="A34" s="422" t="s">
        <v>396</v>
      </c>
      <c r="B34" s="115">
        <v>118201</v>
      </c>
      <c r="C34" s="114">
        <v>61463</v>
      </c>
      <c r="D34" s="114">
        <v>56738</v>
      </c>
      <c r="E34" s="114">
        <v>82860</v>
      </c>
      <c r="F34" s="114">
        <v>35334</v>
      </c>
      <c r="G34" s="114">
        <v>12442</v>
      </c>
      <c r="H34" s="114">
        <v>40338</v>
      </c>
      <c r="I34" s="115">
        <v>32230</v>
      </c>
      <c r="J34" s="114">
        <v>22323</v>
      </c>
      <c r="K34" s="114">
        <v>9907</v>
      </c>
      <c r="L34" s="423">
        <v>8910</v>
      </c>
      <c r="M34" s="424">
        <v>9278</v>
      </c>
    </row>
    <row r="35" spans="1:13" ht="11.1" customHeight="1" x14ac:dyDescent="0.2">
      <c r="A35" s="422" t="s">
        <v>388</v>
      </c>
      <c r="B35" s="115">
        <v>118921</v>
      </c>
      <c r="C35" s="114">
        <v>62092</v>
      </c>
      <c r="D35" s="114">
        <v>56829</v>
      </c>
      <c r="E35" s="114">
        <v>83093</v>
      </c>
      <c r="F35" s="114">
        <v>35824</v>
      </c>
      <c r="G35" s="114">
        <v>12004</v>
      </c>
      <c r="H35" s="114">
        <v>41087</v>
      </c>
      <c r="I35" s="115">
        <v>33116</v>
      </c>
      <c r="J35" s="114">
        <v>22987</v>
      </c>
      <c r="K35" s="114">
        <v>10129</v>
      </c>
      <c r="L35" s="423">
        <v>8531</v>
      </c>
      <c r="M35" s="424">
        <v>8093</v>
      </c>
    </row>
    <row r="36" spans="1:13" ht="11.1" customHeight="1" x14ac:dyDescent="0.2">
      <c r="A36" s="422" t="s">
        <v>389</v>
      </c>
      <c r="B36" s="115">
        <v>121854</v>
      </c>
      <c r="C36" s="114">
        <v>63659</v>
      </c>
      <c r="D36" s="114">
        <v>58195</v>
      </c>
      <c r="E36" s="114">
        <v>85401</v>
      </c>
      <c r="F36" s="114">
        <v>36450</v>
      </c>
      <c r="G36" s="114">
        <v>13527</v>
      </c>
      <c r="H36" s="114">
        <v>41765</v>
      </c>
      <c r="I36" s="115">
        <v>32991</v>
      </c>
      <c r="J36" s="114">
        <v>22459</v>
      </c>
      <c r="K36" s="114">
        <v>10532</v>
      </c>
      <c r="L36" s="423">
        <v>12869</v>
      </c>
      <c r="M36" s="424">
        <v>10352</v>
      </c>
    </row>
    <row r="37" spans="1:13" s="110" customFormat="1" ht="11.1" customHeight="1" x14ac:dyDescent="0.2">
      <c r="A37" s="422" t="s">
        <v>390</v>
      </c>
      <c r="B37" s="115">
        <v>121034</v>
      </c>
      <c r="C37" s="114">
        <v>62843</v>
      </c>
      <c r="D37" s="114">
        <v>58191</v>
      </c>
      <c r="E37" s="114">
        <v>84364</v>
      </c>
      <c r="F37" s="114">
        <v>36670</v>
      </c>
      <c r="G37" s="114">
        <v>13108</v>
      </c>
      <c r="H37" s="114">
        <v>42002</v>
      </c>
      <c r="I37" s="115">
        <v>32831</v>
      </c>
      <c r="J37" s="114">
        <v>22537</v>
      </c>
      <c r="K37" s="114">
        <v>10294</v>
      </c>
      <c r="L37" s="423">
        <v>7121</v>
      </c>
      <c r="M37" s="424">
        <v>8079</v>
      </c>
    </row>
    <row r="38" spans="1:13" ht="15" customHeight="1" x14ac:dyDescent="0.2">
      <c r="A38" s="425" t="s">
        <v>397</v>
      </c>
      <c r="B38" s="115">
        <v>121424</v>
      </c>
      <c r="C38" s="114">
        <v>63015</v>
      </c>
      <c r="D38" s="114">
        <v>58409</v>
      </c>
      <c r="E38" s="114">
        <v>84120</v>
      </c>
      <c r="F38" s="114">
        <v>37304</v>
      </c>
      <c r="G38" s="114">
        <v>12629</v>
      </c>
      <c r="H38" s="114">
        <v>42560</v>
      </c>
      <c r="I38" s="115">
        <v>32481</v>
      </c>
      <c r="J38" s="114">
        <v>22314</v>
      </c>
      <c r="K38" s="114">
        <v>10167</v>
      </c>
      <c r="L38" s="423">
        <v>9498</v>
      </c>
      <c r="M38" s="424">
        <v>9168</v>
      </c>
    </row>
    <row r="39" spans="1:13" ht="11.1" customHeight="1" x14ac:dyDescent="0.2">
      <c r="A39" s="422" t="s">
        <v>388</v>
      </c>
      <c r="B39" s="115">
        <v>121793</v>
      </c>
      <c r="C39" s="114">
        <v>63438</v>
      </c>
      <c r="D39" s="114">
        <v>58355</v>
      </c>
      <c r="E39" s="114">
        <v>84071</v>
      </c>
      <c r="F39" s="114">
        <v>37722</v>
      </c>
      <c r="G39" s="114">
        <v>12102</v>
      </c>
      <c r="H39" s="114">
        <v>43240</v>
      </c>
      <c r="I39" s="115">
        <v>33109</v>
      </c>
      <c r="J39" s="114">
        <v>22761</v>
      </c>
      <c r="K39" s="114">
        <v>10348</v>
      </c>
      <c r="L39" s="423">
        <v>8742</v>
      </c>
      <c r="M39" s="424">
        <v>8395</v>
      </c>
    </row>
    <row r="40" spans="1:13" ht="11.1" customHeight="1" x14ac:dyDescent="0.2">
      <c r="A40" s="425" t="s">
        <v>389</v>
      </c>
      <c r="B40" s="115">
        <v>124367</v>
      </c>
      <c r="C40" s="114">
        <v>64869</v>
      </c>
      <c r="D40" s="114">
        <v>59498</v>
      </c>
      <c r="E40" s="114">
        <v>86265</v>
      </c>
      <c r="F40" s="114">
        <v>38102</v>
      </c>
      <c r="G40" s="114">
        <v>13880</v>
      </c>
      <c r="H40" s="114">
        <v>43700</v>
      </c>
      <c r="I40" s="115">
        <v>33032</v>
      </c>
      <c r="J40" s="114">
        <v>22252</v>
      </c>
      <c r="K40" s="114">
        <v>10780</v>
      </c>
      <c r="L40" s="423">
        <v>12273</v>
      </c>
      <c r="M40" s="424">
        <v>9866</v>
      </c>
    </row>
    <row r="41" spans="1:13" s="110" customFormat="1" ht="11.1" customHeight="1" x14ac:dyDescent="0.2">
      <c r="A41" s="422" t="s">
        <v>390</v>
      </c>
      <c r="B41" s="115">
        <v>123781</v>
      </c>
      <c r="C41" s="114">
        <v>64194</v>
      </c>
      <c r="D41" s="114">
        <v>59587</v>
      </c>
      <c r="E41" s="114">
        <v>85453</v>
      </c>
      <c r="F41" s="114">
        <v>38328</v>
      </c>
      <c r="G41" s="114">
        <v>13460</v>
      </c>
      <c r="H41" s="114">
        <v>43967</v>
      </c>
      <c r="I41" s="115">
        <v>32783</v>
      </c>
      <c r="J41" s="114">
        <v>22120</v>
      </c>
      <c r="K41" s="114">
        <v>10663</v>
      </c>
      <c r="L41" s="423">
        <v>7803</v>
      </c>
      <c r="M41" s="424">
        <v>8453</v>
      </c>
    </row>
    <row r="42" spans="1:13" ht="15" customHeight="1" x14ac:dyDescent="0.2">
      <c r="A42" s="422" t="s">
        <v>398</v>
      </c>
      <c r="B42" s="115">
        <v>123702</v>
      </c>
      <c r="C42" s="114">
        <v>64153</v>
      </c>
      <c r="D42" s="114">
        <v>59549</v>
      </c>
      <c r="E42" s="114">
        <v>85202</v>
      </c>
      <c r="F42" s="114">
        <v>38500</v>
      </c>
      <c r="G42" s="114">
        <v>13066</v>
      </c>
      <c r="H42" s="114">
        <v>44318</v>
      </c>
      <c r="I42" s="115">
        <v>32142</v>
      </c>
      <c r="J42" s="114">
        <v>21731</v>
      </c>
      <c r="K42" s="114">
        <v>10411</v>
      </c>
      <c r="L42" s="423">
        <v>9096</v>
      </c>
      <c r="M42" s="424">
        <v>9461</v>
      </c>
    </row>
    <row r="43" spans="1:13" ht="11.1" customHeight="1" x14ac:dyDescent="0.2">
      <c r="A43" s="422" t="s">
        <v>388</v>
      </c>
      <c r="B43" s="115">
        <v>124100</v>
      </c>
      <c r="C43" s="114">
        <v>64614</v>
      </c>
      <c r="D43" s="114">
        <v>59486</v>
      </c>
      <c r="E43" s="114">
        <v>85204</v>
      </c>
      <c r="F43" s="114">
        <v>38896</v>
      </c>
      <c r="G43" s="114">
        <v>12597</v>
      </c>
      <c r="H43" s="114">
        <v>44963</v>
      </c>
      <c r="I43" s="115">
        <v>33141</v>
      </c>
      <c r="J43" s="114">
        <v>22291</v>
      </c>
      <c r="K43" s="114">
        <v>10850</v>
      </c>
      <c r="L43" s="423">
        <v>8677</v>
      </c>
      <c r="M43" s="424">
        <v>8443</v>
      </c>
    </row>
    <row r="44" spans="1:13" ht="11.1" customHeight="1" x14ac:dyDescent="0.2">
      <c r="A44" s="422" t="s">
        <v>389</v>
      </c>
      <c r="B44" s="115">
        <v>126811</v>
      </c>
      <c r="C44" s="114">
        <v>65882</v>
      </c>
      <c r="D44" s="114">
        <v>60929</v>
      </c>
      <c r="E44" s="114">
        <v>87211</v>
      </c>
      <c r="F44" s="114">
        <v>39600</v>
      </c>
      <c r="G44" s="114">
        <v>14092</v>
      </c>
      <c r="H44" s="114">
        <v>45593</v>
      </c>
      <c r="I44" s="115">
        <v>32958</v>
      </c>
      <c r="J44" s="114">
        <v>21840</v>
      </c>
      <c r="K44" s="114">
        <v>11118</v>
      </c>
      <c r="L44" s="423">
        <v>12308</v>
      </c>
      <c r="M44" s="424">
        <v>10329</v>
      </c>
    </row>
    <row r="45" spans="1:13" s="110" customFormat="1" ht="11.1" customHeight="1" x14ac:dyDescent="0.2">
      <c r="A45" s="422" t="s">
        <v>390</v>
      </c>
      <c r="B45" s="115">
        <v>126802</v>
      </c>
      <c r="C45" s="114">
        <v>65669</v>
      </c>
      <c r="D45" s="114">
        <v>61133</v>
      </c>
      <c r="E45" s="114">
        <v>86798</v>
      </c>
      <c r="F45" s="114">
        <v>40004</v>
      </c>
      <c r="G45" s="114">
        <v>13764</v>
      </c>
      <c r="H45" s="114">
        <v>45899</v>
      </c>
      <c r="I45" s="115">
        <v>32736</v>
      </c>
      <c r="J45" s="114">
        <v>21831</v>
      </c>
      <c r="K45" s="114">
        <v>10905</v>
      </c>
      <c r="L45" s="423">
        <v>7509</v>
      </c>
      <c r="M45" s="424">
        <v>8045</v>
      </c>
    </row>
    <row r="46" spans="1:13" ht="15" customHeight="1" x14ac:dyDescent="0.2">
      <c r="A46" s="422" t="s">
        <v>399</v>
      </c>
      <c r="B46" s="115">
        <v>126088</v>
      </c>
      <c r="C46" s="114">
        <v>65393</v>
      </c>
      <c r="D46" s="114">
        <v>60695</v>
      </c>
      <c r="E46" s="114">
        <v>86375</v>
      </c>
      <c r="F46" s="114">
        <v>39713</v>
      </c>
      <c r="G46" s="114">
        <v>13191</v>
      </c>
      <c r="H46" s="114">
        <v>45978</v>
      </c>
      <c r="I46" s="115">
        <v>32648</v>
      </c>
      <c r="J46" s="114">
        <v>21731</v>
      </c>
      <c r="K46" s="114">
        <v>10917</v>
      </c>
      <c r="L46" s="423">
        <v>9084</v>
      </c>
      <c r="M46" s="424">
        <v>9865</v>
      </c>
    </row>
    <row r="47" spans="1:13" ht="11.1" customHeight="1" x14ac:dyDescent="0.2">
      <c r="A47" s="422" t="s">
        <v>388</v>
      </c>
      <c r="B47" s="115">
        <v>125842</v>
      </c>
      <c r="C47" s="114">
        <v>65368</v>
      </c>
      <c r="D47" s="114">
        <v>60474</v>
      </c>
      <c r="E47" s="114">
        <v>85812</v>
      </c>
      <c r="F47" s="114">
        <v>40030</v>
      </c>
      <c r="G47" s="114">
        <v>12704</v>
      </c>
      <c r="H47" s="114">
        <v>46334</v>
      </c>
      <c r="I47" s="115">
        <v>33263</v>
      </c>
      <c r="J47" s="114">
        <v>22160</v>
      </c>
      <c r="K47" s="114">
        <v>11103</v>
      </c>
      <c r="L47" s="423">
        <v>8410</v>
      </c>
      <c r="M47" s="424">
        <v>8689</v>
      </c>
    </row>
    <row r="48" spans="1:13" ht="11.1" customHeight="1" x14ac:dyDescent="0.2">
      <c r="A48" s="422" t="s">
        <v>389</v>
      </c>
      <c r="B48" s="115">
        <v>128405</v>
      </c>
      <c r="C48" s="114">
        <v>66731</v>
      </c>
      <c r="D48" s="114">
        <v>61674</v>
      </c>
      <c r="E48" s="114">
        <v>87776</v>
      </c>
      <c r="F48" s="114">
        <v>40629</v>
      </c>
      <c r="G48" s="114">
        <v>14240</v>
      </c>
      <c r="H48" s="114">
        <v>46930</v>
      </c>
      <c r="I48" s="115">
        <v>32964</v>
      </c>
      <c r="J48" s="114">
        <v>21498</v>
      </c>
      <c r="K48" s="114">
        <v>11466</v>
      </c>
      <c r="L48" s="423">
        <v>12652</v>
      </c>
      <c r="M48" s="424">
        <v>10453</v>
      </c>
    </row>
    <row r="49" spans="1:17" s="110" customFormat="1" ht="11.1" customHeight="1" x14ac:dyDescent="0.2">
      <c r="A49" s="422" t="s">
        <v>390</v>
      </c>
      <c r="B49" s="115">
        <v>128116</v>
      </c>
      <c r="C49" s="114">
        <v>66058</v>
      </c>
      <c r="D49" s="114">
        <v>62058</v>
      </c>
      <c r="E49" s="114">
        <v>86903</v>
      </c>
      <c r="F49" s="114">
        <v>41213</v>
      </c>
      <c r="G49" s="114">
        <v>13759</v>
      </c>
      <c r="H49" s="114">
        <v>47255</v>
      </c>
      <c r="I49" s="115">
        <v>32829</v>
      </c>
      <c r="J49" s="114">
        <v>21502</v>
      </c>
      <c r="K49" s="114">
        <v>11327</v>
      </c>
      <c r="L49" s="423">
        <v>8105</v>
      </c>
      <c r="M49" s="424">
        <v>8617</v>
      </c>
    </row>
    <row r="50" spans="1:17" ht="15" customHeight="1" x14ac:dyDescent="0.2">
      <c r="A50" s="422" t="s">
        <v>400</v>
      </c>
      <c r="B50" s="143">
        <v>127378</v>
      </c>
      <c r="C50" s="144">
        <v>65794</v>
      </c>
      <c r="D50" s="144">
        <v>61584</v>
      </c>
      <c r="E50" s="144">
        <v>86272</v>
      </c>
      <c r="F50" s="144">
        <v>41106</v>
      </c>
      <c r="G50" s="144">
        <v>13231</v>
      </c>
      <c r="H50" s="144">
        <v>47204</v>
      </c>
      <c r="I50" s="143">
        <v>31864</v>
      </c>
      <c r="J50" s="144">
        <v>20927</v>
      </c>
      <c r="K50" s="144">
        <v>10937</v>
      </c>
      <c r="L50" s="426">
        <v>9201</v>
      </c>
      <c r="M50" s="427">
        <v>10117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1.0230949812829135</v>
      </c>
      <c r="C6" s="480">
        <f>'Tabelle 3.3'!J11</f>
        <v>-2.4013722126929675</v>
      </c>
      <c r="D6" s="481">
        <f t="shared" ref="D6:E9" si="0">IF(OR(AND(B6&gt;=-50,B6&lt;=50),ISNUMBER(B6)=FALSE),B6,"")</f>
        <v>1.0230949812829135</v>
      </c>
      <c r="E6" s="481">
        <f t="shared" si="0"/>
        <v>-2.4013722126929675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1.0230949812829135</v>
      </c>
      <c r="C14" s="480">
        <f>'Tabelle 3.3'!J11</f>
        <v>-2.4013722126929675</v>
      </c>
      <c r="D14" s="481">
        <f>IF(OR(AND(B14&gt;=-50,B14&lt;=50),ISNUMBER(B14)=FALSE),B14,"")</f>
        <v>1.0230949812829135</v>
      </c>
      <c r="E14" s="481">
        <f>IF(OR(AND(C14&gt;=-50,C14&lt;=50),ISNUMBER(C14)=FALSE),C14,"")</f>
        <v>-2.4013722126929675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-1.4195583596214512</v>
      </c>
      <c r="C15" s="480">
        <f>'Tabelle 3.3'!J12</f>
        <v>6.6901408450704229</v>
      </c>
      <c r="D15" s="481">
        <f t="shared" ref="D15:E45" si="3">IF(OR(AND(B15&gt;=-50,B15&lt;=50),ISNUMBER(B15)=FALSE),B15,"")</f>
        <v>-1.4195583596214512</v>
      </c>
      <c r="E15" s="481">
        <f t="shared" si="3"/>
        <v>6.6901408450704229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7.0466914924090522</v>
      </c>
      <c r="C16" s="480">
        <f>'Tabelle 3.3'!J13</f>
        <v>-16.129032258064516</v>
      </c>
      <c r="D16" s="481">
        <f t="shared" si="3"/>
        <v>7.0466914924090522</v>
      </c>
      <c r="E16" s="481">
        <f t="shared" si="3"/>
        <v>-16.129032258064516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-2.2761975782110011</v>
      </c>
      <c r="C17" s="480">
        <f>'Tabelle 3.3'!J14</f>
        <v>-4.5138888888888893</v>
      </c>
      <c r="D17" s="481">
        <f t="shared" si="3"/>
        <v>-2.2761975782110011</v>
      </c>
      <c r="E17" s="481">
        <f t="shared" si="3"/>
        <v>-4.5138888888888893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-3.5057958722080858</v>
      </c>
      <c r="C18" s="480">
        <f>'Tabelle 3.3'!J15</f>
        <v>0.80275229357798161</v>
      </c>
      <c r="D18" s="481">
        <f t="shared" si="3"/>
        <v>-3.5057958722080858</v>
      </c>
      <c r="E18" s="481">
        <f t="shared" si="3"/>
        <v>0.80275229357798161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v>
      </c>
      <c r="C19" s="480">
        <f>'Tabelle 3.3'!J16</f>
        <v>-6.4333017975402083</v>
      </c>
      <c r="D19" s="481">
        <f t="shared" si="3"/>
        <v>0</v>
      </c>
      <c r="E19" s="481">
        <f t="shared" si="3"/>
        <v>-6.4333017975402083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-7.3022598870056497</v>
      </c>
      <c r="C20" s="480">
        <f>'Tabelle 3.3'!J17</f>
        <v>-11.466666666666667</v>
      </c>
      <c r="D20" s="481">
        <f t="shared" si="3"/>
        <v>-7.3022598870056497</v>
      </c>
      <c r="E20" s="481">
        <f t="shared" si="3"/>
        <v>-11.466666666666667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1.2678288431061806</v>
      </c>
      <c r="C21" s="480">
        <f>'Tabelle 3.3'!J18</f>
        <v>-3.3532041728763042</v>
      </c>
      <c r="D21" s="481">
        <f t="shared" si="3"/>
        <v>1.2678288431061806</v>
      </c>
      <c r="E21" s="481">
        <f t="shared" si="3"/>
        <v>-3.3532041728763042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2.1549871023215821</v>
      </c>
      <c r="C22" s="480">
        <f>'Tabelle 3.3'!J19</f>
        <v>-0.51730288976097039</v>
      </c>
      <c r="D22" s="481">
        <f t="shared" si="3"/>
        <v>2.1549871023215821</v>
      </c>
      <c r="E22" s="481">
        <f t="shared" si="3"/>
        <v>-0.51730288976097039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1.6446804865513105</v>
      </c>
      <c r="C23" s="480">
        <f>'Tabelle 3.3'!J20</f>
        <v>-12.67427122940431</v>
      </c>
      <c r="D23" s="481">
        <f t="shared" si="3"/>
        <v>1.6446804865513105</v>
      </c>
      <c r="E23" s="481">
        <f t="shared" si="3"/>
        <v>-12.67427122940431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-2.3240589198036008</v>
      </c>
      <c r="C24" s="480">
        <f>'Tabelle 3.3'!J21</f>
        <v>-7.9799841980510928</v>
      </c>
      <c r="D24" s="481">
        <f t="shared" si="3"/>
        <v>-2.3240589198036008</v>
      </c>
      <c r="E24" s="481">
        <f t="shared" si="3"/>
        <v>-7.9799841980510928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1.2768427161926872</v>
      </c>
      <c r="C25" s="480">
        <f>'Tabelle 3.3'!J22</f>
        <v>-2.3060796645702304</v>
      </c>
      <c r="D25" s="481">
        <f t="shared" si="3"/>
        <v>1.2768427161926872</v>
      </c>
      <c r="E25" s="481">
        <f t="shared" si="3"/>
        <v>-2.3060796645702304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-0.40723981900452488</v>
      </c>
      <c r="C26" s="480">
        <f>'Tabelle 3.3'!J23</f>
        <v>-1.0948905109489051</v>
      </c>
      <c r="D26" s="481">
        <f t="shared" si="3"/>
        <v>-0.40723981900452488</v>
      </c>
      <c r="E26" s="481">
        <f t="shared" si="3"/>
        <v>-1.0948905109489051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1.727357609710551</v>
      </c>
      <c r="C27" s="480">
        <f>'Tabelle 3.3'!J24</f>
        <v>-0.43923865300146414</v>
      </c>
      <c r="D27" s="481">
        <f t="shared" si="3"/>
        <v>1.727357609710551</v>
      </c>
      <c r="E27" s="481">
        <f t="shared" si="3"/>
        <v>-0.43923865300146414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9.5042216930071444</v>
      </c>
      <c r="C28" s="480">
        <f>'Tabelle 3.3'!J25</f>
        <v>2.7492819039803038</v>
      </c>
      <c r="D28" s="481">
        <f t="shared" si="3"/>
        <v>9.5042216930071444</v>
      </c>
      <c r="E28" s="481">
        <f t="shared" si="3"/>
        <v>2.7492819039803038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-10.11166253101737</v>
      </c>
      <c r="C29" s="480">
        <f>'Tabelle 3.3'!J26</f>
        <v>-2.6086956521739131</v>
      </c>
      <c r="D29" s="481">
        <f t="shared" si="3"/>
        <v>-10.11166253101737</v>
      </c>
      <c r="E29" s="481">
        <f t="shared" si="3"/>
        <v>-2.6086956521739131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2.6403096488802875</v>
      </c>
      <c r="C30" s="480">
        <f>'Tabelle 3.3'!J27</f>
        <v>-3.3582089552238807</v>
      </c>
      <c r="D30" s="481">
        <f t="shared" si="3"/>
        <v>2.6403096488802875</v>
      </c>
      <c r="E30" s="481">
        <f t="shared" si="3"/>
        <v>-3.3582089552238807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0.68051575931232089</v>
      </c>
      <c r="C31" s="480">
        <f>'Tabelle 3.3'!J28</f>
        <v>7.309236947791165</v>
      </c>
      <c r="D31" s="481">
        <f t="shared" si="3"/>
        <v>0.68051575931232089</v>
      </c>
      <c r="E31" s="481">
        <f t="shared" si="3"/>
        <v>7.309236947791165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1.3277767009110293</v>
      </c>
      <c r="C32" s="480">
        <f>'Tabelle 3.3'!J29</f>
        <v>0.49668874172185429</v>
      </c>
      <c r="D32" s="481">
        <f t="shared" si="3"/>
        <v>1.3277767009110293</v>
      </c>
      <c r="E32" s="481">
        <f t="shared" si="3"/>
        <v>0.49668874172185429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2.5574575462047329</v>
      </c>
      <c r="C33" s="480">
        <f>'Tabelle 3.3'!J30</f>
        <v>4.4025157232704402</v>
      </c>
      <c r="D33" s="481">
        <f t="shared" si="3"/>
        <v>2.5574575462047329</v>
      </c>
      <c r="E33" s="481">
        <f t="shared" si="3"/>
        <v>4.4025157232704402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0.7142857142857143</v>
      </c>
      <c r="C34" s="480">
        <f>'Tabelle 3.3'!J31</f>
        <v>-3.0743956817648441</v>
      </c>
      <c r="D34" s="481">
        <f t="shared" si="3"/>
        <v>0.7142857142857143</v>
      </c>
      <c r="E34" s="481">
        <f t="shared" si="3"/>
        <v>-3.0743956817648441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-1.4195583596214512</v>
      </c>
      <c r="C37" s="480">
        <f>'Tabelle 3.3'!J34</f>
        <v>6.6901408450704229</v>
      </c>
      <c r="D37" s="481">
        <f t="shared" si="3"/>
        <v>-1.4195583596214512</v>
      </c>
      <c r="E37" s="481">
        <f t="shared" si="3"/>
        <v>6.6901408450704229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-0.76228839486028965</v>
      </c>
      <c r="C38" s="480">
        <f>'Tabelle 3.3'!J35</f>
        <v>-4.6711899791231737</v>
      </c>
      <c r="D38" s="481">
        <f t="shared" si="3"/>
        <v>-0.76228839486028965</v>
      </c>
      <c r="E38" s="481">
        <f t="shared" si="3"/>
        <v>-4.6711899791231737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1.8532048382794652</v>
      </c>
      <c r="C39" s="480">
        <f>'Tabelle 3.3'!J36</f>
        <v>-2.2763479307537082</v>
      </c>
      <c r="D39" s="481">
        <f t="shared" si="3"/>
        <v>1.8532048382794652</v>
      </c>
      <c r="E39" s="481">
        <f t="shared" si="3"/>
        <v>-2.2763479307537082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1.8532048382794652</v>
      </c>
      <c r="C45" s="480">
        <f>'Tabelle 3.3'!J36</f>
        <v>-2.2763479307537082</v>
      </c>
      <c r="D45" s="481">
        <f t="shared" si="3"/>
        <v>1.8532048382794652</v>
      </c>
      <c r="E45" s="481">
        <f t="shared" si="3"/>
        <v>-2.2763479307537082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114482</v>
      </c>
      <c r="C51" s="487">
        <v>23094</v>
      </c>
      <c r="D51" s="487">
        <v>9245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114958</v>
      </c>
      <c r="C52" s="487">
        <v>23628</v>
      </c>
      <c r="D52" s="487">
        <v>9431</v>
      </c>
      <c r="E52" s="488">
        <f t="shared" ref="E52:G70" si="11">IF($A$51=37802,IF(COUNTBLANK(B$51:B$70)&gt;0,#N/A,B52/B$51*100),IF(COUNTBLANK(B$51:B$75)&gt;0,#N/A,B52/B$51*100))</f>
        <v>100.41578588773781</v>
      </c>
      <c r="F52" s="488">
        <f t="shared" si="11"/>
        <v>102.3122889062094</v>
      </c>
      <c r="G52" s="488">
        <f t="shared" si="11"/>
        <v>102.01189832341807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116391</v>
      </c>
      <c r="C53" s="487">
        <v>23080</v>
      </c>
      <c r="D53" s="487">
        <v>9764</v>
      </c>
      <c r="E53" s="488">
        <f t="shared" si="11"/>
        <v>101.667511049772</v>
      </c>
      <c r="F53" s="488">
        <f t="shared" si="11"/>
        <v>99.939378193470162</v>
      </c>
      <c r="G53" s="488">
        <f t="shared" si="11"/>
        <v>105.61384532179557</v>
      </c>
      <c r="H53" s="489">
        <f>IF(ISERROR(L53)=TRUE,IF(MONTH(A53)=MONTH(MAX(A$51:A$75)),A53,""),"")</f>
        <v>41883</v>
      </c>
      <c r="I53" s="488">
        <f t="shared" si="12"/>
        <v>101.667511049772</v>
      </c>
      <c r="J53" s="488">
        <f t="shared" si="10"/>
        <v>99.939378193470162</v>
      </c>
      <c r="K53" s="488">
        <f t="shared" si="10"/>
        <v>105.61384532179557</v>
      </c>
      <c r="L53" s="488" t="e">
        <f t="shared" si="13"/>
        <v>#N/A</v>
      </c>
    </row>
    <row r="54" spans="1:14" ht="15" customHeight="1" x14ac:dyDescent="0.2">
      <c r="A54" s="490" t="s">
        <v>463</v>
      </c>
      <c r="B54" s="487">
        <v>115447</v>
      </c>
      <c r="C54" s="487">
        <v>23085</v>
      </c>
      <c r="D54" s="487">
        <v>9624</v>
      </c>
      <c r="E54" s="488">
        <f t="shared" si="11"/>
        <v>100.84292727240964</v>
      </c>
      <c r="F54" s="488">
        <f t="shared" si="11"/>
        <v>99.961028838659388</v>
      </c>
      <c r="G54" s="488">
        <f t="shared" si="11"/>
        <v>104.09951325040564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115422</v>
      </c>
      <c r="C55" s="487">
        <v>22077</v>
      </c>
      <c r="D55" s="487">
        <v>9288</v>
      </c>
      <c r="E55" s="488">
        <f t="shared" si="11"/>
        <v>100.82108977830575</v>
      </c>
      <c r="F55" s="488">
        <f t="shared" si="11"/>
        <v>95.596258768511305</v>
      </c>
      <c r="G55" s="488">
        <f t="shared" si="11"/>
        <v>100.46511627906978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116298</v>
      </c>
      <c r="C56" s="487">
        <v>22889</v>
      </c>
      <c r="D56" s="487">
        <v>9737</v>
      </c>
      <c r="E56" s="488">
        <f t="shared" si="11"/>
        <v>101.58627557170558</v>
      </c>
      <c r="F56" s="488">
        <f t="shared" si="11"/>
        <v>99.112323547241715</v>
      </c>
      <c r="G56" s="488">
        <f t="shared" si="11"/>
        <v>105.32179556517036</v>
      </c>
      <c r="H56" s="489" t="str">
        <f t="shared" si="14"/>
        <v/>
      </c>
      <c r="I56" s="488" t="str">
        <f t="shared" si="12"/>
        <v/>
      </c>
      <c r="J56" s="488" t="str">
        <f t="shared" si="10"/>
        <v/>
      </c>
      <c r="K56" s="488" t="str">
        <f t="shared" si="10"/>
        <v/>
      </c>
      <c r="L56" s="488" t="e">
        <f t="shared" si="13"/>
        <v>#N/A</v>
      </c>
    </row>
    <row r="57" spans="1:14" ht="15" customHeight="1" x14ac:dyDescent="0.2">
      <c r="A57" s="490">
        <v>42248</v>
      </c>
      <c r="B57" s="487">
        <v>118816</v>
      </c>
      <c r="C57" s="487">
        <v>22523</v>
      </c>
      <c r="D57" s="487">
        <v>10063</v>
      </c>
      <c r="E57" s="488">
        <f t="shared" si="11"/>
        <v>103.78574797784805</v>
      </c>
      <c r="F57" s="488">
        <f t="shared" si="11"/>
        <v>97.527496319390323</v>
      </c>
      <c r="G57" s="488">
        <f t="shared" si="11"/>
        <v>108.84802595997836</v>
      </c>
      <c r="H57" s="489">
        <f t="shared" si="14"/>
        <v>42248</v>
      </c>
      <c r="I57" s="488">
        <f t="shared" si="12"/>
        <v>103.78574797784805</v>
      </c>
      <c r="J57" s="488">
        <f t="shared" si="10"/>
        <v>97.527496319390323</v>
      </c>
      <c r="K57" s="488">
        <f t="shared" si="10"/>
        <v>108.84802595997836</v>
      </c>
      <c r="L57" s="488" t="e">
        <f t="shared" si="13"/>
        <v>#N/A</v>
      </c>
    </row>
    <row r="58" spans="1:14" ht="15" customHeight="1" x14ac:dyDescent="0.2">
      <c r="A58" s="490" t="s">
        <v>466</v>
      </c>
      <c r="B58" s="487">
        <v>118432</v>
      </c>
      <c r="C58" s="487">
        <v>22443</v>
      </c>
      <c r="D58" s="487">
        <v>9958</v>
      </c>
      <c r="E58" s="488">
        <f t="shared" si="11"/>
        <v>103.4503240684125</v>
      </c>
      <c r="F58" s="488">
        <f t="shared" si="11"/>
        <v>97.181085996362697</v>
      </c>
      <c r="G58" s="488">
        <f t="shared" si="11"/>
        <v>107.71227690643592</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118201</v>
      </c>
      <c r="C59" s="487">
        <v>22323</v>
      </c>
      <c r="D59" s="487">
        <v>9907</v>
      </c>
      <c r="E59" s="488">
        <f t="shared" si="11"/>
        <v>103.24854562289268</v>
      </c>
      <c r="F59" s="488">
        <f t="shared" si="11"/>
        <v>96.66147051182125</v>
      </c>
      <c r="G59" s="488">
        <f t="shared" si="11"/>
        <v>107.16062736614387</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118921</v>
      </c>
      <c r="C60" s="487">
        <v>22987</v>
      </c>
      <c r="D60" s="487">
        <v>10129</v>
      </c>
      <c r="E60" s="488">
        <f t="shared" si="11"/>
        <v>103.87746545308431</v>
      </c>
      <c r="F60" s="488">
        <f t="shared" si="11"/>
        <v>99.536676192950551</v>
      </c>
      <c r="G60" s="488">
        <f t="shared" si="11"/>
        <v>109.56192536506219</v>
      </c>
      <c r="H60" s="489" t="str">
        <f t="shared" si="14"/>
        <v/>
      </c>
      <c r="I60" s="488" t="str">
        <f t="shared" si="12"/>
        <v/>
      </c>
      <c r="J60" s="488" t="str">
        <f t="shared" si="10"/>
        <v/>
      </c>
      <c r="K60" s="488" t="str">
        <f t="shared" si="10"/>
        <v/>
      </c>
      <c r="L60" s="488" t="e">
        <f t="shared" si="13"/>
        <v>#N/A</v>
      </c>
    </row>
    <row r="61" spans="1:14" ht="15" customHeight="1" x14ac:dyDescent="0.2">
      <c r="A61" s="490">
        <v>42614</v>
      </c>
      <c r="B61" s="487">
        <v>121854</v>
      </c>
      <c r="C61" s="487">
        <v>22459</v>
      </c>
      <c r="D61" s="487">
        <v>10532</v>
      </c>
      <c r="E61" s="488">
        <f t="shared" si="11"/>
        <v>106.43944026135112</v>
      </c>
      <c r="F61" s="488">
        <f t="shared" si="11"/>
        <v>97.250368060968214</v>
      </c>
      <c r="G61" s="488">
        <f t="shared" si="11"/>
        <v>113.92103839913467</v>
      </c>
      <c r="H61" s="489">
        <f t="shared" si="14"/>
        <v>42614</v>
      </c>
      <c r="I61" s="488">
        <f t="shared" si="12"/>
        <v>106.43944026135112</v>
      </c>
      <c r="J61" s="488">
        <f t="shared" si="10"/>
        <v>97.250368060968214</v>
      </c>
      <c r="K61" s="488">
        <f t="shared" si="10"/>
        <v>113.92103839913467</v>
      </c>
      <c r="L61" s="488" t="e">
        <f t="shared" si="13"/>
        <v>#N/A</v>
      </c>
    </row>
    <row r="62" spans="1:14" ht="15" customHeight="1" x14ac:dyDescent="0.2">
      <c r="A62" s="490" t="s">
        <v>469</v>
      </c>
      <c r="B62" s="487">
        <v>121034</v>
      </c>
      <c r="C62" s="487">
        <v>22537</v>
      </c>
      <c r="D62" s="487">
        <v>10294</v>
      </c>
      <c r="E62" s="488">
        <f t="shared" si="11"/>
        <v>105.72317045474398</v>
      </c>
      <c r="F62" s="488">
        <f t="shared" si="11"/>
        <v>97.588118125920147</v>
      </c>
      <c r="G62" s="488">
        <f t="shared" si="11"/>
        <v>111.34667387777178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121424</v>
      </c>
      <c r="C63" s="487">
        <v>22314</v>
      </c>
      <c r="D63" s="487">
        <v>10167</v>
      </c>
      <c r="E63" s="488">
        <f t="shared" si="11"/>
        <v>106.06383536276445</v>
      </c>
      <c r="F63" s="488">
        <f t="shared" si="11"/>
        <v>96.622499350480638</v>
      </c>
      <c r="G63" s="488">
        <f t="shared" si="11"/>
        <v>109.97295835586804</v>
      </c>
      <c r="H63" s="489" t="str">
        <f t="shared" si="14"/>
        <v/>
      </c>
      <c r="I63" s="488" t="str">
        <f t="shared" si="12"/>
        <v/>
      </c>
      <c r="J63" s="488" t="str">
        <f t="shared" si="10"/>
        <v/>
      </c>
      <c r="K63" s="488" t="str">
        <f t="shared" si="10"/>
        <v/>
      </c>
      <c r="L63" s="488" t="e">
        <f t="shared" si="13"/>
        <v>#N/A</v>
      </c>
    </row>
    <row r="64" spans="1:14" ht="15" customHeight="1" x14ac:dyDescent="0.2">
      <c r="A64" s="490" t="s">
        <v>471</v>
      </c>
      <c r="B64" s="487">
        <v>121793</v>
      </c>
      <c r="C64" s="487">
        <v>22761</v>
      </c>
      <c r="D64" s="487">
        <v>10348</v>
      </c>
      <c r="E64" s="488">
        <f t="shared" si="11"/>
        <v>106.38615677573766</v>
      </c>
      <c r="F64" s="488">
        <f t="shared" si="11"/>
        <v>98.558067030397496</v>
      </c>
      <c r="G64" s="488">
        <f t="shared" si="11"/>
        <v>111.93077339102217</v>
      </c>
      <c r="H64" s="489" t="str">
        <f t="shared" si="14"/>
        <v/>
      </c>
      <c r="I64" s="488" t="str">
        <f t="shared" si="12"/>
        <v/>
      </c>
      <c r="J64" s="488" t="str">
        <f t="shared" si="10"/>
        <v/>
      </c>
      <c r="K64" s="488" t="str">
        <f t="shared" si="10"/>
        <v/>
      </c>
      <c r="L64" s="488" t="e">
        <f t="shared" si="13"/>
        <v>#N/A</v>
      </c>
    </row>
    <row r="65" spans="1:12" ht="15" customHeight="1" x14ac:dyDescent="0.2">
      <c r="A65" s="490">
        <v>42979</v>
      </c>
      <c r="B65" s="487">
        <v>124367</v>
      </c>
      <c r="C65" s="487">
        <v>22252</v>
      </c>
      <c r="D65" s="487">
        <v>10780</v>
      </c>
      <c r="E65" s="488">
        <f t="shared" si="11"/>
        <v>108.63454516867282</v>
      </c>
      <c r="F65" s="488">
        <f t="shared" si="11"/>
        <v>96.354031350134235</v>
      </c>
      <c r="G65" s="488">
        <f t="shared" si="11"/>
        <v>116.60356949702542</v>
      </c>
      <c r="H65" s="489">
        <f t="shared" si="14"/>
        <v>42979</v>
      </c>
      <c r="I65" s="488">
        <f t="shared" si="12"/>
        <v>108.63454516867282</v>
      </c>
      <c r="J65" s="488">
        <f t="shared" si="10"/>
        <v>96.354031350134235</v>
      </c>
      <c r="K65" s="488">
        <f t="shared" si="10"/>
        <v>116.60356949702542</v>
      </c>
      <c r="L65" s="488" t="e">
        <f t="shared" si="13"/>
        <v>#N/A</v>
      </c>
    </row>
    <row r="66" spans="1:12" ht="15" customHeight="1" x14ac:dyDescent="0.2">
      <c r="A66" s="490" t="s">
        <v>472</v>
      </c>
      <c r="B66" s="487">
        <v>123781</v>
      </c>
      <c r="C66" s="487">
        <v>22120</v>
      </c>
      <c r="D66" s="487">
        <v>10663</v>
      </c>
      <c r="E66" s="488">
        <f t="shared" si="11"/>
        <v>108.12267430687794</v>
      </c>
      <c r="F66" s="488">
        <f t="shared" si="11"/>
        <v>95.782454317138658</v>
      </c>
      <c r="G66" s="488">
        <f t="shared" si="11"/>
        <v>115.33802055164955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123702</v>
      </c>
      <c r="C67" s="487">
        <v>21731</v>
      </c>
      <c r="D67" s="487">
        <v>10411</v>
      </c>
      <c r="E67" s="488">
        <f t="shared" si="11"/>
        <v>108.05366782550969</v>
      </c>
      <c r="F67" s="488">
        <f t="shared" si="11"/>
        <v>94.098034121416816</v>
      </c>
      <c r="G67" s="488">
        <f t="shared" si="11"/>
        <v>112.61222282314765</v>
      </c>
      <c r="H67" s="489" t="str">
        <f t="shared" si="14"/>
        <v/>
      </c>
      <c r="I67" s="488" t="str">
        <f t="shared" si="12"/>
        <v/>
      </c>
      <c r="J67" s="488" t="str">
        <f t="shared" si="12"/>
        <v/>
      </c>
      <c r="K67" s="488" t="str">
        <f t="shared" si="12"/>
        <v/>
      </c>
      <c r="L67" s="488" t="e">
        <f t="shared" si="13"/>
        <v>#N/A</v>
      </c>
    </row>
    <row r="68" spans="1:12" ht="15" customHeight="1" x14ac:dyDescent="0.2">
      <c r="A68" s="490" t="s">
        <v>474</v>
      </c>
      <c r="B68" s="487">
        <v>124100</v>
      </c>
      <c r="C68" s="487">
        <v>22291</v>
      </c>
      <c r="D68" s="487">
        <v>10850</v>
      </c>
      <c r="E68" s="488">
        <f t="shared" si="11"/>
        <v>108.40132073164341</v>
      </c>
      <c r="F68" s="488">
        <f t="shared" si="11"/>
        <v>96.522906382610202</v>
      </c>
      <c r="G68" s="488">
        <f t="shared" si="11"/>
        <v>117.3607355327204</v>
      </c>
      <c r="H68" s="489" t="str">
        <f t="shared" si="14"/>
        <v/>
      </c>
      <c r="I68" s="488" t="str">
        <f t="shared" si="12"/>
        <v/>
      </c>
      <c r="J68" s="488" t="str">
        <f t="shared" si="12"/>
        <v/>
      </c>
      <c r="K68" s="488" t="str">
        <f t="shared" si="12"/>
        <v/>
      </c>
      <c r="L68" s="488" t="e">
        <f t="shared" si="13"/>
        <v>#N/A</v>
      </c>
    </row>
    <row r="69" spans="1:12" ht="15" customHeight="1" x14ac:dyDescent="0.2">
      <c r="A69" s="490">
        <v>43344</v>
      </c>
      <c r="B69" s="487">
        <v>126811</v>
      </c>
      <c r="C69" s="487">
        <v>21840</v>
      </c>
      <c r="D69" s="487">
        <v>11118</v>
      </c>
      <c r="E69" s="488">
        <f t="shared" si="11"/>
        <v>110.76937859226778</v>
      </c>
      <c r="F69" s="488">
        <f t="shared" si="11"/>
        <v>94.570018186541958</v>
      </c>
      <c r="G69" s="488">
        <f t="shared" si="11"/>
        <v>120.25959978366684</v>
      </c>
      <c r="H69" s="489">
        <f t="shared" si="14"/>
        <v>43344</v>
      </c>
      <c r="I69" s="488">
        <f t="shared" si="12"/>
        <v>110.76937859226778</v>
      </c>
      <c r="J69" s="488">
        <f t="shared" si="12"/>
        <v>94.570018186541958</v>
      </c>
      <c r="K69" s="488">
        <f t="shared" si="12"/>
        <v>120.25959978366684</v>
      </c>
      <c r="L69" s="488" t="e">
        <f t="shared" si="13"/>
        <v>#N/A</v>
      </c>
    </row>
    <row r="70" spans="1:12" ht="15" customHeight="1" x14ac:dyDescent="0.2">
      <c r="A70" s="490" t="s">
        <v>475</v>
      </c>
      <c r="B70" s="487">
        <v>126802</v>
      </c>
      <c r="C70" s="487">
        <v>21831</v>
      </c>
      <c r="D70" s="487">
        <v>10905</v>
      </c>
      <c r="E70" s="488">
        <f t="shared" si="11"/>
        <v>110.7615170943904</v>
      </c>
      <c r="F70" s="488">
        <f t="shared" si="11"/>
        <v>94.53104702520136</v>
      </c>
      <c r="G70" s="488">
        <f t="shared" si="11"/>
        <v>117.95565170362359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126088</v>
      </c>
      <c r="C71" s="487">
        <v>21731</v>
      </c>
      <c r="D71" s="487">
        <v>10917</v>
      </c>
      <c r="E71" s="491">
        <f t="shared" ref="E71:G75" si="15">IF($A$51=37802,IF(COUNTBLANK(B$51:B$70)&gt;0,#N/A,IF(ISBLANK(B71)=FALSE,B71/B$51*100,#N/A)),IF(COUNTBLANK(B$51:B$75)&gt;0,#N/A,B71/B$51*100))</f>
        <v>110.13783826278367</v>
      </c>
      <c r="F71" s="491">
        <f t="shared" si="15"/>
        <v>94.098034121416816</v>
      </c>
      <c r="G71" s="491">
        <f t="shared" si="15"/>
        <v>118.085451595457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125842</v>
      </c>
      <c r="C72" s="487">
        <v>22160</v>
      </c>
      <c r="D72" s="487">
        <v>11103</v>
      </c>
      <c r="E72" s="491">
        <f t="shared" si="15"/>
        <v>109.92295732080153</v>
      </c>
      <c r="F72" s="491">
        <f t="shared" si="15"/>
        <v>95.955659478652464</v>
      </c>
      <c r="G72" s="491">
        <f t="shared" si="15"/>
        <v>120.09734991887507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128405</v>
      </c>
      <c r="C73" s="487">
        <v>21498</v>
      </c>
      <c r="D73" s="487">
        <v>11466</v>
      </c>
      <c r="E73" s="491">
        <f t="shared" si="15"/>
        <v>112.16173721633096</v>
      </c>
      <c r="F73" s="491">
        <f t="shared" si="15"/>
        <v>93.089114055598856</v>
      </c>
      <c r="G73" s="491">
        <f t="shared" si="15"/>
        <v>124.02379664683613</v>
      </c>
      <c r="H73" s="492">
        <f>IF(A$51=37802,IF(ISERROR(L73)=TRUE,IF(ISBLANK(A73)=FALSE,IF(MONTH(A73)=MONTH(MAX(A$51:A$75)),A73,""),""),""),IF(ISERROR(L73)=TRUE,IF(MONTH(A73)=MONTH(MAX(A$51:A$75)),A73,""),""))</f>
        <v>43709</v>
      </c>
      <c r="I73" s="488">
        <f t="shared" si="12"/>
        <v>112.16173721633096</v>
      </c>
      <c r="J73" s="488">
        <f t="shared" si="12"/>
        <v>93.089114055598856</v>
      </c>
      <c r="K73" s="488">
        <f t="shared" si="12"/>
        <v>124.02379664683613</v>
      </c>
      <c r="L73" s="488" t="e">
        <f t="shared" si="13"/>
        <v>#N/A</v>
      </c>
    </row>
    <row r="74" spans="1:12" ht="15" customHeight="1" x14ac:dyDescent="0.2">
      <c r="A74" s="490" t="s">
        <v>478</v>
      </c>
      <c r="B74" s="487">
        <v>128116</v>
      </c>
      <c r="C74" s="487">
        <v>21502</v>
      </c>
      <c r="D74" s="487">
        <v>11327</v>
      </c>
      <c r="E74" s="491">
        <f t="shared" si="15"/>
        <v>111.90929578449014</v>
      </c>
      <c r="F74" s="491">
        <f t="shared" si="15"/>
        <v>93.106434571750242</v>
      </c>
      <c r="G74" s="491">
        <f t="shared" si="15"/>
        <v>122.52028123309897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127378</v>
      </c>
      <c r="C75" s="493">
        <v>20927</v>
      </c>
      <c r="D75" s="493">
        <v>10937</v>
      </c>
      <c r="E75" s="491">
        <f t="shared" si="15"/>
        <v>111.26465295854371</v>
      </c>
      <c r="F75" s="491">
        <f t="shared" si="15"/>
        <v>90.616610374989165</v>
      </c>
      <c r="G75" s="491">
        <f t="shared" si="15"/>
        <v>118.30178474851272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112.16173721633096</v>
      </c>
      <c r="J77" s="488">
        <f>IF(J75&lt;&gt;"",J75,IF(J74&lt;&gt;"",J74,IF(J73&lt;&gt;"",J73,IF(J72&lt;&gt;"",J72,IF(J71&lt;&gt;"",J71,IF(J70&lt;&gt;"",J70,""))))))</f>
        <v>93.089114055598856</v>
      </c>
      <c r="K77" s="488">
        <f>IF(K75&lt;&gt;"",K75,IF(K74&lt;&gt;"",K74,IF(K73&lt;&gt;"",K73,IF(K72&lt;&gt;"",K72,IF(K71&lt;&gt;"",K71,IF(K70&lt;&gt;"",K70,""))))))</f>
        <v>124.02379664683613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+12,2%</v>
      </c>
      <c r="J79" s="488" t="str">
        <f>"GeB - ausschließlich: "&amp;IF(J77&gt;100,"+","")&amp;TEXT(J77-100,"0,0")&amp;"%"</f>
        <v>GeB - ausschließlich: -6,9%</v>
      </c>
      <c r="K79" s="488" t="str">
        <f>"GeB - im Nebenjob: "&amp;IF(K77&gt;100,"+","")&amp;TEXT(K77-100,"0,0")&amp;"%"</f>
        <v>GeB - im Nebenjob: +24,0%</v>
      </c>
    </row>
    <row r="81" spans="9:9" ht="15" customHeight="1" x14ac:dyDescent="0.2">
      <c r="I81" s="488" t="str">
        <f>IF(ISERROR(HLOOKUP(1,I$78:K$79,2,FALSE)),"",HLOOKUP(1,I$78:K$79,2,FALSE))</f>
        <v>GeB - im Nebenjob: +24,0%</v>
      </c>
    </row>
    <row r="82" spans="9:9" ht="15" customHeight="1" x14ac:dyDescent="0.2">
      <c r="I82" s="488" t="str">
        <f>IF(ISERROR(HLOOKUP(2,I$78:K$79,2,FALSE)),"",HLOOKUP(2,I$78:K$79,2,FALSE))</f>
        <v>SvB: +12,2%</v>
      </c>
    </row>
    <row r="83" spans="9:9" ht="15" customHeight="1" x14ac:dyDescent="0.2">
      <c r="I83" s="488" t="str">
        <f>IF(ISERROR(HLOOKUP(3,I$78:K$79,2,FALSE)),"",HLOOKUP(3,I$78:K$79,2,FALSE))</f>
        <v>GeB - ausschließlich: -6,9%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127378</v>
      </c>
      <c r="E12" s="114">
        <v>128116</v>
      </c>
      <c r="F12" s="114">
        <v>128405</v>
      </c>
      <c r="G12" s="114">
        <v>125842</v>
      </c>
      <c r="H12" s="114">
        <v>126088</v>
      </c>
      <c r="I12" s="115">
        <v>1290</v>
      </c>
      <c r="J12" s="116">
        <v>1.0230949812829135</v>
      </c>
      <c r="N12" s="117"/>
    </row>
    <row r="13" spans="1:15" s="110" customFormat="1" ht="13.5" customHeight="1" x14ac:dyDescent="0.2">
      <c r="A13" s="118" t="s">
        <v>105</v>
      </c>
      <c r="B13" s="119" t="s">
        <v>106</v>
      </c>
      <c r="C13" s="113">
        <v>51.652561666849849</v>
      </c>
      <c r="D13" s="114">
        <v>65794</v>
      </c>
      <c r="E13" s="114">
        <v>66058</v>
      </c>
      <c r="F13" s="114">
        <v>66731</v>
      </c>
      <c r="G13" s="114">
        <v>65368</v>
      </c>
      <c r="H13" s="114">
        <v>65393</v>
      </c>
      <c r="I13" s="115">
        <v>401</v>
      </c>
      <c r="J13" s="116">
        <v>0.61321548177939533</v>
      </c>
    </row>
    <row r="14" spans="1:15" s="110" customFormat="1" ht="13.5" customHeight="1" x14ac:dyDescent="0.2">
      <c r="A14" s="120"/>
      <c r="B14" s="119" t="s">
        <v>107</v>
      </c>
      <c r="C14" s="113">
        <v>48.347438333150151</v>
      </c>
      <c r="D14" s="114">
        <v>61584</v>
      </c>
      <c r="E14" s="114">
        <v>62058</v>
      </c>
      <c r="F14" s="114">
        <v>61674</v>
      </c>
      <c r="G14" s="114">
        <v>60474</v>
      </c>
      <c r="H14" s="114">
        <v>60695</v>
      </c>
      <c r="I14" s="115">
        <v>889</v>
      </c>
      <c r="J14" s="116">
        <v>1.464700551940028</v>
      </c>
    </row>
    <row r="15" spans="1:15" s="110" customFormat="1" ht="13.5" customHeight="1" x14ac:dyDescent="0.2">
      <c r="A15" s="118" t="s">
        <v>105</v>
      </c>
      <c r="B15" s="121" t="s">
        <v>108</v>
      </c>
      <c r="C15" s="113">
        <v>10.387194020945532</v>
      </c>
      <c r="D15" s="114">
        <v>13231</v>
      </c>
      <c r="E15" s="114">
        <v>13759</v>
      </c>
      <c r="F15" s="114">
        <v>14240</v>
      </c>
      <c r="G15" s="114">
        <v>12704</v>
      </c>
      <c r="H15" s="114">
        <v>13191</v>
      </c>
      <c r="I15" s="115">
        <v>40</v>
      </c>
      <c r="J15" s="116">
        <v>0.30323705556819042</v>
      </c>
    </row>
    <row r="16" spans="1:15" s="110" customFormat="1" ht="13.5" customHeight="1" x14ac:dyDescent="0.2">
      <c r="A16" s="118"/>
      <c r="B16" s="121" t="s">
        <v>109</v>
      </c>
      <c r="C16" s="113">
        <v>66.326210177581686</v>
      </c>
      <c r="D16" s="114">
        <v>84485</v>
      </c>
      <c r="E16" s="114">
        <v>84873</v>
      </c>
      <c r="F16" s="114">
        <v>85103</v>
      </c>
      <c r="G16" s="114">
        <v>84635</v>
      </c>
      <c r="H16" s="114">
        <v>84846</v>
      </c>
      <c r="I16" s="115">
        <v>-361</v>
      </c>
      <c r="J16" s="116">
        <v>-0.42547674610470737</v>
      </c>
    </row>
    <row r="17" spans="1:10" s="110" customFormat="1" ht="13.5" customHeight="1" x14ac:dyDescent="0.2">
      <c r="A17" s="118"/>
      <c r="B17" s="121" t="s">
        <v>110</v>
      </c>
      <c r="C17" s="113">
        <v>22.017930882884013</v>
      </c>
      <c r="D17" s="114">
        <v>28046</v>
      </c>
      <c r="E17" s="114">
        <v>27843</v>
      </c>
      <c r="F17" s="114">
        <v>27453</v>
      </c>
      <c r="G17" s="114">
        <v>26954</v>
      </c>
      <c r="H17" s="114">
        <v>26571</v>
      </c>
      <c r="I17" s="115">
        <v>1475</v>
      </c>
      <c r="J17" s="116">
        <v>5.5511648037333936</v>
      </c>
    </row>
    <row r="18" spans="1:10" s="110" customFormat="1" ht="13.5" customHeight="1" x14ac:dyDescent="0.2">
      <c r="A18" s="120"/>
      <c r="B18" s="121" t="s">
        <v>111</v>
      </c>
      <c r="C18" s="113">
        <v>1.2686649185887673</v>
      </c>
      <c r="D18" s="114">
        <v>1616</v>
      </c>
      <c r="E18" s="114">
        <v>1641</v>
      </c>
      <c r="F18" s="114">
        <v>1609</v>
      </c>
      <c r="G18" s="114">
        <v>1549</v>
      </c>
      <c r="H18" s="114">
        <v>1480</v>
      </c>
      <c r="I18" s="115">
        <v>136</v>
      </c>
      <c r="J18" s="116">
        <v>9.1891891891891895</v>
      </c>
    </row>
    <row r="19" spans="1:10" s="110" customFormat="1" ht="13.5" customHeight="1" x14ac:dyDescent="0.2">
      <c r="A19" s="120"/>
      <c r="B19" s="121" t="s">
        <v>112</v>
      </c>
      <c r="C19" s="113">
        <v>0.33993311246840113</v>
      </c>
      <c r="D19" s="114">
        <v>433</v>
      </c>
      <c r="E19" s="114">
        <v>438</v>
      </c>
      <c r="F19" s="114">
        <v>463</v>
      </c>
      <c r="G19" s="114">
        <v>394</v>
      </c>
      <c r="H19" s="114">
        <v>368</v>
      </c>
      <c r="I19" s="115">
        <v>65</v>
      </c>
      <c r="J19" s="116">
        <v>17.663043478260871</v>
      </c>
    </row>
    <row r="20" spans="1:10" s="110" customFormat="1" ht="13.5" customHeight="1" x14ac:dyDescent="0.2">
      <c r="A20" s="118" t="s">
        <v>113</v>
      </c>
      <c r="B20" s="122" t="s">
        <v>114</v>
      </c>
      <c r="C20" s="113">
        <v>67.729121198323099</v>
      </c>
      <c r="D20" s="114">
        <v>86272</v>
      </c>
      <c r="E20" s="114">
        <v>86903</v>
      </c>
      <c r="F20" s="114">
        <v>87776</v>
      </c>
      <c r="G20" s="114">
        <v>85812</v>
      </c>
      <c r="H20" s="114">
        <v>86375</v>
      </c>
      <c r="I20" s="115">
        <v>-103</v>
      </c>
      <c r="J20" s="116">
        <v>-0.11924746743849493</v>
      </c>
    </row>
    <row r="21" spans="1:10" s="110" customFormat="1" ht="13.5" customHeight="1" x14ac:dyDescent="0.2">
      <c r="A21" s="120"/>
      <c r="B21" s="122" t="s">
        <v>115</v>
      </c>
      <c r="C21" s="113">
        <v>32.270878801676901</v>
      </c>
      <c r="D21" s="114">
        <v>41106</v>
      </c>
      <c r="E21" s="114">
        <v>41213</v>
      </c>
      <c r="F21" s="114">
        <v>40629</v>
      </c>
      <c r="G21" s="114">
        <v>40030</v>
      </c>
      <c r="H21" s="114">
        <v>39713</v>
      </c>
      <c r="I21" s="115">
        <v>1393</v>
      </c>
      <c r="J21" s="116">
        <v>3.5076675144159344</v>
      </c>
    </row>
    <row r="22" spans="1:10" s="110" customFormat="1" ht="13.5" customHeight="1" x14ac:dyDescent="0.2">
      <c r="A22" s="118" t="s">
        <v>113</v>
      </c>
      <c r="B22" s="122" t="s">
        <v>116</v>
      </c>
      <c r="C22" s="113">
        <v>91.912261143996602</v>
      </c>
      <c r="D22" s="114">
        <v>117076</v>
      </c>
      <c r="E22" s="114">
        <v>117878</v>
      </c>
      <c r="F22" s="114">
        <v>118287</v>
      </c>
      <c r="G22" s="114">
        <v>116211</v>
      </c>
      <c r="H22" s="114">
        <v>116670</v>
      </c>
      <c r="I22" s="115">
        <v>406</v>
      </c>
      <c r="J22" s="116">
        <v>0.34799005742693068</v>
      </c>
    </row>
    <row r="23" spans="1:10" s="110" customFormat="1" ht="13.5" customHeight="1" x14ac:dyDescent="0.2">
      <c r="A23" s="123"/>
      <c r="B23" s="124" t="s">
        <v>117</v>
      </c>
      <c r="C23" s="125">
        <v>8.0492706746847968</v>
      </c>
      <c r="D23" s="114">
        <v>10253</v>
      </c>
      <c r="E23" s="114">
        <v>10190</v>
      </c>
      <c r="F23" s="114">
        <v>10064</v>
      </c>
      <c r="G23" s="114">
        <v>9570</v>
      </c>
      <c r="H23" s="114">
        <v>9360</v>
      </c>
      <c r="I23" s="115">
        <v>893</v>
      </c>
      <c r="J23" s="116">
        <v>9.5405982905982913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31864</v>
      </c>
      <c r="E26" s="114">
        <v>32829</v>
      </c>
      <c r="F26" s="114">
        <v>32964</v>
      </c>
      <c r="G26" s="114">
        <v>33263</v>
      </c>
      <c r="H26" s="140">
        <v>32648</v>
      </c>
      <c r="I26" s="115">
        <v>-784</v>
      </c>
      <c r="J26" s="116">
        <v>-2.4013722126929675</v>
      </c>
    </row>
    <row r="27" spans="1:10" s="110" customFormat="1" ht="13.5" customHeight="1" x14ac:dyDescent="0.2">
      <c r="A27" s="118" t="s">
        <v>105</v>
      </c>
      <c r="B27" s="119" t="s">
        <v>106</v>
      </c>
      <c r="C27" s="113">
        <v>41.419784082349985</v>
      </c>
      <c r="D27" s="115">
        <v>13198</v>
      </c>
      <c r="E27" s="114">
        <v>13527</v>
      </c>
      <c r="F27" s="114">
        <v>13605</v>
      </c>
      <c r="G27" s="114">
        <v>13687</v>
      </c>
      <c r="H27" s="140">
        <v>13467</v>
      </c>
      <c r="I27" s="115">
        <v>-269</v>
      </c>
      <c r="J27" s="116">
        <v>-1.9974753100170788</v>
      </c>
    </row>
    <row r="28" spans="1:10" s="110" customFormat="1" ht="13.5" customHeight="1" x14ac:dyDescent="0.2">
      <c r="A28" s="120"/>
      <c r="B28" s="119" t="s">
        <v>107</v>
      </c>
      <c r="C28" s="113">
        <v>58.580215917650015</v>
      </c>
      <c r="D28" s="115">
        <v>18666</v>
      </c>
      <c r="E28" s="114">
        <v>19302</v>
      </c>
      <c r="F28" s="114">
        <v>19359</v>
      </c>
      <c r="G28" s="114">
        <v>19576</v>
      </c>
      <c r="H28" s="140">
        <v>19181</v>
      </c>
      <c r="I28" s="115">
        <v>-515</v>
      </c>
      <c r="J28" s="116">
        <v>-2.6849486470986914</v>
      </c>
    </row>
    <row r="29" spans="1:10" s="110" customFormat="1" ht="13.5" customHeight="1" x14ac:dyDescent="0.2">
      <c r="A29" s="118" t="s">
        <v>105</v>
      </c>
      <c r="B29" s="121" t="s">
        <v>108</v>
      </c>
      <c r="C29" s="113">
        <v>20.392919909615866</v>
      </c>
      <c r="D29" s="115">
        <v>6498</v>
      </c>
      <c r="E29" s="114">
        <v>6671</v>
      </c>
      <c r="F29" s="114">
        <v>6652</v>
      </c>
      <c r="G29" s="114">
        <v>6884</v>
      </c>
      <c r="H29" s="140">
        <v>6583</v>
      </c>
      <c r="I29" s="115">
        <v>-85</v>
      </c>
      <c r="J29" s="116">
        <v>-1.2912046179553396</v>
      </c>
    </row>
    <row r="30" spans="1:10" s="110" customFormat="1" ht="13.5" customHeight="1" x14ac:dyDescent="0.2">
      <c r="A30" s="118"/>
      <c r="B30" s="121" t="s">
        <v>109</v>
      </c>
      <c r="C30" s="113">
        <v>43.82375094150138</v>
      </c>
      <c r="D30" s="115">
        <v>13964</v>
      </c>
      <c r="E30" s="114">
        <v>14497</v>
      </c>
      <c r="F30" s="114">
        <v>14683</v>
      </c>
      <c r="G30" s="114">
        <v>14745</v>
      </c>
      <c r="H30" s="140">
        <v>14628</v>
      </c>
      <c r="I30" s="115">
        <v>-664</v>
      </c>
      <c r="J30" s="116">
        <v>-4.5392398140552368</v>
      </c>
    </row>
    <row r="31" spans="1:10" s="110" customFormat="1" ht="13.5" customHeight="1" x14ac:dyDescent="0.2">
      <c r="A31" s="118"/>
      <c r="B31" s="121" t="s">
        <v>110</v>
      </c>
      <c r="C31" s="113">
        <v>19.382375094150138</v>
      </c>
      <c r="D31" s="115">
        <v>6176</v>
      </c>
      <c r="E31" s="114">
        <v>6285</v>
      </c>
      <c r="F31" s="114">
        <v>6284</v>
      </c>
      <c r="G31" s="114">
        <v>6300</v>
      </c>
      <c r="H31" s="140">
        <v>6200</v>
      </c>
      <c r="I31" s="115">
        <v>-24</v>
      </c>
      <c r="J31" s="116">
        <v>-0.38709677419354838</v>
      </c>
    </row>
    <row r="32" spans="1:10" s="110" customFormat="1" ht="13.5" customHeight="1" x14ac:dyDescent="0.2">
      <c r="A32" s="120"/>
      <c r="B32" s="121" t="s">
        <v>111</v>
      </c>
      <c r="C32" s="113">
        <v>16.400954054732615</v>
      </c>
      <c r="D32" s="115">
        <v>5226</v>
      </c>
      <c r="E32" s="114">
        <v>5376</v>
      </c>
      <c r="F32" s="114">
        <v>5345</v>
      </c>
      <c r="G32" s="114">
        <v>5334</v>
      </c>
      <c r="H32" s="140">
        <v>5237</v>
      </c>
      <c r="I32" s="115">
        <v>-11</v>
      </c>
      <c r="J32" s="116">
        <v>-0.21004391827382088</v>
      </c>
    </row>
    <row r="33" spans="1:10" s="110" customFormat="1" ht="13.5" customHeight="1" x14ac:dyDescent="0.2">
      <c r="A33" s="120"/>
      <c r="B33" s="121" t="s">
        <v>112</v>
      </c>
      <c r="C33" s="113">
        <v>1.5597539543057997</v>
      </c>
      <c r="D33" s="115">
        <v>497</v>
      </c>
      <c r="E33" s="114">
        <v>501</v>
      </c>
      <c r="F33" s="114">
        <v>521</v>
      </c>
      <c r="G33" s="114">
        <v>451</v>
      </c>
      <c r="H33" s="140">
        <v>446</v>
      </c>
      <c r="I33" s="115">
        <v>51</v>
      </c>
      <c r="J33" s="116">
        <v>11.434977578475337</v>
      </c>
    </row>
    <row r="34" spans="1:10" s="110" customFormat="1" ht="13.5" customHeight="1" x14ac:dyDescent="0.2">
      <c r="A34" s="118" t="s">
        <v>113</v>
      </c>
      <c r="B34" s="122" t="s">
        <v>116</v>
      </c>
      <c r="C34" s="113">
        <v>91.975269897062518</v>
      </c>
      <c r="D34" s="115">
        <v>29307</v>
      </c>
      <c r="E34" s="114">
        <v>30134</v>
      </c>
      <c r="F34" s="114">
        <v>30247</v>
      </c>
      <c r="G34" s="114">
        <v>30606</v>
      </c>
      <c r="H34" s="140">
        <v>30116</v>
      </c>
      <c r="I34" s="115">
        <v>-809</v>
      </c>
      <c r="J34" s="116">
        <v>-2.6862797184221012</v>
      </c>
    </row>
    <row r="35" spans="1:10" s="110" customFormat="1" ht="13.5" customHeight="1" x14ac:dyDescent="0.2">
      <c r="A35" s="118"/>
      <c r="B35" s="119" t="s">
        <v>117</v>
      </c>
      <c r="C35" s="113">
        <v>7.8583981923173489</v>
      </c>
      <c r="D35" s="115">
        <v>2504</v>
      </c>
      <c r="E35" s="114">
        <v>2639</v>
      </c>
      <c r="F35" s="114">
        <v>2661</v>
      </c>
      <c r="G35" s="114">
        <v>2591</v>
      </c>
      <c r="H35" s="140">
        <v>2471</v>
      </c>
      <c r="I35" s="115">
        <v>33</v>
      </c>
      <c r="J35" s="116">
        <v>1.3354917037636584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20927</v>
      </c>
      <c r="E37" s="114">
        <v>21502</v>
      </c>
      <c r="F37" s="114">
        <v>21498</v>
      </c>
      <c r="G37" s="114">
        <v>22160</v>
      </c>
      <c r="H37" s="140">
        <v>21731</v>
      </c>
      <c r="I37" s="115">
        <v>-804</v>
      </c>
      <c r="J37" s="116">
        <v>-3.6997837191109473</v>
      </c>
    </row>
    <row r="38" spans="1:10" s="110" customFormat="1" ht="13.5" customHeight="1" x14ac:dyDescent="0.2">
      <c r="A38" s="118" t="s">
        <v>105</v>
      </c>
      <c r="B38" s="119" t="s">
        <v>106</v>
      </c>
      <c r="C38" s="113">
        <v>40.717733072107805</v>
      </c>
      <c r="D38" s="115">
        <v>8521</v>
      </c>
      <c r="E38" s="114">
        <v>8728</v>
      </c>
      <c r="F38" s="114">
        <v>8675</v>
      </c>
      <c r="G38" s="114">
        <v>8975</v>
      </c>
      <c r="H38" s="140">
        <v>8831</v>
      </c>
      <c r="I38" s="115">
        <v>-310</v>
      </c>
      <c r="J38" s="116">
        <v>-3.5103612274940552</v>
      </c>
    </row>
    <row r="39" spans="1:10" s="110" customFormat="1" ht="13.5" customHeight="1" x14ac:dyDescent="0.2">
      <c r="A39" s="120"/>
      <c r="B39" s="119" t="s">
        <v>107</v>
      </c>
      <c r="C39" s="113">
        <v>59.282266927892195</v>
      </c>
      <c r="D39" s="115">
        <v>12406</v>
      </c>
      <c r="E39" s="114">
        <v>12774</v>
      </c>
      <c r="F39" s="114">
        <v>12823</v>
      </c>
      <c r="G39" s="114">
        <v>13185</v>
      </c>
      <c r="H39" s="140">
        <v>12900</v>
      </c>
      <c r="I39" s="115">
        <v>-494</v>
      </c>
      <c r="J39" s="116">
        <v>-3.8294573643410854</v>
      </c>
    </row>
    <row r="40" spans="1:10" s="110" customFormat="1" ht="13.5" customHeight="1" x14ac:dyDescent="0.2">
      <c r="A40" s="118" t="s">
        <v>105</v>
      </c>
      <c r="B40" s="121" t="s">
        <v>108</v>
      </c>
      <c r="C40" s="113">
        <v>25.369140345008841</v>
      </c>
      <c r="D40" s="115">
        <v>5309</v>
      </c>
      <c r="E40" s="114">
        <v>5333</v>
      </c>
      <c r="F40" s="114">
        <v>5266</v>
      </c>
      <c r="G40" s="114">
        <v>5679</v>
      </c>
      <c r="H40" s="140">
        <v>5352</v>
      </c>
      <c r="I40" s="115">
        <v>-43</v>
      </c>
      <c r="J40" s="116">
        <v>-0.80343796711509718</v>
      </c>
    </row>
    <row r="41" spans="1:10" s="110" customFormat="1" ht="13.5" customHeight="1" x14ac:dyDescent="0.2">
      <c r="A41" s="118"/>
      <c r="B41" s="121" t="s">
        <v>109</v>
      </c>
      <c r="C41" s="113">
        <v>31.198929612462369</v>
      </c>
      <c r="D41" s="115">
        <v>6529</v>
      </c>
      <c r="E41" s="114">
        <v>6879</v>
      </c>
      <c r="F41" s="114">
        <v>6926</v>
      </c>
      <c r="G41" s="114">
        <v>7088</v>
      </c>
      <c r="H41" s="140">
        <v>7098</v>
      </c>
      <c r="I41" s="115">
        <v>-569</v>
      </c>
      <c r="J41" s="116">
        <v>-8.0163426317272464</v>
      </c>
    </row>
    <row r="42" spans="1:10" s="110" customFormat="1" ht="13.5" customHeight="1" x14ac:dyDescent="0.2">
      <c r="A42" s="118"/>
      <c r="B42" s="121" t="s">
        <v>110</v>
      </c>
      <c r="C42" s="113">
        <v>19.152291298322741</v>
      </c>
      <c r="D42" s="115">
        <v>4008</v>
      </c>
      <c r="E42" s="114">
        <v>4056</v>
      </c>
      <c r="F42" s="114">
        <v>4099</v>
      </c>
      <c r="G42" s="114">
        <v>4190</v>
      </c>
      <c r="H42" s="140">
        <v>4172</v>
      </c>
      <c r="I42" s="115">
        <v>-164</v>
      </c>
      <c r="J42" s="116">
        <v>-3.9309683604985617</v>
      </c>
    </row>
    <row r="43" spans="1:10" s="110" customFormat="1" ht="13.5" customHeight="1" x14ac:dyDescent="0.2">
      <c r="A43" s="120"/>
      <c r="B43" s="121" t="s">
        <v>111</v>
      </c>
      <c r="C43" s="113">
        <v>24.27963874420605</v>
      </c>
      <c r="D43" s="115">
        <v>5081</v>
      </c>
      <c r="E43" s="114">
        <v>5234</v>
      </c>
      <c r="F43" s="114">
        <v>5207</v>
      </c>
      <c r="G43" s="114">
        <v>5203</v>
      </c>
      <c r="H43" s="140">
        <v>5109</v>
      </c>
      <c r="I43" s="115">
        <v>-28</v>
      </c>
      <c r="J43" s="116">
        <v>-0.54805245644940304</v>
      </c>
    </row>
    <row r="44" spans="1:10" s="110" customFormat="1" ht="13.5" customHeight="1" x14ac:dyDescent="0.2">
      <c r="A44" s="120"/>
      <c r="B44" s="121" t="s">
        <v>112</v>
      </c>
      <c r="C44" s="113">
        <v>2.2028957805705547</v>
      </c>
      <c r="D44" s="115">
        <v>461</v>
      </c>
      <c r="E44" s="114">
        <v>467</v>
      </c>
      <c r="F44" s="114">
        <v>486</v>
      </c>
      <c r="G44" s="114">
        <v>420</v>
      </c>
      <c r="H44" s="140">
        <v>413</v>
      </c>
      <c r="I44" s="115">
        <v>48</v>
      </c>
      <c r="J44" s="116">
        <v>11.622276029055691</v>
      </c>
    </row>
    <row r="45" spans="1:10" s="110" customFormat="1" ht="13.5" customHeight="1" x14ac:dyDescent="0.2">
      <c r="A45" s="118" t="s">
        <v>113</v>
      </c>
      <c r="B45" s="122" t="s">
        <v>116</v>
      </c>
      <c r="C45" s="113">
        <v>91.451235246332487</v>
      </c>
      <c r="D45" s="115">
        <v>19138</v>
      </c>
      <c r="E45" s="114">
        <v>19623</v>
      </c>
      <c r="F45" s="114">
        <v>19603</v>
      </c>
      <c r="G45" s="114">
        <v>20279</v>
      </c>
      <c r="H45" s="140">
        <v>19913</v>
      </c>
      <c r="I45" s="115">
        <v>-775</v>
      </c>
      <c r="J45" s="116">
        <v>-3.8919298950434391</v>
      </c>
    </row>
    <row r="46" spans="1:10" s="110" customFormat="1" ht="13.5" customHeight="1" x14ac:dyDescent="0.2">
      <c r="A46" s="118"/>
      <c r="B46" s="119" t="s">
        <v>117</v>
      </c>
      <c r="C46" s="113">
        <v>8.2955034166387929</v>
      </c>
      <c r="D46" s="115">
        <v>1736</v>
      </c>
      <c r="E46" s="114">
        <v>1823</v>
      </c>
      <c r="F46" s="114">
        <v>1839</v>
      </c>
      <c r="G46" s="114">
        <v>1816</v>
      </c>
      <c r="H46" s="140">
        <v>1757</v>
      </c>
      <c r="I46" s="115">
        <v>-21</v>
      </c>
      <c r="J46" s="116">
        <v>-1.1952191235059761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10937</v>
      </c>
      <c r="E48" s="114">
        <v>11327</v>
      </c>
      <c r="F48" s="114">
        <v>11466</v>
      </c>
      <c r="G48" s="114">
        <v>11103</v>
      </c>
      <c r="H48" s="140">
        <v>10917</v>
      </c>
      <c r="I48" s="115">
        <v>20</v>
      </c>
      <c r="J48" s="116">
        <v>0.1832005129614363</v>
      </c>
    </row>
    <row r="49" spans="1:12" s="110" customFormat="1" ht="13.5" customHeight="1" x14ac:dyDescent="0.2">
      <c r="A49" s="118" t="s">
        <v>105</v>
      </c>
      <c r="B49" s="119" t="s">
        <v>106</v>
      </c>
      <c r="C49" s="113">
        <v>42.763097741611048</v>
      </c>
      <c r="D49" s="115">
        <v>4677</v>
      </c>
      <c r="E49" s="114">
        <v>4799</v>
      </c>
      <c r="F49" s="114">
        <v>4930</v>
      </c>
      <c r="G49" s="114">
        <v>4712</v>
      </c>
      <c r="H49" s="140">
        <v>4636</v>
      </c>
      <c r="I49" s="115">
        <v>41</v>
      </c>
      <c r="J49" s="116">
        <v>0.88438308886971528</v>
      </c>
    </row>
    <row r="50" spans="1:12" s="110" customFormat="1" ht="13.5" customHeight="1" x14ac:dyDescent="0.2">
      <c r="A50" s="120"/>
      <c r="B50" s="119" t="s">
        <v>107</v>
      </c>
      <c r="C50" s="113">
        <v>57.236902258388952</v>
      </c>
      <c r="D50" s="115">
        <v>6260</v>
      </c>
      <c r="E50" s="114">
        <v>6528</v>
      </c>
      <c r="F50" s="114">
        <v>6536</v>
      </c>
      <c r="G50" s="114">
        <v>6391</v>
      </c>
      <c r="H50" s="140">
        <v>6281</v>
      </c>
      <c r="I50" s="115">
        <v>-21</v>
      </c>
      <c r="J50" s="116">
        <v>-0.33434166533991405</v>
      </c>
    </row>
    <row r="51" spans="1:12" s="110" customFormat="1" ht="13.5" customHeight="1" x14ac:dyDescent="0.2">
      <c r="A51" s="118" t="s">
        <v>105</v>
      </c>
      <c r="B51" s="121" t="s">
        <v>108</v>
      </c>
      <c r="C51" s="113">
        <v>10.871354119045442</v>
      </c>
      <c r="D51" s="115">
        <v>1189</v>
      </c>
      <c r="E51" s="114">
        <v>1338</v>
      </c>
      <c r="F51" s="114">
        <v>1386</v>
      </c>
      <c r="G51" s="114">
        <v>1205</v>
      </c>
      <c r="H51" s="140">
        <v>1231</v>
      </c>
      <c r="I51" s="115">
        <v>-42</v>
      </c>
      <c r="J51" s="116">
        <v>-3.4118602761982126</v>
      </c>
    </row>
    <row r="52" spans="1:12" s="110" customFormat="1" ht="13.5" customHeight="1" x14ac:dyDescent="0.2">
      <c r="A52" s="118"/>
      <c r="B52" s="121" t="s">
        <v>109</v>
      </c>
      <c r="C52" s="113">
        <v>67.980250525738313</v>
      </c>
      <c r="D52" s="115">
        <v>7435</v>
      </c>
      <c r="E52" s="114">
        <v>7618</v>
      </c>
      <c r="F52" s="114">
        <v>7757</v>
      </c>
      <c r="G52" s="114">
        <v>7657</v>
      </c>
      <c r="H52" s="140">
        <v>7530</v>
      </c>
      <c r="I52" s="115">
        <v>-95</v>
      </c>
      <c r="J52" s="116">
        <v>-1.2616201859229748</v>
      </c>
    </row>
    <row r="53" spans="1:12" s="110" customFormat="1" ht="13.5" customHeight="1" x14ac:dyDescent="0.2">
      <c r="A53" s="118"/>
      <c r="B53" s="121" t="s">
        <v>110</v>
      </c>
      <c r="C53" s="113">
        <v>19.82262046264972</v>
      </c>
      <c r="D53" s="115">
        <v>2168</v>
      </c>
      <c r="E53" s="114">
        <v>2229</v>
      </c>
      <c r="F53" s="114">
        <v>2185</v>
      </c>
      <c r="G53" s="114">
        <v>2110</v>
      </c>
      <c r="H53" s="140">
        <v>2028</v>
      </c>
      <c r="I53" s="115">
        <v>140</v>
      </c>
      <c r="J53" s="116">
        <v>6.9033530571992108</v>
      </c>
    </row>
    <row r="54" spans="1:12" s="110" customFormat="1" ht="13.5" customHeight="1" x14ac:dyDescent="0.2">
      <c r="A54" s="120"/>
      <c r="B54" s="121" t="s">
        <v>111</v>
      </c>
      <c r="C54" s="113">
        <v>1.3257748925665174</v>
      </c>
      <c r="D54" s="115">
        <v>145</v>
      </c>
      <c r="E54" s="114">
        <v>142</v>
      </c>
      <c r="F54" s="114">
        <v>138</v>
      </c>
      <c r="G54" s="114">
        <v>131</v>
      </c>
      <c r="H54" s="140">
        <v>128</v>
      </c>
      <c r="I54" s="115">
        <v>17</v>
      </c>
      <c r="J54" s="116">
        <v>13.28125</v>
      </c>
    </row>
    <row r="55" spans="1:12" s="110" customFormat="1" ht="13.5" customHeight="1" x14ac:dyDescent="0.2">
      <c r="A55" s="120"/>
      <c r="B55" s="121" t="s">
        <v>112</v>
      </c>
      <c r="C55" s="113">
        <v>0.32915790436134224</v>
      </c>
      <c r="D55" s="115">
        <v>36</v>
      </c>
      <c r="E55" s="114">
        <v>34</v>
      </c>
      <c r="F55" s="114">
        <v>35</v>
      </c>
      <c r="G55" s="114">
        <v>31</v>
      </c>
      <c r="H55" s="140">
        <v>33</v>
      </c>
      <c r="I55" s="115">
        <v>3</v>
      </c>
      <c r="J55" s="116">
        <v>9.0909090909090917</v>
      </c>
    </row>
    <row r="56" spans="1:12" s="110" customFormat="1" ht="13.5" customHeight="1" x14ac:dyDescent="0.2">
      <c r="A56" s="118" t="s">
        <v>113</v>
      </c>
      <c r="B56" s="122" t="s">
        <v>116</v>
      </c>
      <c r="C56" s="113">
        <v>92.977964706958034</v>
      </c>
      <c r="D56" s="115">
        <v>10169</v>
      </c>
      <c r="E56" s="114">
        <v>10511</v>
      </c>
      <c r="F56" s="114">
        <v>10644</v>
      </c>
      <c r="G56" s="114">
        <v>10327</v>
      </c>
      <c r="H56" s="140">
        <v>10203</v>
      </c>
      <c r="I56" s="115">
        <v>-34</v>
      </c>
      <c r="J56" s="116">
        <v>-0.33323532294423208</v>
      </c>
    </row>
    <row r="57" spans="1:12" s="110" customFormat="1" ht="13.5" customHeight="1" x14ac:dyDescent="0.2">
      <c r="A57" s="142"/>
      <c r="B57" s="124" t="s">
        <v>117</v>
      </c>
      <c r="C57" s="125">
        <v>7.0220352930419674</v>
      </c>
      <c r="D57" s="143">
        <v>768</v>
      </c>
      <c r="E57" s="144">
        <v>816</v>
      </c>
      <c r="F57" s="144">
        <v>822</v>
      </c>
      <c r="G57" s="144">
        <v>775</v>
      </c>
      <c r="H57" s="145">
        <v>714</v>
      </c>
      <c r="I57" s="143">
        <v>54</v>
      </c>
      <c r="J57" s="146">
        <v>7.5630252100840334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127378</v>
      </c>
      <c r="E12" s="236">
        <v>128116</v>
      </c>
      <c r="F12" s="114">
        <v>128405</v>
      </c>
      <c r="G12" s="114">
        <v>125842</v>
      </c>
      <c r="H12" s="140">
        <v>126088</v>
      </c>
      <c r="I12" s="115">
        <v>1290</v>
      </c>
      <c r="J12" s="116">
        <v>1.0230949812829135</v>
      </c>
    </row>
    <row r="13" spans="1:15" s="110" customFormat="1" ht="12" customHeight="1" x14ac:dyDescent="0.2">
      <c r="A13" s="118" t="s">
        <v>105</v>
      </c>
      <c r="B13" s="119" t="s">
        <v>106</v>
      </c>
      <c r="C13" s="113">
        <v>51.652561666849849</v>
      </c>
      <c r="D13" s="115">
        <v>65794</v>
      </c>
      <c r="E13" s="114">
        <v>66058</v>
      </c>
      <c r="F13" s="114">
        <v>66731</v>
      </c>
      <c r="G13" s="114">
        <v>65368</v>
      </c>
      <c r="H13" s="140">
        <v>65393</v>
      </c>
      <c r="I13" s="115">
        <v>401</v>
      </c>
      <c r="J13" s="116">
        <v>0.61321548177939533</v>
      </c>
    </row>
    <row r="14" spans="1:15" s="110" customFormat="1" ht="12" customHeight="1" x14ac:dyDescent="0.2">
      <c r="A14" s="118"/>
      <c r="B14" s="119" t="s">
        <v>107</v>
      </c>
      <c r="C14" s="113">
        <v>48.347438333150151</v>
      </c>
      <c r="D14" s="115">
        <v>61584</v>
      </c>
      <c r="E14" s="114">
        <v>62058</v>
      </c>
      <c r="F14" s="114">
        <v>61674</v>
      </c>
      <c r="G14" s="114">
        <v>60474</v>
      </c>
      <c r="H14" s="140">
        <v>60695</v>
      </c>
      <c r="I14" s="115">
        <v>889</v>
      </c>
      <c r="J14" s="116">
        <v>1.464700551940028</v>
      </c>
    </row>
    <row r="15" spans="1:15" s="110" customFormat="1" ht="12" customHeight="1" x14ac:dyDescent="0.2">
      <c r="A15" s="118" t="s">
        <v>105</v>
      </c>
      <c r="B15" s="121" t="s">
        <v>108</v>
      </c>
      <c r="C15" s="113">
        <v>10.387194020945532</v>
      </c>
      <c r="D15" s="115">
        <v>13231</v>
      </c>
      <c r="E15" s="114">
        <v>13759</v>
      </c>
      <c r="F15" s="114">
        <v>14240</v>
      </c>
      <c r="G15" s="114">
        <v>12704</v>
      </c>
      <c r="H15" s="140">
        <v>13191</v>
      </c>
      <c r="I15" s="115">
        <v>40</v>
      </c>
      <c r="J15" s="116">
        <v>0.30323705556819042</v>
      </c>
    </row>
    <row r="16" spans="1:15" s="110" customFormat="1" ht="12" customHeight="1" x14ac:dyDescent="0.2">
      <c r="A16" s="118"/>
      <c r="B16" s="121" t="s">
        <v>109</v>
      </c>
      <c r="C16" s="113">
        <v>66.326210177581686</v>
      </c>
      <c r="D16" s="115">
        <v>84485</v>
      </c>
      <c r="E16" s="114">
        <v>84873</v>
      </c>
      <c r="F16" s="114">
        <v>85103</v>
      </c>
      <c r="G16" s="114">
        <v>84635</v>
      </c>
      <c r="H16" s="140">
        <v>84846</v>
      </c>
      <c r="I16" s="115">
        <v>-361</v>
      </c>
      <c r="J16" s="116">
        <v>-0.42547674610470737</v>
      </c>
    </row>
    <row r="17" spans="1:10" s="110" customFormat="1" ht="12" customHeight="1" x14ac:dyDescent="0.2">
      <c r="A17" s="118"/>
      <c r="B17" s="121" t="s">
        <v>110</v>
      </c>
      <c r="C17" s="113">
        <v>22.017930882884013</v>
      </c>
      <c r="D17" s="115">
        <v>28046</v>
      </c>
      <c r="E17" s="114">
        <v>27843</v>
      </c>
      <c r="F17" s="114">
        <v>27453</v>
      </c>
      <c r="G17" s="114">
        <v>26954</v>
      </c>
      <c r="H17" s="140">
        <v>26571</v>
      </c>
      <c r="I17" s="115">
        <v>1475</v>
      </c>
      <c r="J17" s="116">
        <v>5.5511648037333936</v>
      </c>
    </row>
    <row r="18" spans="1:10" s="110" customFormat="1" ht="12" customHeight="1" x14ac:dyDescent="0.2">
      <c r="A18" s="120"/>
      <c r="B18" s="121" t="s">
        <v>111</v>
      </c>
      <c r="C18" s="113">
        <v>1.2686649185887673</v>
      </c>
      <c r="D18" s="115">
        <v>1616</v>
      </c>
      <c r="E18" s="114">
        <v>1641</v>
      </c>
      <c r="F18" s="114">
        <v>1609</v>
      </c>
      <c r="G18" s="114">
        <v>1549</v>
      </c>
      <c r="H18" s="140">
        <v>1480</v>
      </c>
      <c r="I18" s="115">
        <v>136</v>
      </c>
      <c r="J18" s="116">
        <v>9.1891891891891895</v>
      </c>
    </row>
    <row r="19" spans="1:10" s="110" customFormat="1" ht="12" customHeight="1" x14ac:dyDescent="0.2">
      <c r="A19" s="120"/>
      <c r="B19" s="121" t="s">
        <v>112</v>
      </c>
      <c r="C19" s="113">
        <v>0.33993311246840113</v>
      </c>
      <c r="D19" s="115">
        <v>433</v>
      </c>
      <c r="E19" s="114">
        <v>438</v>
      </c>
      <c r="F19" s="114">
        <v>463</v>
      </c>
      <c r="G19" s="114">
        <v>394</v>
      </c>
      <c r="H19" s="140">
        <v>368</v>
      </c>
      <c r="I19" s="115">
        <v>65</v>
      </c>
      <c r="J19" s="116">
        <v>17.663043478260871</v>
      </c>
    </row>
    <row r="20" spans="1:10" s="110" customFormat="1" ht="12" customHeight="1" x14ac:dyDescent="0.2">
      <c r="A20" s="118" t="s">
        <v>113</v>
      </c>
      <c r="B20" s="119" t="s">
        <v>181</v>
      </c>
      <c r="C20" s="113">
        <v>67.729121198323099</v>
      </c>
      <c r="D20" s="115">
        <v>86272</v>
      </c>
      <c r="E20" s="114">
        <v>86903</v>
      </c>
      <c r="F20" s="114">
        <v>87776</v>
      </c>
      <c r="G20" s="114">
        <v>85812</v>
      </c>
      <c r="H20" s="140">
        <v>86375</v>
      </c>
      <c r="I20" s="115">
        <v>-103</v>
      </c>
      <c r="J20" s="116">
        <v>-0.11924746743849493</v>
      </c>
    </row>
    <row r="21" spans="1:10" s="110" customFormat="1" ht="12" customHeight="1" x14ac:dyDescent="0.2">
      <c r="A21" s="118"/>
      <c r="B21" s="119" t="s">
        <v>182</v>
      </c>
      <c r="C21" s="113">
        <v>32.270878801676901</v>
      </c>
      <c r="D21" s="115">
        <v>41106</v>
      </c>
      <c r="E21" s="114">
        <v>41213</v>
      </c>
      <c r="F21" s="114">
        <v>40629</v>
      </c>
      <c r="G21" s="114">
        <v>40030</v>
      </c>
      <c r="H21" s="140">
        <v>39713</v>
      </c>
      <c r="I21" s="115">
        <v>1393</v>
      </c>
      <c r="J21" s="116">
        <v>3.5076675144159344</v>
      </c>
    </row>
    <row r="22" spans="1:10" s="110" customFormat="1" ht="12" customHeight="1" x14ac:dyDescent="0.2">
      <c r="A22" s="118" t="s">
        <v>113</v>
      </c>
      <c r="B22" s="119" t="s">
        <v>116</v>
      </c>
      <c r="C22" s="113">
        <v>91.912261143996602</v>
      </c>
      <c r="D22" s="115">
        <v>117076</v>
      </c>
      <c r="E22" s="114">
        <v>117878</v>
      </c>
      <c r="F22" s="114">
        <v>118287</v>
      </c>
      <c r="G22" s="114">
        <v>116211</v>
      </c>
      <c r="H22" s="140">
        <v>116670</v>
      </c>
      <c r="I22" s="115">
        <v>406</v>
      </c>
      <c r="J22" s="116">
        <v>0.34799005742693068</v>
      </c>
    </row>
    <row r="23" spans="1:10" s="110" customFormat="1" ht="12" customHeight="1" x14ac:dyDescent="0.2">
      <c r="A23" s="118"/>
      <c r="B23" s="119" t="s">
        <v>117</v>
      </c>
      <c r="C23" s="113">
        <v>8.0492706746847968</v>
      </c>
      <c r="D23" s="115">
        <v>10253</v>
      </c>
      <c r="E23" s="114">
        <v>10190</v>
      </c>
      <c r="F23" s="114">
        <v>10064</v>
      </c>
      <c r="G23" s="114">
        <v>9570</v>
      </c>
      <c r="H23" s="140">
        <v>9360</v>
      </c>
      <c r="I23" s="115">
        <v>893</v>
      </c>
      <c r="J23" s="116">
        <v>9.5405982905982913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161385</v>
      </c>
      <c r="E64" s="236">
        <v>162060</v>
      </c>
      <c r="F64" s="236">
        <v>162924</v>
      </c>
      <c r="G64" s="236">
        <v>159817</v>
      </c>
      <c r="H64" s="140">
        <v>159827</v>
      </c>
      <c r="I64" s="115">
        <v>1558</v>
      </c>
      <c r="J64" s="116">
        <v>0.97480400683238755</v>
      </c>
    </row>
    <row r="65" spans="1:12" s="110" customFormat="1" ht="12" customHeight="1" x14ac:dyDescent="0.2">
      <c r="A65" s="118" t="s">
        <v>105</v>
      </c>
      <c r="B65" s="119" t="s">
        <v>106</v>
      </c>
      <c r="C65" s="113">
        <v>53.749109272856835</v>
      </c>
      <c r="D65" s="235">
        <v>86743</v>
      </c>
      <c r="E65" s="236">
        <v>87037</v>
      </c>
      <c r="F65" s="236">
        <v>87802</v>
      </c>
      <c r="G65" s="236">
        <v>85979</v>
      </c>
      <c r="H65" s="140">
        <v>85960</v>
      </c>
      <c r="I65" s="115">
        <v>783</v>
      </c>
      <c r="J65" s="116">
        <v>0.91088878548161933</v>
      </c>
    </row>
    <row r="66" spans="1:12" s="110" customFormat="1" ht="12" customHeight="1" x14ac:dyDescent="0.2">
      <c r="A66" s="118"/>
      <c r="B66" s="119" t="s">
        <v>107</v>
      </c>
      <c r="C66" s="113">
        <v>46.250890727143165</v>
      </c>
      <c r="D66" s="235">
        <v>74642</v>
      </c>
      <c r="E66" s="236">
        <v>75023</v>
      </c>
      <c r="F66" s="236">
        <v>75122</v>
      </c>
      <c r="G66" s="236">
        <v>73838</v>
      </c>
      <c r="H66" s="140">
        <v>73867</v>
      </c>
      <c r="I66" s="115">
        <v>775</v>
      </c>
      <c r="J66" s="116">
        <v>1.0491829910514845</v>
      </c>
    </row>
    <row r="67" spans="1:12" s="110" customFormat="1" ht="12" customHeight="1" x14ac:dyDescent="0.2">
      <c r="A67" s="118" t="s">
        <v>105</v>
      </c>
      <c r="B67" s="121" t="s">
        <v>108</v>
      </c>
      <c r="C67" s="113">
        <v>10.007125817145337</v>
      </c>
      <c r="D67" s="235">
        <v>16150</v>
      </c>
      <c r="E67" s="236">
        <v>16889</v>
      </c>
      <c r="F67" s="236">
        <v>17496</v>
      </c>
      <c r="G67" s="236">
        <v>15629</v>
      </c>
      <c r="H67" s="140">
        <v>16250</v>
      </c>
      <c r="I67" s="115">
        <v>-100</v>
      </c>
      <c r="J67" s="116">
        <v>-0.61538461538461542</v>
      </c>
    </row>
    <row r="68" spans="1:12" s="110" customFormat="1" ht="12" customHeight="1" x14ac:dyDescent="0.2">
      <c r="A68" s="118"/>
      <c r="B68" s="121" t="s">
        <v>109</v>
      </c>
      <c r="C68" s="113">
        <v>66.845741549710326</v>
      </c>
      <c r="D68" s="235">
        <v>107879</v>
      </c>
      <c r="E68" s="236">
        <v>108230</v>
      </c>
      <c r="F68" s="236">
        <v>108852</v>
      </c>
      <c r="G68" s="236">
        <v>108284</v>
      </c>
      <c r="H68" s="140">
        <v>108362</v>
      </c>
      <c r="I68" s="115">
        <v>-483</v>
      </c>
      <c r="J68" s="116">
        <v>-0.44572820730514384</v>
      </c>
    </row>
    <row r="69" spans="1:12" s="110" customFormat="1" ht="12" customHeight="1" x14ac:dyDescent="0.2">
      <c r="A69" s="118"/>
      <c r="B69" s="121" t="s">
        <v>110</v>
      </c>
      <c r="C69" s="113">
        <v>22.026210614369365</v>
      </c>
      <c r="D69" s="235">
        <v>35547</v>
      </c>
      <c r="E69" s="236">
        <v>35102</v>
      </c>
      <c r="F69" s="236">
        <v>34751</v>
      </c>
      <c r="G69" s="236">
        <v>34151</v>
      </c>
      <c r="H69" s="140">
        <v>33540</v>
      </c>
      <c r="I69" s="115">
        <v>2007</v>
      </c>
      <c r="J69" s="116">
        <v>5.983899821109123</v>
      </c>
    </row>
    <row r="70" spans="1:12" s="110" customFormat="1" ht="12" customHeight="1" x14ac:dyDescent="0.2">
      <c r="A70" s="120"/>
      <c r="B70" s="121" t="s">
        <v>111</v>
      </c>
      <c r="C70" s="113">
        <v>1.1209220187749791</v>
      </c>
      <c r="D70" s="235">
        <v>1809</v>
      </c>
      <c r="E70" s="236">
        <v>1839</v>
      </c>
      <c r="F70" s="236">
        <v>1825</v>
      </c>
      <c r="G70" s="236">
        <v>1753</v>
      </c>
      <c r="H70" s="140">
        <v>1675</v>
      </c>
      <c r="I70" s="115">
        <v>134</v>
      </c>
      <c r="J70" s="116">
        <v>8</v>
      </c>
    </row>
    <row r="71" spans="1:12" s="110" customFormat="1" ht="12" customHeight="1" x14ac:dyDescent="0.2">
      <c r="A71" s="120"/>
      <c r="B71" s="121" t="s">
        <v>112</v>
      </c>
      <c r="C71" s="113">
        <v>0.30486104656566593</v>
      </c>
      <c r="D71" s="235">
        <v>492</v>
      </c>
      <c r="E71" s="236">
        <v>520</v>
      </c>
      <c r="F71" s="236">
        <v>548</v>
      </c>
      <c r="G71" s="236">
        <v>462</v>
      </c>
      <c r="H71" s="140">
        <v>440</v>
      </c>
      <c r="I71" s="115">
        <v>52</v>
      </c>
      <c r="J71" s="116">
        <v>11.818181818181818</v>
      </c>
    </row>
    <row r="72" spans="1:12" s="110" customFormat="1" ht="12" customHeight="1" x14ac:dyDescent="0.2">
      <c r="A72" s="118" t="s">
        <v>113</v>
      </c>
      <c r="B72" s="119" t="s">
        <v>181</v>
      </c>
      <c r="C72" s="113">
        <v>70.207887969761757</v>
      </c>
      <c r="D72" s="235">
        <v>113305</v>
      </c>
      <c r="E72" s="236">
        <v>113984</v>
      </c>
      <c r="F72" s="236">
        <v>115013</v>
      </c>
      <c r="G72" s="236">
        <v>112544</v>
      </c>
      <c r="H72" s="140">
        <v>113003</v>
      </c>
      <c r="I72" s="115">
        <v>302</v>
      </c>
      <c r="J72" s="116">
        <v>0.26724954204755624</v>
      </c>
    </row>
    <row r="73" spans="1:12" s="110" customFormat="1" ht="12" customHeight="1" x14ac:dyDescent="0.2">
      <c r="A73" s="118"/>
      <c r="B73" s="119" t="s">
        <v>182</v>
      </c>
      <c r="C73" s="113">
        <v>29.79211203023825</v>
      </c>
      <c r="D73" s="115">
        <v>48080</v>
      </c>
      <c r="E73" s="114">
        <v>48076</v>
      </c>
      <c r="F73" s="114">
        <v>47911</v>
      </c>
      <c r="G73" s="114">
        <v>47273</v>
      </c>
      <c r="H73" s="140">
        <v>46824</v>
      </c>
      <c r="I73" s="115">
        <v>1256</v>
      </c>
      <c r="J73" s="116">
        <v>2.6823851016572697</v>
      </c>
    </row>
    <row r="74" spans="1:12" s="110" customFormat="1" ht="12" customHeight="1" x14ac:dyDescent="0.2">
      <c r="A74" s="118" t="s">
        <v>113</v>
      </c>
      <c r="B74" s="119" t="s">
        <v>116</v>
      </c>
      <c r="C74" s="113">
        <v>93.143724633640048</v>
      </c>
      <c r="D74" s="115">
        <v>150320</v>
      </c>
      <c r="E74" s="114">
        <v>151114</v>
      </c>
      <c r="F74" s="114">
        <v>151949</v>
      </c>
      <c r="G74" s="114">
        <v>149343</v>
      </c>
      <c r="H74" s="140">
        <v>149576</v>
      </c>
      <c r="I74" s="115">
        <v>744</v>
      </c>
      <c r="J74" s="116">
        <v>0.49740600096272131</v>
      </c>
    </row>
    <row r="75" spans="1:12" s="110" customFormat="1" ht="12" customHeight="1" x14ac:dyDescent="0.2">
      <c r="A75" s="142"/>
      <c r="B75" s="124" t="s">
        <v>117</v>
      </c>
      <c r="C75" s="125">
        <v>6.8228150075905445</v>
      </c>
      <c r="D75" s="143">
        <v>11011</v>
      </c>
      <c r="E75" s="144">
        <v>10897</v>
      </c>
      <c r="F75" s="144">
        <v>10921</v>
      </c>
      <c r="G75" s="144">
        <v>10413</v>
      </c>
      <c r="H75" s="145">
        <v>10191</v>
      </c>
      <c r="I75" s="143">
        <v>820</v>
      </c>
      <c r="J75" s="146">
        <v>8.0463153763124318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127378</v>
      </c>
      <c r="G11" s="114">
        <v>128116</v>
      </c>
      <c r="H11" s="114">
        <v>128405</v>
      </c>
      <c r="I11" s="114">
        <v>125842</v>
      </c>
      <c r="J11" s="140">
        <v>126088</v>
      </c>
      <c r="K11" s="114">
        <v>1290</v>
      </c>
      <c r="L11" s="116">
        <v>1.0230949812829135</v>
      </c>
    </row>
    <row r="12" spans="1:17" s="110" customFormat="1" ht="24.95" customHeight="1" x14ac:dyDescent="0.2">
      <c r="A12" s="604" t="s">
        <v>185</v>
      </c>
      <c r="B12" s="605"/>
      <c r="C12" s="605"/>
      <c r="D12" s="606"/>
      <c r="E12" s="113">
        <v>51.652561666849849</v>
      </c>
      <c r="F12" s="115">
        <v>65794</v>
      </c>
      <c r="G12" s="114">
        <v>66058</v>
      </c>
      <c r="H12" s="114">
        <v>66731</v>
      </c>
      <c r="I12" s="114">
        <v>65368</v>
      </c>
      <c r="J12" s="140">
        <v>65393</v>
      </c>
      <c r="K12" s="114">
        <v>401</v>
      </c>
      <c r="L12" s="116">
        <v>0.61321548177939533</v>
      </c>
    </row>
    <row r="13" spans="1:17" s="110" customFormat="1" ht="15" customHeight="1" x14ac:dyDescent="0.2">
      <c r="A13" s="120"/>
      <c r="B13" s="612" t="s">
        <v>107</v>
      </c>
      <c r="C13" s="612"/>
      <c r="E13" s="113">
        <v>48.347438333150151</v>
      </c>
      <c r="F13" s="115">
        <v>61584</v>
      </c>
      <c r="G13" s="114">
        <v>62058</v>
      </c>
      <c r="H13" s="114">
        <v>61674</v>
      </c>
      <c r="I13" s="114">
        <v>60474</v>
      </c>
      <c r="J13" s="140">
        <v>60695</v>
      </c>
      <c r="K13" s="114">
        <v>889</v>
      </c>
      <c r="L13" s="116">
        <v>1.464700551940028</v>
      </c>
    </row>
    <row r="14" spans="1:17" s="110" customFormat="1" ht="24.95" customHeight="1" x14ac:dyDescent="0.2">
      <c r="A14" s="604" t="s">
        <v>186</v>
      </c>
      <c r="B14" s="605"/>
      <c r="C14" s="605"/>
      <c r="D14" s="606"/>
      <c r="E14" s="113">
        <v>10.387194020945532</v>
      </c>
      <c r="F14" s="115">
        <v>13231</v>
      </c>
      <c r="G14" s="114">
        <v>13759</v>
      </c>
      <c r="H14" s="114">
        <v>14240</v>
      </c>
      <c r="I14" s="114">
        <v>12704</v>
      </c>
      <c r="J14" s="140">
        <v>13191</v>
      </c>
      <c r="K14" s="114">
        <v>40</v>
      </c>
      <c r="L14" s="116">
        <v>0.30323705556819042</v>
      </c>
    </row>
    <row r="15" spans="1:17" s="110" customFormat="1" ht="15" customHeight="1" x14ac:dyDescent="0.2">
      <c r="A15" s="120"/>
      <c r="B15" s="119"/>
      <c r="C15" s="258" t="s">
        <v>106</v>
      </c>
      <c r="E15" s="113">
        <v>57.319930466329076</v>
      </c>
      <c r="F15" s="115">
        <v>7584</v>
      </c>
      <c r="G15" s="114">
        <v>7836</v>
      </c>
      <c r="H15" s="114">
        <v>8147</v>
      </c>
      <c r="I15" s="114">
        <v>7264</v>
      </c>
      <c r="J15" s="140">
        <v>7534</v>
      </c>
      <c r="K15" s="114">
        <v>50</v>
      </c>
      <c r="L15" s="116">
        <v>0.66365808335545529</v>
      </c>
    </row>
    <row r="16" spans="1:17" s="110" customFormat="1" ht="15" customHeight="1" x14ac:dyDescent="0.2">
      <c r="A16" s="120"/>
      <c r="B16" s="119"/>
      <c r="C16" s="258" t="s">
        <v>107</v>
      </c>
      <c r="E16" s="113">
        <v>42.680069533670924</v>
      </c>
      <c r="F16" s="115">
        <v>5647</v>
      </c>
      <c r="G16" s="114">
        <v>5923</v>
      </c>
      <c r="H16" s="114">
        <v>6093</v>
      </c>
      <c r="I16" s="114">
        <v>5440</v>
      </c>
      <c r="J16" s="140">
        <v>5657</v>
      </c>
      <c r="K16" s="114">
        <v>-10</v>
      </c>
      <c r="L16" s="116">
        <v>-0.176772140710624</v>
      </c>
    </row>
    <row r="17" spans="1:12" s="110" customFormat="1" ht="15" customHeight="1" x14ac:dyDescent="0.2">
      <c r="A17" s="120"/>
      <c r="B17" s="121" t="s">
        <v>109</v>
      </c>
      <c r="C17" s="258"/>
      <c r="E17" s="113">
        <v>66.326210177581686</v>
      </c>
      <c r="F17" s="115">
        <v>84485</v>
      </c>
      <c r="G17" s="114">
        <v>84873</v>
      </c>
      <c r="H17" s="114">
        <v>85103</v>
      </c>
      <c r="I17" s="114">
        <v>84635</v>
      </c>
      <c r="J17" s="140">
        <v>84846</v>
      </c>
      <c r="K17" s="114">
        <v>-361</v>
      </c>
      <c r="L17" s="116">
        <v>-0.42547674610470737</v>
      </c>
    </row>
    <row r="18" spans="1:12" s="110" customFormat="1" ht="15" customHeight="1" x14ac:dyDescent="0.2">
      <c r="A18" s="120"/>
      <c r="B18" s="119"/>
      <c r="C18" s="258" t="s">
        <v>106</v>
      </c>
      <c r="E18" s="113">
        <v>51.282476179203407</v>
      </c>
      <c r="F18" s="115">
        <v>43326</v>
      </c>
      <c r="G18" s="114">
        <v>43459</v>
      </c>
      <c r="H18" s="114">
        <v>43910</v>
      </c>
      <c r="I18" s="114">
        <v>43736</v>
      </c>
      <c r="J18" s="140">
        <v>43697</v>
      </c>
      <c r="K18" s="114">
        <v>-371</v>
      </c>
      <c r="L18" s="116">
        <v>-0.84902853742819873</v>
      </c>
    </row>
    <row r="19" spans="1:12" s="110" customFormat="1" ht="15" customHeight="1" x14ac:dyDescent="0.2">
      <c r="A19" s="120"/>
      <c r="B19" s="119"/>
      <c r="C19" s="258" t="s">
        <v>107</v>
      </c>
      <c r="E19" s="113">
        <v>48.717523820796593</v>
      </c>
      <c r="F19" s="115">
        <v>41159</v>
      </c>
      <c r="G19" s="114">
        <v>41414</v>
      </c>
      <c r="H19" s="114">
        <v>41193</v>
      </c>
      <c r="I19" s="114">
        <v>40899</v>
      </c>
      <c r="J19" s="140">
        <v>41149</v>
      </c>
      <c r="K19" s="114">
        <v>10</v>
      </c>
      <c r="L19" s="116">
        <v>2.4301927142822425E-2</v>
      </c>
    </row>
    <row r="20" spans="1:12" s="110" customFormat="1" ht="15" customHeight="1" x14ac:dyDescent="0.2">
      <c r="A20" s="120"/>
      <c r="B20" s="121" t="s">
        <v>110</v>
      </c>
      <c r="C20" s="258"/>
      <c r="E20" s="113">
        <v>22.017930882884013</v>
      </c>
      <c r="F20" s="115">
        <v>28046</v>
      </c>
      <c r="G20" s="114">
        <v>27843</v>
      </c>
      <c r="H20" s="114">
        <v>27453</v>
      </c>
      <c r="I20" s="114">
        <v>26954</v>
      </c>
      <c r="J20" s="140">
        <v>26571</v>
      </c>
      <c r="K20" s="114">
        <v>1475</v>
      </c>
      <c r="L20" s="116">
        <v>5.5511648037333936</v>
      </c>
    </row>
    <row r="21" spans="1:12" s="110" customFormat="1" ht="15" customHeight="1" x14ac:dyDescent="0.2">
      <c r="A21" s="120"/>
      <c r="B21" s="119"/>
      <c r="C21" s="258" t="s">
        <v>106</v>
      </c>
      <c r="E21" s="113">
        <v>49.433074235185053</v>
      </c>
      <c r="F21" s="115">
        <v>13864</v>
      </c>
      <c r="G21" s="114">
        <v>13727</v>
      </c>
      <c r="H21" s="114">
        <v>13665</v>
      </c>
      <c r="I21" s="114">
        <v>13399</v>
      </c>
      <c r="J21" s="140">
        <v>13231</v>
      </c>
      <c r="K21" s="114">
        <v>633</v>
      </c>
      <c r="L21" s="116">
        <v>4.7842188799032579</v>
      </c>
    </row>
    <row r="22" spans="1:12" s="110" customFormat="1" ht="15" customHeight="1" x14ac:dyDescent="0.2">
      <c r="A22" s="120"/>
      <c r="B22" s="119"/>
      <c r="C22" s="258" t="s">
        <v>107</v>
      </c>
      <c r="E22" s="113">
        <v>50.566925764814947</v>
      </c>
      <c r="F22" s="115">
        <v>14182</v>
      </c>
      <c r="G22" s="114">
        <v>14116</v>
      </c>
      <c r="H22" s="114">
        <v>13788</v>
      </c>
      <c r="I22" s="114">
        <v>13555</v>
      </c>
      <c r="J22" s="140">
        <v>13340</v>
      </c>
      <c r="K22" s="114">
        <v>842</v>
      </c>
      <c r="L22" s="116">
        <v>6.3118440779610197</v>
      </c>
    </row>
    <row r="23" spans="1:12" s="110" customFormat="1" ht="15" customHeight="1" x14ac:dyDescent="0.2">
      <c r="A23" s="120"/>
      <c r="B23" s="121" t="s">
        <v>111</v>
      </c>
      <c r="C23" s="258"/>
      <c r="E23" s="113">
        <v>1.2686649185887673</v>
      </c>
      <c r="F23" s="115">
        <v>1616</v>
      </c>
      <c r="G23" s="114">
        <v>1641</v>
      </c>
      <c r="H23" s="114">
        <v>1609</v>
      </c>
      <c r="I23" s="114">
        <v>1549</v>
      </c>
      <c r="J23" s="140">
        <v>1480</v>
      </c>
      <c r="K23" s="114">
        <v>136</v>
      </c>
      <c r="L23" s="116">
        <v>9.1891891891891895</v>
      </c>
    </row>
    <row r="24" spans="1:12" s="110" customFormat="1" ht="15" customHeight="1" x14ac:dyDescent="0.2">
      <c r="A24" s="120"/>
      <c r="B24" s="119"/>
      <c r="C24" s="258" t="s">
        <v>106</v>
      </c>
      <c r="E24" s="113">
        <v>63.118811881188115</v>
      </c>
      <c r="F24" s="115">
        <v>1020</v>
      </c>
      <c r="G24" s="114">
        <v>1036</v>
      </c>
      <c r="H24" s="114">
        <v>1009</v>
      </c>
      <c r="I24" s="114">
        <v>969</v>
      </c>
      <c r="J24" s="140">
        <v>931</v>
      </c>
      <c r="K24" s="114">
        <v>89</v>
      </c>
      <c r="L24" s="116">
        <v>9.5596133190118149</v>
      </c>
    </row>
    <row r="25" spans="1:12" s="110" customFormat="1" ht="15" customHeight="1" x14ac:dyDescent="0.2">
      <c r="A25" s="120"/>
      <c r="B25" s="119"/>
      <c r="C25" s="258" t="s">
        <v>107</v>
      </c>
      <c r="E25" s="113">
        <v>36.881188118811885</v>
      </c>
      <c r="F25" s="115">
        <v>596</v>
      </c>
      <c r="G25" s="114">
        <v>605</v>
      </c>
      <c r="H25" s="114">
        <v>600</v>
      </c>
      <c r="I25" s="114">
        <v>580</v>
      </c>
      <c r="J25" s="140">
        <v>549</v>
      </c>
      <c r="K25" s="114">
        <v>47</v>
      </c>
      <c r="L25" s="116">
        <v>8.5610200364298716</v>
      </c>
    </row>
    <row r="26" spans="1:12" s="110" customFormat="1" ht="15" customHeight="1" x14ac:dyDescent="0.2">
      <c r="A26" s="120"/>
      <c r="C26" s="121" t="s">
        <v>187</v>
      </c>
      <c r="D26" s="110" t="s">
        <v>188</v>
      </c>
      <c r="E26" s="113">
        <v>0.33993311246840113</v>
      </c>
      <c r="F26" s="115">
        <v>433</v>
      </c>
      <c r="G26" s="114">
        <v>438</v>
      </c>
      <c r="H26" s="114">
        <v>463</v>
      </c>
      <c r="I26" s="114">
        <v>394</v>
      </c>
      <c r="J26" s="140">
        <v>368</v>
      </c>
      <c r="K26" s="114">
        <v>65</v>
      </c>
      <c r="L26" s="116">
        <v>17.663043478260871</v>
      </c>
    </row>
    <row r="27" spans="1:12" s="110" customFormat="1" ht="15" customHeight="1" x14ac:dyDescent="0.2">
      <c r="A27" s="120"/>
      <c r="B27" s="119"/>
      <c r="D27" s="259" t="s">
        <v>106</v>
      </c>
      <c r="E27" s="113">
        <v>53.348729792147807</v>
      </c>
      <c r="F27" s="115">
        <v>231</v>
      </c>
      <c r="G27" s="114">
        <v>239</v>
      </c>
      <c r="H27" s="114">
        <v>234</v>
      </c>
      <c r="I27" s="114">
        <v>187</v>
      </c>
      <c r="J27" s="140">
        <v>187</v>
      </c>
      <c r="K27" s="114">
        <v>44</v>
      </c>
      <c r="L27" s="116">
        <v>23.529411764705884</v>
      </c>
    </row>
    <row r="28" spans="1:12" s="110" customFormat="1" ht="15" customHeight="1" x14ac:dyDescent="0.2">
      <c r="A28" s="120"/>
      <c r="B28" s="119"/>
      <c r="D28" s="259" t="s">
        <v>107</v>
      </c>
      <c r="E28" s="113">
        <v>46.651270207852193</v>
      </c>
      <c r="F28" s="115">
        <v>202</v>
      </c>
      <c r="G28" s="114">
        <v>199</v>
      </c>
      <c r="H28" s="114">
        <v>229</v>
      </c>
      <c r="I28" s="114">
        <v>207</v>
      </c>
      <c r="J28" s="140">
        <v>181</v>
      </c>
      <c r="K28" s="114">
        <v>21</v>
      </c>
      <c r="L28" s="116">
        <v>11.602209944751381</v>
      </c>
    </row>
    <row r="29" spans="1:12" s="110" customFormat="1" ht="24.95" customHeight="1" x14ac:dyDescent="0.2">
      <c r="A29" s="604" t="s">
        <v>189</v>
      </c>
      <c r="B29" s="605"/>
      <c r="C29" s="605"/>
      <c r="D29" s="606"/>
      <c r="E29" s="113">
        <v>91.912261143996602</v>
      </c>
      <c r="F29" s="115">
        <v>117076</v>
      </c>
      <c r="G29" s="114">
        <v>117878</v>
      </c>
      <c r="H29" s="114">
        <v>118287</v>
      </c>
      <c r="I29" s="114">
        <v>116211</v>
      </c>
      <c r="J29" s="140">
        <v>116670</v>
      </c>
      <c r="K29" s="114">
        <v>406</v>
      </c>
      <c r="L29" s="116">
        <v>0.34799005742693068</v>
      </c>
    </row>
    <row r="30" spans="1:12" s="110" customFormat="1" ht="15" customHeight="1" x14ac:dyDescent="0.2">
      <c r="A30" s="120"/>
      <c r="B30" s="119"/>
      <c r="C30" s="258" t="s">
        <v>106</v>
      </c>
      <c r="E30" s="113">
        <v>50.384365711161983</v>
      </c>
      <c r="F30" s="115">
        <v>58988</v>
      </c>
      <c r="G30" s="114">
        <v>59344</v>
      </c>
      <c r="H30" s="114">
        <v>59907</v>
      </c>
      <c r="I30" s="114">
        <v>58829</v>
      </c>
      <c r="J30" s="140">
        <v>59033</v>
      </c>
      <c r="K30" s="114">
        <v>-45</v>
      </c>
      <c r="L30" s="116">
        <v>-7.6228550132976469E-2</v>
      </c>
    </row>
    <row r="31" spans="1:12" s="110" customFormat="1" ht="15" customHeight="1" x14ac:dyDescent="0.2">
      <c r="A31" s="120"/>
      <c r="B31" s="119"/>
      <c r="C31" s="258" t="s">
        <v>107</v>
      </c>
      <c r="E31" s="113">
        <v>49.615634288838017</v>
      </c>
      <c r="F31" s="115">
        <v>58088</v>
      </c>
      <c r="G31" s="114">
        <v>58534</v>
      </c>
      <c r="H31" s="114">
        <v>58380</v>
      </c>
      <c r="I31" s="114">
        <v>57382</v>
      </c>
      <c r="J31" s="140">
        <v>57637</v>
      </c>
      <c r="K31" s="114">
        <v>451</v>
      </c>
      <c r="L31" s="116">
        <v>0.78248347415722541</v>
      </c>
    </row>
    <row r="32" spans="1:12" s="110" customFormat="1" ht="15" customHeight="1" x14ac:dyDescent="0.2">
      <c r="A32" s="120"/>
      <c r="B32" s="119" t="s">
        <v>117</v>
      </c>
      <c r="C32" s="258"/>
      <c r="E32" s="113">
        <v>8.0492706746847968</v>
      </c>
      <c r="F32" s="115">
        <v>10253</v>
      </c>
      <c r="G32" s="114">
        <v>10190</v>
      </c>
      <c r="H32" s="114">
        <v>10064</v>
      </c>
      <c r="I32" s="114">
        <v>9570</v>
      </c>
      <c r="J32" s="140">
        <v>9360</v>
      </c>
      <c r="K32" s="114">
        <v>893</v>
      </c>
      <c r="L32" s="116">
        <v>9.5405982905982913</v>
      </c>
    </row>
    <row r="33" spans="1:12" s="110" customFormat="1" ht="15" customHeight="1" x14ac:dyDescent="0.2">
      <c r="A33" s="120"/>
      <c r="B33" s="119"/>
      <c r="C33" s="258" t="s">
        <v>106</v>
      </c>
      <c r="E33" s="113">
        <v>66.058714522578754</v>
      </c>
      <c r="F33" s="115">
        <v>6773</v>
      </c>
      <c r="G33" s="114">
        <v>6682</v>
      </c>
      <c r="H33" s="114">
        <v>6787</v>
      </c>
      <c r="I33" s="114">
        <v>6498</v>
      </c>
      <c r="J33" s="140">
        <v>6323</v>
      </c>
      <c r="K33" s="114">
        <v>450</v>
      </c>
      <c r="L33" s="116">
        <v>7.1168749011545156</v>
      </c>
    </row>
    <row r="34" spans="1:12" s="110" customFormat="1" ht="15" customHeight="1" x14ac:dyDescent="0.2">
      <c r="A34" s="120"/>
      <c r="B34" s="119"/>
      <c r="C34" s="258" t="s">
        <v>107</v>
      </c>
      <c r="E34" s="113">
        <v>33.941285477421239</v>
      </c>
      <c r="F34" s="115">
        <v>3480</v>
      </c>
      <c r="G34" s="114">
        <v>3508</v>
      </c>
      <c r="H34" s="114">
        <v>3277</v>
      </c>
      <c r="I34" s="114">
        <v>3072</v>
      </c>
      <c r="J34" s="140">
        <v>3037</v>
      </c>
      <c r="K34" s="114">
        <v>443</v>
      </c>
      <c r="L34" s="116">
        <v>14.586763253210405</v>
      </c>
    </row>
    <row r="35" spans="1:12" s="110" customFormat="1" ht="24.95" customHeight="1" x14ac:dyDescent="0.2">
      <c r="A35" s="604" t="s">
        <v>190</v>
      </c>
      <c r="B35" s="605"/>
      <c r="C35" s="605"/>
      <c r="D35" s="606"/>
      <c r="E35" s="113">
        <v>67.729121198323099</v>
      </c>
      <c r="F35" s="115">
        <v>86272</v>
      </c>
      <c r="G35" s="114">
        <v>86903</v>
      </c>
      <c r="H35" s="114">
        <v>87776</v>
      </c>
      <c r="I35" s="114">
        <v>85812</v>
      </c>
      <c r="J35" s="140">
        <v>86375</v>
      </c>
      <c r="K35" s="114">
        <v>-103</v>
      </c>
      <c r="L35" s="116">
        <v>-0.11924746743849493</v>
      </c>
    </row>
    <row r="36" spans="1:12" s="110" customFormat="1" ht="15" customHeight="1" x14ac:dyDescent="0.2">
      <c r="A36" s="120"/>
      <c r="B36" s="119"/>
      <c r="C36" s="258" t="s">
        <v>106</v>
      </c>
      <c r="E36" s="113">
        <v>67.673173219584569</v>
      </c>
      <c r="F36" s="115">
        <v>58383</v>
      </c>
      <c r="G36" s="114">
        <v>58663</v>
      </c>
      <c r="H36" s="114">
        <v>59319</v>
      </c>
      <c r="I36" s="114">
        <v>58116</v>
      </c>
      <c r="J36" s="140">
        <v>58406</v>
      </c>
      <c r="K36" s="114">
        <v>-23</v>
      </c>
      <c r="L36" s="116">
        <v>-3.9379515803170909E-2</v>
      </c>
    </row>
    <row r="37" spans="1:12" s="110" customFormat="1" ht="15" customHeight="1" x14ac:dyDescent="0.2">
      <c r="A37" s="120"/>
      <c r="B37" s="119"/>
      <c r="C37" s="258" t="s">
        <v>107</v>
      </c>
      <c r="E37" s="113">
        <v>32.326826780415431</v>
      </c>
      <c r="F37" s="115">
        <v>27889</v>
      </c>
      <c r="G37" s="114">
        <v>28240</v>
      </c>
      <c r="H37" s="114">
        <v>28457</v>
      </c>
      <c r="I37" s="114">
        <v>27696</v>
      </c>
      <c r="J37" s="140">
        <v>27969</v>
      </c>
      <c r="K37" s="114">
        <v>-80</v>
      </c>
      <c r="L37" s="116">
        <v>-0.28603096285172869</v>
      </c>
    </row>
    <row r="38" spans="1:12" s="110" customFormat="1" ht="15" customHeight="1" x14ac:dyDescent="0.2">
      <c r="A38" s="120"/>
      <c r="B38" s="119" t="s">
        <v>182</v>
      </c>
      <c r="C38" s="258"/>
      <c r="E38" s="113">
        <v>32.270878801676901</v>
      </c>
      <c r="F38" s="115">
        <v>41106</v>
      </c>
      <c r="G38" s="114">
        <v>41213</v>
      </c>
      <c r="H38" s="114">
        <v>40629</v>
      </c>
      <c r="I38" s="114">
        <v>40030</v>
      </c>
      <c r="J38" s="140">
        <v>39713</v>
      </c>
      <c r="K38" s="114">
        <v>1393</v>
      </c>
      <c r="L38" s="116">
        <v>3.5076675144159344</v>
      </c>
    </row>
    <row r="39" spans="1:12" s="110" customFormat="1" ht="15" customHeight="1" x14ac:dyDescent="0.2">
      <c r="A39" s="120"/>
      <c r="B39" s="119"/>
      <c r="C39" s="258" t="s">
        <v>106</v>
      </c>
      <c r="E39" s="113">
        <v>18.02899819977619</v>
      </c>
      <c r="F39" s="115">
        <v>7411</v>
      </c>
      <c r="G39" s="114">
        <v>7395</v>
      </c>
      <c r="H39" s="114">
        <v>7412</v>
      </c>
      <c r="I39" s="114">
        <v>7252</v>
      </c>
      <c r="J39" s="140">
        <v>6987</v>
      </c>
      <c r="K39" s="114">
        <v>424</v>
      </c>
      <c r="L39" s="116">
        <v>6.0684127665664809</v>
      </c>
    </row>
    <row r="40" spans="1:12" s="110" customFormat="1" ht="15" customHeight="1" x14ac:dyDescent="0.2">
      <c r="A40" s="120"/>
      <c r="B40" s="119"/>
      <c r="C40" s="258" t="s">
        <v>107</v>
      </c>
      <c r="E40" s="113">
        <v>81.971001800223817</v>
      </c>
      <c r="F40" s="115">
        <v>33695</v>
      </c>
      <c r="G40" s="114">
        <v>33818</v>
      </c>
      <c r="H40" s="114">
        <v>33217</v>
      </c>
      <c r="I40" s="114">
        <v>32778</v>
      </c>
      <c r="J40" s="140">
        <v>32726</v>
      </c>
      <c r="K40" s="114">
        <v>969</v>
      </c>
      <c r="L40" s="116">
        <v>2.9609484813298295</v>
      </c>
    </row>
    <row r="41" spans="1:12" s="110" customFormat="1" ht="24.75" customHeight="1" x14ac:dyDescent="0.2">
      <c r="A41" s="604" t="s">
        <v>518</v>
      </c>
      <c r="B41" s="605"/>
      <c r="C41" s="605"/>
      <c r="D41" s="606"/>
      <c r="E41" s="113">
        <v>4.750427860384054</v>
      </c>
      <c r="F41" s="115">
        <v>6051</v>
      </c>
      <c r="G41" s="114">
        <v>6641</v>
      </c>
      <c r="H41" s="114">
        <v>6769</v>
      </c>
      <c r="I41" s="114">
        <v>5144</v>
      </c>
      <c r="J41" s="140">
        <v>5963</v>
      </c>
      <c r="K41" s="114">
        <v>88</v>
      </c>
      <c r="L41" s="116">
        <v>1.4757672312594332</v>
      </c>
    </row>
    <row r="42" spans="1:12" s="110" customFormat="1" ht="15" customHeight="1" x14ac:dyDescent="0.2">
      <c r="A42" s="120"/>
      <c r="B42" s="119"/>
      <c r="C42" s="258" t="s">
        <v>106</v>
      </c>
      <c r="E42" s="113">
        <v>60.221450999834737</v>
      </c>
      <c r="F42" s="115">
        <v>3644</v>
      </c>
      <c r="G42" s="114">
        <v>4081</v>
      </c>
      <c r="H42" s="114">
        <v>4142</v>
      </c>
      <c r="I42" s="114">
        <v>3099</v>
      </c>
      <c r="J42" s="140">
        <v>3569</v>
      </c>
      <c r="K42" s="114">
        <v>75</v>
      </c>
      <c r="L42" s="116">
        <v>2.1014289717007566</v>
      </c>
    </row>
    <row r="43" spans="1:12" s="110" customFormat="1" ht="15" customHeight="1" x14ac:dyDescent="0.2">
      <c r="A43" s="123"/>
      <c r="B43" s="124"/>
      <c r="C43" s="260" t="s">
        <v>107</v>
      </c>
      <c r="D43" s="261"/>
      <c r="E43" s="125">
        <v>39.778549000165263</v>
      </c>
      <c r="F43" s="143">
        <v>2407</v>
      </c>
      <c r="G43" s="144">
        <v>2560</v>
      </c>
      <c r="H43" s="144">
        <v>2627</v>
      </c>
      <c r="I43" s="144">
        <v>2045</v>
      </c>
      <c r="J43" s="145">
        <v>2394</v>
      </c>
      <c r="K43" s="144">
        <v>13</v>
      </c>
      <c r="L43" s="146">
        <v>0.54302422723475352</v>
      </c>
    </row>
    <row r="44" spans="1:12" s="110" customFormat="1" ht="45.75" customHeight="1" x14ac:dyDescent="0.2">
      <c r="A44" s="604" t="s">
        <v>191</v>
      </c>
      <c r="B44" s="605"/>
      <c r="C44" s="605"/>
      <c r="D44" s="606"/>
      <c r="E44" s="113">
        <v>1.7891629637771043</v>
      </c>
      <c r="F44" s="115">
        <v>2279</v>
      </c>
      <c r="G44" s="114">
        <v>2320</v>
      </c>
      <c r="H44" s="114">
        <v>2322</v>
      </c>
      <c r="I44" s="114">
        <v>2244</v>
      </c>
      <c r="J44" s="140">
        <v>2268</v>
      </c>
      <c r="K44" s="114">
        <v>11</v>
      </c>
      <c r="L44" s="116">
        <v>0.48500881834215165</v>
      </c>
    </row>
    <row r="45" spans="1:12" s="110" customFormat="1" ht="15" customHeight="1" x14ac:dyDescent="0.2">
      <c r="A45" s="120"/>
      <c r="B45" s="119"/>
      <c r="C45" s="258" t="s">
        <v>106</v>
      </c>
      <c r="E45" s="113">
        <v>58.753839403247035</v>
      </c>
      <c r="F45" s="115">
        <v>1339</v>
      </c>
      <c r="G45" s="114">
        <v>1365</v>
      </c>
      <c r="H45" s="114">
        <v>1366</v>
      </c>
      <c r="I45" s="114">
        <v>1316</v>
      </c>
      <c r="J45" s="140">
        <v>1327</v>
      </c>
      <c r="K45" s="114">
        <v>12</v>
      </c>
      <c r="L45" s="116">
        <v>0.90429540316503387</v>
      </c>
    </row>
    <row r="46" spans="1:12" s="110" customFormat="1" ht="15" customHeight="1" x14ac:dyDescent="0.2">
      <c r="A46" s="123"/>
      <c r="B46" s="124"/>
      <c r="C46" s="260" t="s">
        <v>107</v>
      </c>
      <c r="D46" s="261"/>
      <c r="E46" s="125">
        <v>41.246160596752965</v>
      </c>
      <c r="F46" s="143">
        <v>940</v>
      </c>
      <c r="G46" s="144">
        <v>955</v>
      </c>
      <c r="H46" s="144">
        <v>956</v>
      </c>
      <c r="I46" s="144">
        <v>928</v>
      </c>
      <c r="J46" s="145">
        <v>941</v>
      </c>
      <c r="K46" s="144">
        <v>-1</v>
      </c>
      <c r="L46" s="146">
        <v>-0.10626992561105207</v>
      </c>
    </row>
    <row r="47" spans="1:12" s="110" customFormat="1" ht="39" customHeight="1" x14ac:dyDescent="0.2">
      <c r="A47" s="604" t="s">
        <v>519</v>
      </c>
      <c r="B47" s="607"/>
      <c r="C47" s="607"/>
      <c r="D47" s="608"/>
      <c r="E47" s="113">
        <v>0.35327921619117902</v>
      </c>
      <c r="F47" s="115">
        <v>450</v>
      </c>
      <c r="G47" s="114">
        <v>465</v>
      </c>
      <c r="H47" s="114">
        <v>431</v>
      </c>
      <c r="I47" s="114">
        <v>427</v>
      </c>
      <c r="J47" s="140">
        <v>464</v>
      </c>
      <c r="K47" s="114">
        <v>-14</v>
      </c>
      <c r="L47" s="116">
        <v>-3.0172413793103448</v>
      </c>
    </row>
    <row r="48" spans="1:12" s="110" customFormat="1" ht="15" customHeight="1" x14ac:dyDescent="0.2">
      <c r="A48" s="120"/>
      <c r="B48" s="119"/>
      <c r="C48" s="258" t="s">
        <v>106</v>
      </c>
      <c r="E48" s="113">
        <v>37.111111111111114</v>
      </c>
      <c r="F48" s="115">
        <v>167</v>
      </c>
      <c r="G48" s="114">
        <v>177</v>
      </c>
      <c r="H48" s="114">
        <v>167</v>
      </c>
      <c r="I48" s="114">
        <v>166</v>
      </c>
      <c r="J48" s="140">
        <v>179</v>
      </c>
      <c r="K48" s="114">
        <v>-12</v>
      </c>
      <c r="L48" s="116">
        <v>-6.7039106145251397</v>
      </c>
    </row>
    <row r="49" spans="1:12" s="110" customFormat="1" ht="15" customHeight="1" x14ac:dyDescent="0.2">
      <c r="A49" s="123"/>
      <c r="B49" s="124"/>
      <c r="C49" s="260" t="s">
        <v>107</v>
      </c>
      <c r="D49" s="261"/>
      <c r="E49" s="125">
        <v>62.888888888888886</v>
      </c>
      <c r="F49" s="143">
        <v>283</v>
      </c>
      <c r="G49" s="144">
        <v>288</v>
      </c>
      <c r="H49" s="144">
        <v>264</v>
      </c>
      <c r="I49" s="144">
        <v>261</v>
      </c>
      <c r="J49" s="145">
        <v>285</v>
      </c>
      <c r="K49" s="144">
        <v>-2</v>
      </c>
      <c r="L49" s="146">
        <v>-0.70175438596491224</v>
      </c>
    </row>
    <row r="50" spans="1:12" s="110" customFormat="1" ht="24.95" customHeight="1" x14ac:dyDescent="0.2">
      <c r="A50" s="609" t="s">
        <v>192</v>
      </c>
      <c r="B50" s="610"/>
      <c r="C50" s="610"/>
      <c r="D50" s="611"/>
      <c r="E50" s="262">
        <v>13.200866711677056</v>
      </c>
      <c r="F50" s="263">
        <v>16815</v>
      </c>
      <c r="G50" s="264">
        <v>17600</v>
      </c>
      <c r="H50" s="264">
        <v>17720</v>
      </c>
      <c r="I50" s="264">
        <v>16295</v>
      </c>
      <c r="J50" s="265">
        <v>16386</v>
      </c>
      <c r="K50" s="263">
        <v>429</v>
      </c>
      <c r="L50" s="266">
        <v>2.6180886122299523</v>
      </c>
    </row>
    <row r="51" spans="1:12" s="110" customFormat="1" ht="15" customHeight="1" x14ac:dyDescent="0.2">
      <c r="A51" s="120"/>
      <c r="B51" s="119"/>
      <c r="C51" s="258" t="s">
        <v>106</v>
      </c>
      <c r="E51" s="113">
        <v>56.907523044900387</v>
      </c>
      <c r="F51" s="115">
        <v>9569</v>
      </c>
      <c r="G51" s="114">
        <v>9967</v>
      </c>
      <c r="H51" s="114">
        <v>10153</v>
      </c>
      <c r="I51" s="114">
        <v>9327</v>
      </c>
      <c r="J51" s="140">
        <v>9327</v>
      </c>
      <c r="K51" s="114">
        <v>242</v>
      </c>
      <c r="L51" s="116">
        <v>2.5946177763482363</v>
      </c>
    </row>
    <row r="52" spans="1:12" s="110" customFormat="1" ht="15" customHeight="1" x14ac:dyDescent="0.2">
      <c r="A52" s="120"/>
      <c r="B52" s="119"/>
      <c r="C52" s="258" t="s">
        <v>107</v>
      </c>
      <c r="E52" s="113">
        <v>43.092476955099613</v>
      </c>
      <c r="F52" s="115">
        <v>7246</v>
      </c>
      <c r="G52" s="114">
        <v>7633</v>
      </c>
      <c r="H52" s="114">
        <v>7567</v>
      </c>
      <c r="I52" s="114">
        <v>6968</v>
      </c>
      <c r="J52" s="140">
        <v>7059</v>
      </c>
      <c r="K52" s="114">
        <v>187</v>
      </c>
      <c r="L52" s="116">
        <v>2.6491004391556876</v>
      </c>
    </row>
    <row r="53" spans="1:12" s="110" customFormat="1" ht="15" customHeight="1" x14ac:dyDescent="0.2">
      <c r="A53" s="120"/>
      <c r="B53" s="119"/>
      <c r="C53" s="258" t="s">
        <v>187</v>
      </c>
      <c r="D53" s="110" t="s">
        <v>193</v>
      </c>
      <c r="E53" s="113">
        <v>25.459411239964318</v>
      </c>
      <c r="F53" s="115">
        <v>4281</v>
      </c>
      <c r="G53" s="114">
        <v>5071</v>
      </c>
      <c r="H53" s="114">
        <v>5219</v>
      </c>
      <c r="I53" s="114">
        <v>3859</v>
      </c>
      <c r="J53" s="140">
        <v>4214</v>
      </c>
      <c r="K53" s="114">
        <v>67</v>
      </c>
      <c r="L53" s="116">
        <v>1.589938300901756</v>
      </c>
    </row>
    <row r="54" spans="1:12" s="110" customFormat="1" ht="15" customHeight="1" x14ac:dyDescent="0.2">
      <c r="A54" s="120"/>
      <c r="B54" s="119"/>
      <c r="D54" s="267" t="s">
        <v>194</v>
      </c>
      <c r="E54" s="113">
        <v>62.345246437748187</v>
      </c>
      <c r="F54" s="115">
        <v>2669</v>
      </c>
      <c r="G54" s="114">
        <v>3109</v>
      </c>
      <c r="H54" s="114">
        <v>3198</v>
      </c>
      <c r="I54" s="114">
        <v>2387</v>
      </c>
      <c r="J54" s="140">
        <v>2618</v>
      </c>
      <c r="K54" s="114">
        <v>51</v>
      </c>
      <c r="L54" s="116">
        <v>1.948051948051948</v>
      </c>
    </row>
    <row r="55" spans="1:12" s="110" customFormat="1" ht="15" customHeight="1" x14ac:dyDescent="0.2">
      <c r="A55" s="120"/>
      <c r="B55" s="119"/>
      <c r="D55" s="267" t="s">
        <v>195</v>
      </c>
      <c r="E55" s="113">
        <v>37.654753562251813</v>
      </c>
      <c r="F55" s="115">
        <v>1612</v>
      </c>
      <c r="G55" s="114">
        <v>1962</v>
      </c>
      <c r="H55" s="114">
        <v>2021</v>
      </c>
      <c r="I55" s="114">
        <v>1472</v>
      </c>
      <c r="J55" s="140">
        <v>1596</v>
      </c>
      <c r="K55" s="114">
        <v>16</v>
      </c>
      <c r="L55" s="116">
        <v>1.0025062656641603</v>
      </c>
    </row>
    <row r="56" spans="1:12" s="110" customFormat="1" ht="15" customHeight="1" x14ac:dyDescent="0.2">
      <c r="A56" s="120"/>
      <c r="B56" s="119" t="s">
        <v>196</v>
      </c>
      <c r="C56" s="258"/>
      <c r="E56" s="113">
        <v>66.622964719182278</v>
      </c>
      <c r="F56" s="115">
        <v>84863</v>
      </c>
      <c r="G56" s="114">
        <v>84675</v>
      </c>
      <c r="H56" s="114">
        <v>85106</v>
      </c>
      <c r="I56" s="114">
        <v>84306</v>
      </c>
      <c r="J56" s="140">
        <v>84620</v>
      </c>
      <c r="K56" s="114">
        <v>243</v>
      </c>
      <c r="L56" s="116">
        <v>0.2871661545733869</v>
      </c>
    </row>
    <row r="57" spans="1:12" s="110" customFormat="1" ht="15" customHeight="1" x14ac:dyDescent="0.2">
      <c r="A57" s="120"/>
      <c r="B57" s="119"/>
      <c r="C57" s="258" t="s">
        <v>106</v>
      </c>
      <c r="E57" s="113">
        <v>50.05361582786373</v>
      </c>
      <c r="F57" s="115">
        <v>42477</v>
      </c>
      <c r="G57" s="114">
        <v>42331</v>
      </c>
      <c r="H57" s="114">
        <v>42740</v>
      </c>
      <c r="I57" s="114">
        <v>42357</v>
      </c>
      <c r="J57" s="140">
        <v>42491</v>
      </c>
      <c r="K57" s="114">
        <v>-14</v>
      </c>
      <c r="L57" s="116">
        <v>-3.2948153726671529E-2</v>
      </c>
    </row>
    <row r="58" spans="1:12" s="110" customFormat="1" ht="15" customHeight="1" x14ac:dyDescent="0.2">
      <c r="A58" s="120"/>
      <c r="B58" s="119"/>
      <c r="C58" s="258" t="s">
        <v>107</v>
      </c>
      <c r="E58" s="113">
        <v>49.94638417213627</v>
      </c>
      <c r="F58" s="115">
        <v>42386</v>
      </c>
      <c r="G58" s="114">
        <v>42344</v>
      </c>
      <c r="H58" s="114">
        <v>42366</v>
      </c>
      <c r="I58" s="114">
        <v>41949</v>
      </c>
      <c r="J58" s="140">
        <v>42129</v>
      </c>
      <c r="K58" s="114">
        <v>257</v>
      </c>
      <c r="L58" s="116">
        <v>0.61003109497021057</v>
      </c>
    </row>
    <row r="59" spans="1:12" s="110" customFormat="1" ht="15" customHeight="1" x14ac:dyDescent="0.2">
      <c r="A59" s="120"/>
      <c r="B59" s="119"/>
      <c r="C59" s="258" t="s">
        <v>105</v>
      </c>
      <c r="D59" s="110" t="s">
        <v>197</v>
      </c>
      <c r="E59" s="113">
        <v>92.667004466021709</v>
      </c>
      <c r="F59" s="115">
        <v>78640</v>
      </c>
      <c r="G59" s="114">
        <v>78475</v>
      </c>
      <c r="H59" s="114">
        <v>78911</v>
      </c>
      <c r="I59" s="114">
        <v>78255</v>
      </c>
      <c r="J59" s="140">
        <v>78615</v>
      </c>
      <c r="K59" s="114">
        <v>25</v>
      </c>
      <c r="L59" s="116">
        <v>3.1800546969407872E-2</v>
      </c>
    </row>
    <row r="60" spans="1:12" s="110" customFormat="1" ht="15" customHeight="1" x14ac:dyDescent="0.2">
      <c r="A60" s="120"/>
      <c r="B60" s="119"/>
      <c r="C60" s="258"/>
      <c r="D60" s="267" t="s">
        <v>198</v>
      </c>
      <c r="E60" s="113">
        <v>48.471515768056967</v>
      </c>
      <c r="F60" s="115">
        <v>38118</v>
      </c>
      <c r="G60" s="114">
        <v>37972</v>
      </c>
      <c r="H60" s="114">
        <v>38378</v>
      </c>
      <c r="I60" s="114">
        <v>38094</v>
      </c>
      <c r="J60" s="140">
        <v>38247</v>
      </c>
      <c r="K60" s="114">
        <v>-129</v>
      </c>
      <c r="L60" s="116">
        <v>-0.33728135540042359</v>
      </c>
    </row>
    <row r="61" spans="1:12" s="110" customFormat="1" ht="15" customHeight="1" x14ac:dyDescent="0.2">
      <c r="A61" s="120"/>
      <c r="B61" s="119"/>
      <c r="C61" s="258"/>
      <c r="D61" s="267" t="s">
        <v>199</v>
      </c>
      <c r="E61" s="113">
        <v>51.528484231943033</v>
      </c>
      <c r="F61" s="115">
        <v>40522</v>
      </c>
      <c r="G61" s="114">
        <v>40503</v>
      </c>
      <c r="H61" s="114">
        <v>40533</v>
      </c>
      <c r="I61" s="114">
        <v>40161</v>
      </c>
      <c r="J61" s="140">
        <v>40368</v>
      </c>
      <c r="K61" s="114">
        <v>154</v>
      </c>
      <c r="L61" s="116">
        <v>0.38149028933808959</v>
      </c>
    </row>
    <row r="62" spans="1:12" s="110" customFormat="1" ht="15" customHeight="1" x14ac:dyDescent="0.2">
      <c r="A62" s="120"/>
      <c r="B62" s="119"/>
      <c r="C62" s="258"/>
      <c r="D62" s="258" t="s">
        <v>200</v>
      </c>
      <c r="E62" s="113">
        <v>7.3329955339782948</v>
      </c>
      <c r="F62" s="115">
        <v>6223</v>
      </c>
      <c r="G62" s="114">
        <v>6200</v>
      </c>
      <c r="H62" s="114">
        <v>6195</v>
      </c>
      <c r="I62" s="114">
        <v>6051</v>
      </c>
      <c r="J62" s="140">
        <v>6005</v>
      </c>
      <c r="K62" s="114">
        <v>218</v>
      </c>
      <c r="L62" s="116">
        <v>3.6303080766028311</v>
      </c>
    </row>
    <row r="63" spans="1:12" s="110" customFormat="1" ht="15" customHeight="1" x14ac:dyDescent="0.2">
      <c r="A63" s="120"/>
      <c r="B63" s="119"/>
      <c r="C63" s="258"/>
      <c r="D63" s="267" t="s">
        <v>198</v>
      </c>
      <c r="E63" s="113">
        <v>70.046601317692435</v>
      </c>
      <c r="F63" s="115">
        <v>4359</v>
      </c>
      <c r="G63" s="114">
        <v>4359</v>
      </c>
      <c r="H63" s="114">
        <v>4362</v>
      </c>
      <c r="I63" s="114">
        <v>4263</v>
      </c>
      <c r="J63" s="140">
        <v>4244</v>
      </c>
      <c r="K63" s="114">
        <v>115</v>
      </c>
      <c r="L63" s="116">
        <v>2.7097078228086713</v>
      </c>
    </row>
    <row r="64" spans="1:12" s="110" customFormat="1" ht="15" customHeight="1" x14ac:dyDescent="0.2">
      <c r="A64" s="120"/>
      <c r="B64" s="119"/>
      <c r="C64" s="258"/>
      <c r="D64" s="267" t="s">
        <v>199</v>
      </c>
      <c r="E64" s="113">
        <v>29.953398682307569</v>
      </c>
      <c r="F64" s="115">
        <v>1864</v>
      </c>
      <c r="G64" s="114">
        <v>1841</v>
      </c>
      <c r="H64" s="114">
        <v>1833</v>
      </c>
      <c r="I64" s="114">
        <v>1788</v>
      </c>
      <c r="J64" s="140">
        <v>1761</v>
      </c>
      <c r="K64" s="114">
        <v>103</v>
      </c>
      <c r="L64" s="116">
        <v>5.8489494605337873</v>
      </c>
    </row>
    <row r="65" spans="1:12" s="110" customFormat="1" ht="15" customHeight="1" x14ac:dyDescent="0.2">
      <c r="A65" s="120"/>
      <c r="B65" s="119" t="s">
        <v>201</v>
      </c>
      <c r="C65" s="258"/>
      <c r="E65" s="113">
        <v>12.878990092480649</v>
      </c>
      <c r="F65" s="115">
        <v>16405</v>
      </c>
      <c r="G65" s="114">
        <v>16341</v>
      </c>
      <c r="H65" s="114">
        <v>16089</v>
      </c>
      <c r="I65" s="114">
        <v>15939</v>
      </c>
      <c r="J65" s="140">
        <v>15676</v>
      </c>
      <c r="K65" s="114">
        <v>729</v>
      </c>
      <c r="L65" s="116">
        <v>4.6504210257718803</v>
      </c>
    </row>
    <row r="66" spans="1:12" s="110" customFormat="1" ht="15" customHeight="1" x14ac:dyDescent="0.2">
      <c r="A66" s="120"/>
      <c r="B66" s="119"/>
      <c r="C66" s="258" t="s">
        <v>106</v>
      </c>
      <c r="E66" s="113">
        <v>51.502590673575128</v>
      </c>
      <c r="F66" s="115">
        <v>8449</v>
      </c>
      <c r="G66" s="114">
        <v>8411</v>
      </c>
      <c r="H66" s="114">
        <v>8303</v>
      </c>
      <c r="I66" s="114">
        <v>8258</v>
      </c>
      <c r="J66" s="140">
        <v>8138</v>
      </c>
      <c r="K66" s="114">
        <v>311</v>
      </c>
      <c r="L66" s="116">
        <v>3.8215777832391251</v>
      </c>
    </row>
    <row r="67" spans="1:12" s="110" customFormat="1" ht="15" customHeight="1" x14ac:dyDescent="0.2">
      <c r="A67" s="120"/>
      <c r="B67" s="119"/>
      <c r="C67" s="258" t="s">
        <v>107</v>
      </c>
      <c r="E67" s="113">
        <v>48.497409326424872</v>
      </c>
      <c r="F67" s="115">
        <v>7956</v>
      </c>
      <c r="G67" s="114">
        <v>7930</v>
      </c>
      <c r="H67" s="114">
        <v>7786</v>
      </c>
      <c r="I67" s="114">
        <v>7681</v>
      </c>
      <c r="J67" s="140">
        <v>7538</v>
      </c>
      <c r="K67" s="114">
        <v>418</v>
      </c>
      <c r="L67" s="116">
        <v>5.5452374635181743</v>
      </c>
    </row>
    <row r="68" spans="1:12" s="110" customFormat="1" ht="15" customHeight="1" x14ac:dyDescent="0.2">
      <c r="A68" s="120"/>
      <c r="B68" s="119"/>
      <c r="C68" s="258" t="s">
        <v>105</v>
      </c>
      <c r="D68" s="110" t="s">
        <v>202</v>
      </c>
      <c r="E68" s="113">
        <v>19.439195367266077</v>
      </c>
      <c r="F68" s="115">
        <v>3189</v>
      </c>
      <c r="G68" s="114">
        <v>3170</v>
      </c>
      <c r="H68" s="114">
        <v>3034</v>
      </c>
      <c r="I68" s="114">
        <v>2980</v>
      </c>
      <c r="J68" s="140">
        <v>2831</v>
      </c>
      <c r="K68" s="114">
        <v>358</v>
      </c>
      <c r="L68" s="116">
        <v>12.645708230307312</v>
      </c>
    </row>
    <row r="69" spans="1:12" s="110" customFormat="1" ht="15" customHeight="1" x14ac:dyDescent="0.2">
      <c r="A69" s="120"/>
      <c r="B69" s="119"/>
      <c r="C69" s="258"/>
      <c r="D69" s="267" t="s">
        <v>198</v>
      </c>
      <c r="E69" s="113">
        <v>49.169018501097526</v>
      </c>
      <c r="F69" s="115">
        <v>1568</v>
      </c>
      <c r="G69" s="114">
        <v>1540</v>
      </c>
      <c r="H69" s="114">
        <v>1476</v>
      </c>
      <c r="I69" s="114">
        <v>1475</v>
      </c>
      <c r="J69" s="140">
        <v>1398</v>
      </c>
      <c r="K69" s="114">
        <v>170</v>
      </c>
      <c r="L69" s="116">
        <v>12.160228898426324</v>
      </c>
    </row>
    <row r="70" spans="1:12" s="110" customFormat="1" ht="15" customHeight="1" x14ac:dyDescent="0.2">
      <c r="A70" s="120"/>
      <c r="B70" s="119"/>
      <c r="C70" s="258"/>
      <c r="D70" s="267" t="s">
        <v>199</v>
      </c>
      <c r="E70" s="113">
        <v>50.830981498902474</v>
      </c>
      <c r="F70" s="115">
        <v>1621</v>
      </c>
      <c r="G70" s="114">
        <v>1630</v>
      </c>
      <c r="H70" s="114">
        <v>1558</v>
      </c>
      <c r="I70" s="114">
        <v>1505</v>
      </c>
      <c r="J70" s="140">
        <v>1433</v>
      </c>
      <c r="K70" s="114">
        <v>188</v>
      </c>
      <c r="L70" s="116">
        <v>13.119330076762038</v>
      </c>
    </row>
    <row r="71" spans="1:12" s="110" customFormat="1" ht="15" customHeight="1" x14ac:dyDescent="0.2">
      <c r="A71" s="120"/>
      <c r="B71" s="119"/>
      <c r="C71" s="258"/>
      <c r="D71" s="110" t="s">
        <v>203</v>
      </c>
      <c r="E71" s="113">
        <v>72.959463578177392</v>
      </c>
      <c r="F71" s="115">
        <v>11969</v>
      </c>
      <c r="G71" s="114">
        <v>11928</v>
      </c>
      <c r="H71" s="114">
        <v>11826</v>
      </c>
      <c r="I71" s="114">
        <v>11771</v>
      </c>
      <c r="J71" s="140">
        <v>11684</v>
      </c>
      <c r="K71" s="114">
        <v>285</v>
      </c>
      <c r="L71" s="116">
        <v>2.439233139335844</v>
      </c>
    </row>
    <row r="72" spans="1:12" s="110" customFormat="1" ht="15" customHeight="1" x14ac:dyDescent="0.2">
      <c r="A72" s="120"/>
      <c r="B72" s="119"/>
      <c r="C72" s="258"/>
      <c r="D72" s="267" t="s">
        <v>198</v>
      </c>
      <c r="E72" s="113">
        <v>51.767064917704069</v>
      </c>
      <c r="F72" s="115">
        <v>6196</v>
      </c>
      <c r="G72" s="114">
        <v>6197</v>
      </c>
      <c r="H72" s="114">
        <v>6152</v>
      </c>
      <c r="I72" s="114">
        <v>6127</v>
      </c>
      <c r="J72" s="140">
        <v>6107</v>
      </c>
      <c r="K72" s="114">
        <v>89</v>
      </c>
      <c r="L72" s="116">
        <v>1.457344031439332</v>
      </c>
    </row>
    <row r="73" spans="1:12" s="110" customFormat="1" ht="15" customHeight="1" x14ac:dyDescent="0.2">
      <c r="A73" s="120"/>
      <c r="B73" s="119"/>
      <c r="C73" s="258"/>
      <c r="D73" s="267" t="s">
        <v>199</v>
      </c>
      <c r="E73" s="113">
        <v>48.232935082295931</v>
      </c>
      <c r="F73" s="115">
        <v>5773</v>
      </c>
      <c r="G73" s="114">
        <v>5731</v>
      </c>
      <c r="H73" s="114">
        <v>5674</v>
      </c>
      <c r="I73" s="114">
        <v>5644</v>
      </c>
      <c r="J73" s="140">
        <v>5577</v>
      </c>
      <c r="K73" s="114">
        <v>196</v>
      </c>
      <c r="L73" s="116">
        <v>3.5144342836650528</v>
      </c>
    </row>
    <row r="74" spans="1:12" s="110" customFormat="1" ht="15" customHeight="1" x14ac:dyDescent="0.2">
      <c r="A74" s="120"/>
      <c r="B74" s="119"/>
      <c r="C74" s="258"/>
      <c r="D74" s="110" t="s">
        <v>204</v>
      </c>
      <c r="E74" s="113">
        <v>7.6013410545565376</v>
      </c>
      <c r="F74" s="115">
        <v>1247</v>
      </c>
      <c r="G74" s="114">
        <v>1243</v>
      </c>
      <c r="H74" s="114">
        <v>1229</v>
      </c>
      <c r="I74" s="114">
        <v>1188</v>
      </c>
      <c r="J74" s="140">
        <v>1161</v>
      </c>
      <c r="K74" s="114">
        <v>86</v>
      </c>
      <c r="L74" s="116">
        <v>7.4074074074074074</v>
      </c>
    </row>
    <row r="75" spans="1:12" s="110" customFormat="1" ht="15" customHeight="1" x14ac:dyDescent="0.2">
      <c r="A75" s="120"/>
      <c r="B75" s="119"/>
      <c r="C75" s="258"/>
      <c r="D75" s="267" t="s">
        <v>198</v>
      </c>
      <c r="E75" s="113">
        <v>54.931836407377709</v>
      </c>
      <c r="F75" s="115">
        <v>685</v>
      </c>
      <c r="G75" s="114">
        <v>674</v>
      </c>
      <c r="H75" s="114">
        <v>675</v>
      </c>
      <c r="I75" s="114">
        <v>656</v>
      </c>
      <c r="J75" s="140">
        <v>633</v>
      </c>
      <c r="K75" s="114">
        <v>52</v>
      </c>
      <c r="L75" s="116">
        <v>8.2148499210110586</v>
      </c>
    </row>
    <row r="76" spans="1:12" s="110" customFormat="1" ht="15" customHeight="1" x14ac:dyDescent="0.2">
      <c r="A76" s="120"/>
      <c r="B76" s="119"/>
      <c r="C76" s="258"/>
      <c r="D76" s="267" t="s">
        <v>199</v>
      </c>
      <c r="E76" s="113">
        <v>45.068163592622291</v>
      </c>
      <c r="F76" s="115">
        <v>562</v>
      </c>
      <c r="G76" s="114">
        <v>569</v>
      </c>
      <c r="H76" s="114">
        <v>554</v>
      </c>
      <c r="I76" s="114">
        <v>532</v>
      </c>
      <c r="J76" s="140">
        <v>528</v>
      </c>
      <c r="K76" s="114">
        <v>34</v>
      </c>
      <c r="L76" s="116">
        <v>6.4393939393939394</v>
      </c>
    </row>
    <row r="77" spans="1:12" s="110" customFormat="1" ht="15" customHeight="1" x14ac:dyDescent="0.2">
      <c r="A77" s="534"/>
      <c r="B77" s="119" t="s">
        <v>205</v>
      </c>
      <c r="C77" s="268"/>
      <c r="D77" s="182"/>
      <c r="E77" s="113">
        <v>7.2971784766600196</v>
      </c>
      <c r="F77" s="115">
        <v>9295</v>
      </c>
      <c r="G77" s="114">
        <v>9500</v>
      </c>
      <c r="H77" s="114">
        <v>9490</v>
      </c>
      <c r="I77" s="114">
        <v>9302</v>
      </c>
      <c r="J77" s="140">
        <v>9406</v>
      </c>
      <c r="K77" s="114">
        <v>-111</v>
      </c>
      <c r="L77" s="116">
        <v>-1.1800978099085691</v>
      </c>
    </row>
    <row r="78" spans="1:12" s="110" customFormat="1" ht="15" customHeight="1" x14ac:dyDescent="0.2">
      <c r="A78" s="120"/>
      <c r="B78" s="119"/>
      <c r="C78" s="268" t="s">
        <v>106</v>
      </c>
      <c r="D78" s="182"/>
      <c r="E78" s="113">
        <v>57.009144701452392</v>
      </c>
      <c r="F78" s="115">
        <v>5299</v>
      </c>
      <c r="G78" s="114">
        <v>5349</v>
      </c>
      <c r="H78" s="114">
        <v>5535</v>
      </c>
      <c r="I78" s="114">
        <v>5426</v>
      </c>
      <c r="J78" s="140">
        <v>5437</v>
      </c>
      <c r="K78" s="114">
        <v>-138</v>
      </c>
      <c r="L78" s="116">
        <v>-2.5381644289130034</v>
      </c>
    </row>
    <row r="79" spans="1:12" s="110" customFormat="1" ht="15" customHeight="1" x14ac:dyDescent="0.2">
      <c r="A79" s="123"/>
      <c r="B79" s="124"/>
      <c r="C79" s="260" t="s">
        <v>107</v>
      </c>
      <c r="D79" s="261"/>
      <c r="E79" s="125">
        <v>42.990855298547608</v>
      </c>
      <c r="F79" s="143">
        <v>3996</v>
      </c>
      <c r="G79" s="144">
        <v>4151</v>
      </c>
      <c r="H79" s="144">
        <v>3955</v>
      </c>
      <c r="I79" s="144">
        <v>3876</v>
      </c>
      <c r="J79" s="145">
        <v>3969</v>
      </c>
      <c r="K79" s="144">
        <v>27</v>
      </c>
      <c r="L79" s="146">
        <v>0.68027210884353739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127378</v>
      </c>
      <c r="E11" s="114">
        <v>128116</v>
      </c>
      <c r="F11" s="114">
        <v>128405</v>
      </c>
      <c r="G11" s="114">
        <v>125842</v>
      </c>
      <c r="H11" s="140">
        <v>126088</v>
      </c>
      <c r="I11" s="115">
        <v>1290</v>
      </c>
      <c r="J11" s="116">
        <v>1.0230949812829135</v>
      </c>
    </row>
    <row r="12" spans="1:15" s="110" customFormat="1" ht="24.95" customHeight="1" x14ac:dyDescent="0.2">
      <c r="A12" s="193" t="s">
        <v>132</v>
      </c>
      <c r="B12" s="194" t="s">
        <v>133</v>
      </c>
      <c r="C12" s="113">
        <v>0.49066557804330418</v>
      </c>
      <c r="D12" s="115">
        <v>625</v>
      </c>
      <c r="E12" s="114">
        <v>594</v>
      </c>
      <c r="F12" s="114">
        <v>673</v>
      </c>
      <c r="G12" s="114">
        <v>678</v>
      </c>
      <c r="H12" s="140">
        <v>634</v>
      </c>
      <c r="I12" s="115">
        <v>-9</v>
      </c>
      <c r="J12" s="116">
        <v>-1.4195583596214512</v>
      </c>
    </row>
    <row r="13" spans="1:15" s="110" customFormat="1" ht="24.95" customHeight="1" x14ac:dyDescent="0.2">
      <c r="A13" s="193" t="s">
        <v>134</v>
      </c>
      <c r="B13" s="199" t="s">
        <v>214</v>
      </c>
      <c r="C13" s="113">
        <v>2.9337876242365244</v>
      </c>
      <c r="D13" s="115">
        <v>3737</v>
      </c>
      <c r="E13" s="114">
        <v>3702</v>
      </c>
      <c r="F13" s="114">
        <v>3598</v>
      </c>
      <c r="G13" s="114">
        <v>3534</v>
      </c>
      <c r="H13" s="140">
        <v>3491</v>
      </c>
      <c r="I13" s="115">
        <v>246</v>
      </c>
      <c r="J13" s="116">
        <v>7.0466914924090522</v>
      </c>
    </row>
    <row r="14" spans="1:15" s="287" customFormat="1" ht="24" customHeight="1" x14ac:dyDescent="0.2">
      <c r="A14" s="193" t="s">
        <v>215</v>
      </c>
      <c r="B14" s="199" t="s">
        <v>137</v>
      </c>
      <c r="C14" s="113">
        <v>21.604986732402768</v>
      </c>
      <c r="D14" s="115">
        <v>27520</v>
      </c>
      <c r="E14" s="114">
        <v>27874</v>
      </c>
      <c r="F14" s="114">
        <v>28094</v>
      </c>
      <c r="G14" s="114">
        <v>27903</v>
      </c>
      <c r="H14" s="140">
        <v>28161</v>
      </c>
      <c r="I14" s="115">
        <v>-641</v>
      </c>
      <c r="J14" s="116">
        <v>-2.2761975782110011</v>
      </c>
      <c r="K14" s="110"/>
      <c r="L14" s="110"/>
      <c r="M14" s="110"/>
      <c r="N14" s="110"/>
      <c r="O14" s="110"/>
    </row>
    <row r="15" spans="1:15" s="110" customFormat="1" ht="24.75" customHeight="1" x14ac:dyDescent="0.2">
      <c r="A15" s="193" t="s">
        <v>216</v>
      </c>
      <c r="B15" s="199" t="s">
        <v>217</v>
      </c>
      <c r="C15" s="113">
        <v>2.6794265885788753</v>
      </c>
      <c r="D15" s="115">
        <v>3413</v>
      </c>
      <c r="E15" s="114">
        <v>3555</v>
      </c>
      <c r="F15" s="114">
        <v>3592</v>
      </c>
      <c r="G15" s="114">
        <v>3538</v>
      </c>
      <c r="H15" s="140">
        <v>3537</v>
      </c>
      <c r="I15" s="115">
        <v>-124</v>
      </c>
      <c r="J15" s="116">
        <v>-3.5057958722080858</v>
      </c>
    </row>
    <row r="16" spans="1:15" s="287" customFormat="1" ht="24.95" customHeight="1" x14ac:dyDescent="0.2">
      <c r="A16" s="193" t="s">
        <v>218</v>
      </c>
      <c r="B16" s="199" t="s">
        <v>141</v>
      </c>
      <c r="C16" s="113">
        <v>13.773179041906765</v>
      </c>
      <c r="D16" s="115">
        <v>17544</v>
      </c>
      <c r="E16" s="114">
        <v>17675</v>
      </c>
      <c r="F16" s="114">
        <v>17796</v>
      </c>
      <c r="G16" s="114">
        <v>17506</v>
      </c>
      <c r="H16" s="140">
        <v>17544</v>
      </c>
      <c r="I16" s="115">
        <v>0</v>
      </c>
      <c r="J16" s="116">
        <v>0</v>
      </c>
      <c r="K16" s="110"/>
      <c r="L16" s="110"/>
      <c r="M16" s="110"/>
      <c r="N16" s="110"/>
      <c r="O16" s="110"/>
    </row>
    <row r="17" spans="1:15" s="110" customFormat="1" ht="24.95" customHeight="1" x14ac:dyDescent="0.2">
      <c r="A17" s="193" t="s">
        <v>219</v>
      </c>
      <c r="B17" s="199" t="s">
        <v>220</v>
      </c>
      <c r="C17" s="113">
        <v>5.1523811019171282</v>
      </c>
      <c r="D17" s="115">
        <v>6563</v>
      </c>
      <c r="E17" s="114">
        <v>6644</v>
      </c>
      <c r="F17" s="114">
        <v>6706</v>
      </c>
      <c r="G17" s="114">
        <v>6859</v>
      </c>
      <c r="H17" s="140">
        <v>7080</v>
      </c>
      <c r="I17" s="115">
        <v>-517</v>
      </c>
      <c r="J17" s="116">
        <v>-7.3022598870056497</v>
      </c>
    </row>
    <row r="18" spans="1:15" s="287" customFormat="1" ht="24.95" customHeight="1" x14ac:dyDescent="0.2">
      <c r="A18" s="201" t="s">
        <v>144</v>
      </c>
      <c r="B18" s="202" t="s">
        <v>145</v>
      </c>
      <c r="C18" s="113">
        <v>6.0198778438976905</v>
      </c>
      <c r="D18" s="115">
        <v>7668</v>
      </c>
      <c r="E18" s="114">
        <v>7600</v>
      </c>
      <c r="F18" s="114">
        <v>7833</v>
      </c>
      <c r="G18" s="114">
        <v>7597</v>
      </c>
      <c r="H18" s="140">
        <v>7572</v>
      </c>
      <c r="I18" s="115">
        <v>96</v>
      </c>
      <c r="J18" s="116">
        <v>1.2678288431061806</v>
      </c>
      <c r="K18" s="110"/>
      <c r="L18" s="110"/>
      <c r="M18" s="110"/>
      <c r="N18" s="110"/>
      <c r="O18" s="110"/>
    </row>
    <row r="19" spans="1:15" s="110" customFormat="1" ht="24.95" customHeight="1" x14ac:dyDescent="0.2">
      <c r="A19" s="193" t="s">
        <v>146</v>
      </c>
      <c r="B19" s="199" t="s">
        <v>147</v>
      </c>
      <c r="C19" s="113">
        <v>14.923299156840271</v>
      </c>
      <c r="D19" s="115">
        <v>19009</v>
      </c>
      <c r="E19" s="114">
        <v>18938</v>
      </c>
      <c r="F19" s="114">
        <v>19018</v>
      </c>
      <c r="G19" s="114">
        <v>18493</v>
      </c>
      <c r="H19" s="140">
        <v>18608</v>
      </c>
      <c r="I19" s="115">
        <v>401</v>
      </c>
      <c r="J19" s="116">
        <v>2.1549871023215821</v>
      </c>
    </row>
    <row r="20" spans="1:15" s="287" customFormat="1" ht="24.95" customHeight="1" x14ac:dyDescent="0.2">
      <c r="A20" s="193" t="s">
        <v>148</v>
      </c>
      <c r="B20" s="199" t="s">
        <v>149</v>
      </c>
      <c r="C20" s="113">
        <v>4.6577901992494777</v>
      </c>
      <c r="D20" s="115">
        <v>5933</v>
      </c>
      <c r="E20" s="114">
        <v>5969</v>
      </c>
      <c r="F20" s="114">
        <v>6007</v>
      </c>
      <c r="G20" s="114">
        <v>5855</v>
      </c>
      <c r="H20" s="140">
        <v>5837</v>
      </c>
      <c r="I20" s="115">
        <v>96</v>
      </c>
      <c r="J20" s="116">
        <v>1.6446804865513105</v>
      </c>
      <c r="K20" s="110"/>
      <c r="L20" s="110"/>
      <c r="M20" s="110"/>
      <c r="N20" s="110"/>
      <c r="O20" s="110"/>
    </row>
    <row r="21" spans="1:15" s="110" customFormat="1" ht="24.95" customHeight="1" x14ac:dyDescent="0.2">
      <c r="A21" s="201" t="s">
        <v>150</v>
      </c>
      <c r="B21" s="202" t="s">
        <v>151</v>
      </c>
      <c r="C21" s="113">
        <v>2.3426337358099514</v>
      </c>
      <c r="D21" s="115">
        <v>2984</v>
      </c>
      <c r="E21" s="114">
        <v>3084</v>
      </c>
      <c r="F21" s="114">
        <v>3105</v>
      </c>
      <c r="G21" s="114">
        <v>3045</v>
      </c>
      <c r="H21" s="140">
        <v>3055</v>
      </c>
      <c r="I21" s="115">
        <v>-71</v>
      </c>
      <c r="J21" s="116">
        <v>-2.3240589198036008</v>
      </c>
    </row>
    <row r="22" spans="1:15" s="110" customFormat="1" ht="24.95" customHeight="1" x14ac:dyDescent="0.2">
      <c r="A22" s="201" t="s">
        <v>152</v>
      </c>
      <c r="B22" s="199" t="s">
        <v>153</v>
      </c>
      <c r="C22" s="113">
        <v>1.3699382938969054</v>
      </c>
      <c r="D22" s="115">
        <v>1745</v>
      </c>
      <c r="E22" s="114">
        <v>1761</v>
      </c>
      <c r="F22" s="114">
        <v>1764</v>
      </c>
      <c r="G22" s="114">
        <v>1709</v>
      </c>
      <c r="H22" s="140">
        <v>1723</v>
      </c>
      <c r="I22" s="115">
        <v>22</v>
      </c>
      <c r="J22" s="116">
        <v>1.2768427161926872</v>
      </c>
    </row>
    <row r="23" spans="1:15" s="110" customFormat="1" ht="24.95" customHeight="1" x14ac:dyDescent="0.2">
      <c r="A23" s="193" t="s">
        <v>154</v>
      </c>
      <c r="B23" s="199" t="s">
        <v>155</v>
      </c>
      <c r="C23" s="113">
        <v>1.7279278996373</v>
      </c>
      <c r="D23" s="115">
        <v>2201</v>
      </c>
      <c r="E23" s="114">
        <v>2289</v>
      </c>
      <c r="F23" s="114">
        <v>2288</v>
      </c>
      <c r="G23" s="114">
        <v>2200</v>
      </c>
      <c r="H23" s="140">
        <v>2210</v>
      </c>
      <c r="I23" s="115">
        <v>-9</v>
      </c>
      <c r="J23" s="116">
        <v>-0.40723981900452488</v>
      </c>
    </row>
    <row r="24" spans="1:15" s="110" customFormat="1" ht="24.95" customHeight="1" x14ac:dyDescent="0.2">
      <c r="A24" s="193" t="s">
        <v>156</v>
      </c>
      <c r="B24" s="199" t="s">
        <v>221</v>
      </c>
      <c r="C24" s="113">
        <v>5.131969413870527</v>
      </c>
      <c r="D24" s="115">
        <v>6537</v>
      </c>
      <c r="E24" s="114">
        <v>6550</v>
      </c>
      <c r="F24" s="114">
        <v>6523</v>
      </c>
      <c r="G24" s="114">
        <v>6464</v>
      </c>
      <c r="H24" s="140">
        <v>6426</v>
      </c>
      <c r="I24" s="115">
        <v>111</v>
      </c>
      <c r="J24" s="116">
        <v>1.727357609710551</v>
      </c>
    </row>
    <row r="25" spans="1:15" s="110" customFormat="1" ht="24.95" customHeight="1" x14ac:dyDescent="0.2">
      <c r="A25" s="193" t="s">
        <v>222</v>
      </c>
      <c r="B25" s="204" t="s">
        <v>159</v>
      </c>
      <c r="C25" s="113">
        <v>3.9708583899888521</v>
      </c>
      <c r="D25" s="115">
        <v>5058</v>
      </c>
      <c r="E25" s="114">
        <v>5223</v>
      </c>
      <c r="F25" s="114">
        <v>4862</v>
      </c>
      <c r="G25" s="114">
        <v>4611</v>
      </c>
      <c r="H25" s="140">
        <v>4619</v>
      </c>
      <c r="I25" s="115">
        <v>439</v>
      </c>
      <c r="J25" s="116">
        <v>9.5042216930071444</v>
      </c>
    </row>
    <row r="26" spans="1:15" s="110" customFormat="1" ht="24.95" customHeight="1" x14ac:dyDescent="0.2">
      <c r="A26" s="201">
        <v>782.78300000000002</v>
      </c>
      <c r="B26" s="203" t="s">
        <v>160</v>
      </c>
      <c r="C26" s="113">
        <v>1.1375590761355965</v>
      </c>
      <c r="D26" s="115">
        <v>1449</v>
      </c>
      <c r="E26" s="114">
        <v>1548</v>
      </c>
      <c r="F26" s="114">
        <v>1709</v>
      </c>
      <c r="G26" s="114">
        <v>1686</v>
      </c>
      <c r="H26" s="140">
        <v>1612</v>
      </c>
      <c r="I26" s="115">
        <v>-163</v>
      </c>
      <c r="J26" s="116">
        <v>-10.11166253101737</v>
      </c>
    </row>
    <row r="27" spans="1:15" s="110" customFormat="1" ht="24.95" customHeight="1" x14ac:dyDescent="0.2">
      <c r="A27" s="193" t="s">
        <v>161</v>
      </c>
      <c r="B27" s="199" t="s">
        <v>223</v>
      </c>
      <c r="C27" s="113">
        <v>5.829107067154454</v>
      </c>
      <c r="D27" s="115">
        <v>7425</v>
      </c>
      <c r="E27" s="114">
        <v>7403</v>
      </c>
      <c r="F27" s="114">
        <v>7438</v>
      </c>
      <c r="G27" s="114">
        <v>7284</v>
      </c>
      <c r="H27" s="140">
        <v>7234</v>
      </c>
      <c r="I27" s="115">
        <v>191</v>
      </c>
      <c r="J27" s="116">
        <v>2.6403096488802875</v>
      </c>
    </row>
    <row r="28" spans="1:15" s="110" customFormat="1" ht="24.95" customHeight="1" x14ac:dyDescent="0.2">
      <c r="A28" s="193" t="s">
        <v>163</v>
      </c>
      <c r="B28" s="199" t="s">
        <v>164</v>
      </c>
      <c r="C28" s="113">
        <v>4.4136350076151301</v>
      </c>
      <c r="D28" s="115">
        <v>5622</v>
      </c>
      <c r="E28" s="114">
        <v>5711</v>
      </c>
      <c r="F28" s="114">
        <v>5672</v>
      </c>
      <c r="G28" s="114">
        <v>5613</v>
      </c>
      <c r="H28" s="140">
        <v>5584</v>
      </c>
      <c r="I28" s="115">
        <v>38</v>
      </c>
      <c r="J28" s="116">
        <v>0.68051575931232089</v>
      </c>
    </row>
    <row r="29" spans="1:15" s="110" customFormat="1" ht="24.95" customHeight="1" x14ac:dyDescent="0.2">
      <c r="A29" s="193">
        <v>86</v>
      </c>
      <c r="B29" s="199" t="s">
        <v>165</v>
      </c>
      <c r="C29" s="113">
        <v>8.2078537895083929</v>
      </c>
      <c r="D29" s="115">
        <v>10455</v>
      </c>
      <c r="E29" s="114">
        <v>10455</v>
      </c>
      <c r="F29" s="114">
        <v>10472</v>
      </c>
      <c r="G29" s="114">
        <v>10200</v>
      </c>
      <c r="H29" s="140">
        <v>10318</v>
      </c>
      <c r="I29" s="115">
        <v>137</v>
      </c>
      <c r="J29" s="116">
        <v>1.3277767009110293</v>
      </c>
    </row>
    <row r="30" spans="1:15" s="110" customFormat="1" ht="24.95" customHeight="1" x14ac:dyDescent="0.2">
      <c r="A30" s="193">
        <v>87.88</v>
      </c>
      <c r="B30" s="204" t="s">
        <v>166</v>
      </c>
      <c r="C30" s="113">
        <v>11.805806340184333</v>
      </c>
      <c r="D30" s="115">
        <v>15038</v>
      </c>
      <c r="E30" s="114">
        <v>15060</v>
      </c>
      <c r="F30" s="114">
        <v>14989</v>
      </c>
      <c r="G30" s="114">
        <v>14633</v>
      </c>
      <c r="H30" s="140">
        <v>14663</v>
      </c>
      <c r="I30" s="115">
        <v>375</v>
      </c>
      <c r="J30" s="116">
        <v>2.5574575462047329</v>
      </c>
    </row>
    <row r="31" spans="1:15" s="110" customFormat="1" ht="24.95" customHeight="1" x14ac:dyDescent="0.2">
      <c r="A31" s="193" t="s">
        <v>167</v>
      </c>
      <c r="B31" s="199" t="s">
        <v>168</v>
      </c>
      <c r="C31" s="113">
        <v>3.4315187866036521</v>
      </c>
      <c r="D31" s="115">
        <v>4371</v>
      </c>
      <c r="E31" s="114">
        <v>4355</v>
      </c>
      <c r="F31" s="114">
        <v>4360</v>
      </c>
      <c r="G31" s="114">
        <v>4336</v>
      </c>
      <c r="H31" s="140">
        <v>4340</v>
      </c>
      <c r="I31" s="115">
        <v>31</v>
      </c>
      <c r="J31" s="116">
        <v>0.7142857142857143</v>
      </c>
    </row>
    <row r="32" spans="1:15" s="110" customFormat="1" ht="24.95" customHeight="1" x14ac:dyDescent="0.2">
      <c r="A32" s="193"/>
      <c r="B32" s="288" t="s">
        <v>224</v>
      </c>
      <c r="C32" s="113" t="s">
        <v>514</v>
      </c>
      <c r="D32" s="115" t="s">
        <v>514</v>
      </c>
      <c r="E32" s="114">
        <v>0</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0.49066557804330418</v>
      </c>
      <c r="D34" s="115">
        <v>625</v>
      </c>
      <c r="E34" s="114">
        <v>594</v>
      </c>
      <c r="F34" s="114">
        <v>673</v>
      </c>
      <c r="G34" s="114">
        <v>678</v>
      </c>
      <c r="H34" s="140">
        <v>634</v>
      </c>
      <c r="I34" s="115">
        <v>-9</v>
      </c>
      <c r="J34" s="116">
        <v>-1.4195583596214512</v>
      </c>
    </row>
    <row r="35" spans="1:10" s="110" customFormat="1" ht="24.95" customHeight="1" x14ac:dyDescent="0.2">
      <c r="A35" s="292" t="s">
        <v>171</v>
      </c>
      <c r="B35" s="293" t="s">
        <v>172</v>
      </c>
      <c r="C35" s="113">
        <v>30.558652200536983</v>
      </c>
      <c r="D35" s="115">
        <v>38925</v>
      </c>
      <c r="E35" s="114">
        <v>39176</v>
      </c>
      <c r="F35" s="114">
        <v>39525</v>
      </c>
      <c r="G35" s="114">
        <v>39034</v>
      </c>
      <c r="H35" s="140">
        <v>39224</v>
      </c>
      <c r="I35" s="115">
        <v>-299</v>
      </c>
      <c r="J35" s="116">
        <v>-0.76228839486028965</v>
      </c>
    </row>
    <row r="36" spans="1:10" s="110" customFormat="1" ht="24.95" customHeight="1" x14ac:dyDescent="0.2">
      <c r="A36" s="294" t="s">
        <v>173</v>
      </c>
      <c r="B36" s="295" t="s">
        <v>174</v>
      </c>
      <c r="C36" s="125">
        <v>68.949897156494842</v>
      </c>
      <c r="D36" s="143">
        <v>87827</v>
      </c>
      <c r="E36" s="144">
        <v>88346</v>
      </c>
      <c r="F36" s="144">
        <v>88207</v>
      </c>
      <c r="G36" s="144">
        <v>86129</v>
      </c>
      <c r="H36" s="145">
        <v>86229</v>
      </c>
      <c r="I36" s="143">
        <v>1598</v>
      </c>
      <c r="J36" s="146">
        <v>1.8532048382794652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2020-09-28T07:17:40Z</dcterms:created>
  <dcterms:modified xsi:type="dcterms:W3CDTF">2020-09-28T10:32:41Z</dcterms:modified>
</cp:coreProperties>
</file>