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s="1"/>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c r="G65" i="24"/>
  <c r="F65" i="24"/>
  <c r="E65" i="24"/>
  <c r="L64" i="24"/>
  <c r="H64" i="24" s="1"/>
  <c r="I64" i="24"/>
  <c r="G64" i="24"/>
  <c r="F64" i="24"/>
  <c r="E64" i="24"/>
  <c r="L63" i="24"/>
  <c r="H63" i="24" s="1"/>
  <c r="I63" i="24"/>
  <c r="G63" i="24"/>
  <c r="F63" i="24"/>
  <c r="E63" i="24"/>
  <c r="L62" i="24"/>
  <c r="H62" i="24" s="1"/>
  <c r="I62" i="24" s="1"/>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c r="G56" i="24"/>
  <c r="F56" i="24"/>
  <c r="E56" i="24"/>
  <c r="L55" i="24"/>
  <c r="H55" i="24" s="1"/>
  <c r="I55" i="24"/>
  <c r="G55" i="24"/>
  <c r="F55" i="24"/>
  <c r="E55" i="24"/>
  <c r="L54" i="24"/>
  <c r="H54" i="24" s="1"/>
  <c r="I54" i="24" s="1"/>
  <c r="G54" i="24"/>
  <c r="F54" i="24"/>
  <c r="E54" i="24"/>
  <c r="L53" i="24"/>
  <c r="H53" i="24" s="1"/>
  <c r="G53" i="24"/>
  <c r="F53" i="24"/>
  <c r="E53" i="24"/>
  <c r="L52" i="24"/>
  <c r="H52" i="24" s="1"/>
  <c r="I52" i="24" s="1"/>
  <c r="G52" i="24"/>
  <c r="F52" i="24"/>
  <c r="E52" i="24"/>
  <c r="L51" i="24"/>
  <c r="H51" i="24" s="1"/>
  <c r="I51" i="24" s="1"/>
  <c r="G51" i="24"/>
  <c r="F51" i="24"/>
  <c r="E51" i="24"/>
  <c r="L44" i="24"/>
  <c r="I44" i="24"/>
  <c r="F44" i="24"/>
  <c r="D44" i="24"/>
  <c r="C44" i="24"/>
  <c r="M44" i="24" s="1"/>
  <c r="B44" i="24"/>
  <c r="K44" i="24" s="1"/>
  <c r="M43" i="24"/>
  <c r="J43" i="24"/>
  <c r="G43" i="24"/>
  <c r="E43" i="24"/>
  <c r="C43" i="24"/>
  <c r="I43" i="24" s="1"/>
  <c r="B43" i="24"/>
  <c r="L42" i="24"/>
  <c r="I42" i="24"/>
  <c r="F42" i="24"/>
  <c r="D42" i="24"/>
  <c r="C42" i="24"/>
  <c r="M42" i="24" s="1"/>
  <c r="B42" i="24"/>
  <c r="K42" i="24" s="1"/>
  <c r="M41" i="24"/>
  <c r="G41" i="24"/>
  <c r="E41" i="24"/>
  <c r="C41" i="24"/>
  <c r="I41" i="24" s="1"/>
  <c r="B41" i="24"/>
  <c r="L40" i="24"/>
  <c r="I40" i="24"/>
  <c r="F40" i="24"/>
  <c r="D40" i="24"/>
  <c r="C40" i="24"/>
  <c r="M40" i="24" s="1"/>
  <c r="B40" i="24"/>
  <c r="K40" i="24" s="1"/>
  <c r="B37" i="24"/>
  <c r="M36" i="24"/>
  <c r="L36" i="24"/>
  <c r="K36" i="24"/>
  <c r="J36" i="24"/>
  <c r="I36" i="24"/>
  <c r="H36" i="24"/>
  <c r="G36" i="24"/>
  <c r="F36" i="24"/>
  <c r="E36" i="24"/>
  <c r="D36" i="24"/>
  <c r="L57" i="15"/>
  <c r="K57" i="15"/>
  <c r="C38" i="24"/>
  <c r="C37" i="24"/>
  <c r="E37" i="24" s="1"/>
  <c r="C35" i="24"/>
  <c r="C34" i="24"/>
  <c r="C33" i="24"/>
  <c r="C32" i="24"/>
  <c r="C31" i="24"/>
  <c r="C30" i="24"/>
  <c r="C29" i="24"/>
  <c r="C28" i="24"/>
  <c r="L28" i="24" s="1"/>
  <c r="C27" i="24"/>
  <c r="C26" i="24"/>
  <c r="C25" i="24"/>
  <c r="C24" i="24"/>
  <c r="C23" i="24"/>
  <c r="C22" i="24"/>
  <c r="C21" i="24"/>
  <c r="C20" i="24"/>
  <c r="L20" i="24" s="1"/>
  <c r="C19" i="24"/>
  <c r="C18" i="24"/>
  <c r="C17" i="24"/>
  <c r="C16" i="24"/>
  <c r="C15" i="24"/>
  <c r="C9" i="24"/>
  <c r="C8" i="24"/>
  <c r="C7" i="24"/>
  <c r="B39" i="24"/>
  <c r="J39" i="24" s="1"/>
  <c r="B38" i="24"/>
  <c r="B35" i="24"/>
  <c r="B34" i="24"/>
  <c r="B33" i="24"/>
  <c r="B32" i="24"/>
  <c r="B31" i="24"/>
  <c r="B30" i="24"/>
  <c r="B29" i="24"/>
  <c r="B28" i="24"/>
  <c r="B27" i="24"/>
  <c r="B26" i="24"/>
  <c r="D26" i="24" s="1"/>
  <c r="B25" i="24"/>
  <c r="B24" i="24"/>
  <c r="B23" i="24"/>
  <c r="H23" i="24" s="1"/>
  <c r="B22" i="24"/>
  <c r="B21" i="24"/>
  <c r="B20" i="24"/>
  <c r="B19" i="24"/>
  <c r="B18" i="24"/>
  <c r="D18" i="24" s="1"/>
  <c r="B17" i="24"/>
  <c r="B16" i="24"/>
  <c r="B15" i="24"/>
  <c r="B9" i="24"/>
  <c r="B8" i="24"/>
  <c r="B7" i="24"/>
  <c r="F9" i="24" l="1"/>
  <c r="D9" i="24"/>
  <c r="J9" i="24"/>
  <c r="K9" i="24"/>
  <c r="H9" i="24"/>
  <c r="B14" i="24"/>
  <c r="B6" i="24"/>
  <c r="F7" i="24"/>
  <c r="D7" i="24"/>
  <c r="J7" i="24"/>
  <c r="K7" i="24"/>
  <c r="H7" i="24"/>
  <c r="K8" i="24"/>
  <c r="J8" i="24"/>
  <c r="H8" i="24"/>
  <c r="F8" i="24"/>
  <c r="D8" i="24"/>
  <c r="F19" i="24"/>
  <c r="D19" i="24"/>
  <c r="J19" i="24"/>
  <c r="K19" i="24"/>
  <c r="H19" i="24"/>
  <c r="F15" i="24"/>
  <c r="D15" i="24"/>
  <c r="J15" i="24"/>
  <c r="K15" i="24"/>
  <c r="F21" i="24"/>
  <c r="D21" i="24"/>
  <c r="J21" i="24"/>
  <c r="K21" i="24"/>
  <c r="H21" i="24"/>
  <c r="K24" i="24"/>
  <c r="J24" i="24"/>
  <c r="H24" i="24"/>
  <c r="F24" i="24"/>
  <c r="D24" i="24"/>
  <c r="G17" i="24"/>
  <c r="M17" i="24"/>
  <c r="E17" i="24"/>
  <c r="L17" i="24"/>
  <c r="I17" i="24"/>
  <c r="G29" i="24"/>
  <c r="M29" i="24"/>
  <c r="E29" i="24"/>
  <c r="L29" i="24"/>
  <c r="I29" i="24"/>
  <c r="I32" i="24"/>
  <c r="M32" i="24"/>
  <c r="E32" i="24"/>
  <c r="L32" i="24"/>
  <c r="G32" i="24"/>
  <c r="C45" i="24"/>
  <c r="C39" i="24"/>
  <c r="B45" i="24"/>
  <c r="K61" i="24"/>
  <c r="J61" i="24"/>
  <c r="I61" i="24"/>
  <c r="K18" i="24"/>
  <c r="J18" i="24"/>
  <c r="H18" i="24"/>
  <c r="F18" i="24"/>
  <c r="C14" i="24"/>
  <c r="C6" i="24"/>
  <c r="G23" i="24"/>
  <c r="M23" i="24"/>
  <c r="E23" i="24"/>
  <c r="L23" i="24"/>
  <c r="I23" i="24"/>
  <c r="H37" i="24"/>
  <c r="F37" i="24"/>
  <c r="D37" i="24"/>
  <c r="K37" i="24"/>
  <c r="J37" i="24"/>
  <c r="H41" i="24"/>
  <c r="F41" i="24"/>
  <c r="D41" i="24"/>
  <c r="K41" i="24"/>
  <c r="J41" i="24"/>
  <c r="K22" i="24"/>
  <c r="J22" i="24"/>
  <c r="H22" i="24"/>
  <c r="F22" i="24"/>
  <c r="D22" i="24"/>
  <c r="F31" i="24"/>
  <c r="D31" i="24"/>
  <c r="J31" i="24"/>
  <c r="K31" i="24"/>
  <c r="D38" i="24"/>
  <c r="K38" i="24"/>
  <c r="J38" i="24"/>
  <c r="H38" i="24"/>
  <c r="F38" i="24"/>
  <c r="I8" i="24"/>
  <c r="M8" i="24"/>
  <c r="E8" i="24"/>
  <c r="G8" i="24"/>
  <c r="I18" i="24"/>
  <c r="M18" i="24"/>
  <c r="E18" i="24"/>
  <c r="L18" i="24"/>
  <c r="G18" i="24"/>
  <c r="G27" i="24"/>
  <c r="M27" i="24"/>
  <c r="E27" i="24"/>
  <c r="L27" i="24"/>
  <c r="I27" i="24"/>
  <c r="G33" i="24"/>
  <c r="M33" i="24"/>
  <c r="E33" i="24"/>
  <c r="L33" i="24"/>
  <c r="I33" i="24"/>
  <c r="K16" i="24"/>
  <c r="J16" i="24"/>
  <c r="H16" i="24"/>
  <c r="F16" i="24"/>
  <c r="D16" i="24"/>
  <c r="F25" i="24"/>
  <c r="D25" i="24"/>
  <c r="J25" i="24"/>
  <c r="K25" i="24"/>
  <c r="H25" i="24"/>
  <c r="K28" i="24"/>
  <c r="J28" i="24"/>
  <c r="H28" i="24"/>
  <c r="F28" i="24"/>
  <c r="D28" i="24"/>
  <c r="K34" i="24"/>
  <c r="J34" i="24"/>
  <c r="H34" i="24"/>
  <c r="F34" i="24"/>
  <c r="G9" i="24"/>
  <c r="M9" i="24"/>
  <c r="E9" i="24"/>
  <c r="L9" i="24"/>
  <c r="I9" i="24"/>
  <c r="G21" i="24"/>
  <c r="M21" i="24"/>
  <c r="E21" i="24"/>
  <c r="L21" i="24"/>
  <c r="I21" i="24"/>
  <c r="I24" i="24"/>
  <c r="M24" i="24"/>
  <c r="E24" i="24"/>
  <c r="L24" i="24"/>
  <c r="G24" i="24"/>
  <c r="I30" i="24"/>
  <c r="M30" i="24"/>
  <c r="E30" i="24"/>
  <c r="L30" i="24"/>
  <c r="G30" i="24"/>
  <c r="G7" i="24"/>
  <c r="M7" i="24"/>
  <c r="E7" i="24"/>
  <c r="L7" i="24"/>
  <c r="I7" i="24"/>
  <c r="H39" i="24"/>
  <c r="F39" i="24"/>
  <c r="D39" i="24"/>
  <c r="K39" i="24"/>
  <c r="G15" i="24"/>
  <c r="M15" i="24"/>
  <c r="E15" i="24"/>
  <c r="L15" i="24"/>
  <c r="I15" i="24"/>
  <c r="I34" i="24"/>
  <c r="M34" i="24"/>
  <c r="E34" i="24"/>
  <c r="L34" i="24"/>
  <c r="G34" i="24"/>
  <c r="K53" i="24"/>
  <c r="J53" i="24"/>
  <c r="I53" i="24"/>
  <c r="K69" i="24"/>
  <c r="J69" i="24"/>
  <c r="I69" i="24"/>
  <c r="F27" i="24"/>
  <c r="D27" i="24"/>
  <c r="J27" i="24"/>
  <c r="K27" i="24"/>
  <c r="H27" i="24"/>
  <c r="F23" i="24"/>
  <c r="D23" i="24"/>
  <c r="J23" i="24"/>
  <c r="K23" i="24"/>
  <c r="F29" i="24"/>
  <c r="D29" i="24"/>
  <c r="J29" i="24"/>
  <c r="K29" i="24"/>
  <c r="H29" i="24"/>
  <c r="K32" i="24"/>
  <c r="J32" i="24"/>
  <c r="H32" i="24"/>
  <c r="F32" i="24"/>
  <c r="D32" i="24"/>
  <c r="G19" i="24"/>
  <c r="M19" i="24"/>
  <c r="E19" i="24"/>
  <c r="L19" i="24"/>
  <c r="I19" i="24"/>
  <c r="G25" i="24"/>
  <c r="M25" i="24"/>
  <c r="E25" i="24"/>
  <c r="L25" i="24"/>
  <c r="I25" i="24"/>
  <c r="H31" i="24"/>
  <c r="F17" i="24"/>
  <c r="D17" i="24"/>
  <c r="J17" i="24"/>
  <c r="K17" i="24"/>
  <c r="H17" i="24"/>
  <c r="K20" i="24"/>
  <c r="J20" i="24"/>
  <c r="H20" i="24"/>
  <c r="F20" i="24"/>
  <c r="D20" i="24"/>
  <c r="K26" i="24"/>
  <c r="J26" i="24"/>
  <c r="H26" i="24"/>
  <c r="F26" i="24"/>
  <c r="F35" i="24"/>
  <c r="D35" i="24"/>
  <c r="J35" i="24"/>
  <c r="K35" i="24"/>
  <c r="H35" i="24"/>
  <c r="I16" i="24"/>
  <c r="M16" i="24"/>
  <c r="E16" i="24"/>
  <c r="L16" i="24"/>
  <c r="G16" i="24"/>
  <c r="I22" i="24"/>
  <c r="M22" i="24"/>
  <c r="E22" i="24"/>
  <c r="L22" i="24"/>
  <c r="G22" i="24"/>
  <c r="G31" i="24"/>
  <c r="M31" i="24"/>
  <c r="E31" i="24"/>
  <c r="L31" i="24"/>
  <c r="I31" i="24"/>
  <c r="L8" i="24"/>
  <c r="D34" i="24"/>
  <c r="K30" i="24"/>
  <c r="J30" i="24"/>
  <c r="H30" i="24"/>
  <c r="F30" i="24"/>
  <c r="D30" i="24"/>
  <c r="I26" i="24"/>
  <c r="M26" i="24"/>
  <c r="E26" i="24"/>
  <c r="L26" i="24"/>
  <c r="G26" i="24"/>
  <c r="G35" i="24"/>
  <c r="M35" i="24"/>
  <c r="E35" i="24"/>
  <c r="L35" i="24"/>
  <c r="I35" i="24"/>
  <c r="H15" i="24"/>
  <c r="I77" i="24"/>
  <c r="K58" i="24"/>
  <c r="J58" i="24"/>
  <c r="K66" i="24"/>
  <c r="J66" i="24"/>
  <c r="K74" i="24"/>
  <c r="J74" i="24"/>
  <c r="I20" i="24"/>
  <c r="M20" i="24"/>
  <c r="E20" i="24"/>
  <c r="I28" i="24"/>
  <c r="M28" i="24"/>
  <c r="E28" i="24"/>
  <c r="I37" i="24"/>
  <c r="G37" i="24"/>
  <c r="L37" i="24"/>
  <c r="K55" i="24"/>
  <c r="J55" i="24"/>
  <c r="K63" i="24"/>
  <c r="J63" i="24"/>
  <c r="K71" i="24"/>
  <c r="J71" i="24"/>
  <c r="M37" i="24"/>
  <c r="K52" i="24"/>
  <c r="J52" i="24"/>
  <c r="K60" i="24"/>
  <c r="J60" i="24"/>
  <c r="K68" i="24"/>
  <c r="J68" i="24"/>
  <c r="H43" i="24"/>
  <c r="F43" i="24"/>
  <c r="D43" i="24"/>
  <c r="K43" i="24"/>
  <c r="K57" i="24"/>
  <c r="J57" i="24"/>
  <c r="K65" i="24"/>
  <c r="J65" i="24"/>
  <c r="K73" i="24"/>
  <c r="J73" i="24"/>
  <c r="F33" i="24"/>
  <c r="D33" i="24"/>
  <c r="J33" i="24"/>
  <c r="M38" i="24"/>
  <c r="E38" i="24"/>
  <c r="L38" i="24"/>
  <c r="G38" i="24"/>
  <c r="I38" i="24"/>
  <c r="K54" i="24"/>
  <c r="J54" i="24"/>
  <c r="K62" i="24"/>
  <c r="J62" i="24"/>
  <c r="K70" i="24"/>
  <c r="J70" i="24"/>
  <c r="H33" i="24"/>
  <c r="K51" i="24"/>
  <c r="J51" i="24"/>
  <c r="K59" i="24"/>
  <c r="J59" i="24"/>
  <c r="K67" i="24"/>
  <c r="J67" i="24"/>
  <c r="K75" i="24"/>
  <c r="K77" i="24" s="1"/>
  <c r="J75" i="24"/>
  <c r="G20" i="24"/>
  <c r="G28" i="24"/>
  <c r="K33" i="24"/>
  <c r="K56" i="24"/>
  <c r="J56" i="24"/>
  <c r="K64" i="24"/>
  <c r="J64" i="24"/>
  <c r="K72" i="24"/>
  <c r="J72" i="24"/>
  <c r="G40" i="24"/>
  <c r="G42" i="24"/>
  <c r="G44" i="24"/>
  <c r="H40" i="24"/>
  <c r="L41" i="24"/>
  <c r="H42" i="24"/>
  <c r="L43" i="24"/>
  <c r="H44" i="24"/>
  <c r="J40" i="24"/>
  <c r="J42" i="24"/>
  <c r="J44" i="24"/>
  <c r="E40" i="24"/>
  <c r="E42" i="24"/>
  <c r="E44" i="24"/>
  <c r="J77" i="24" l="1"/>
  <c r="K78" i="24" s="1"/>
  <c r="I6" i="24"/>
  <c r="M6" i="24"/>
  <c r="E6" i="24"/>
  <c r="L6" i="24"/>
  <c r="G6" i="24"/>
  <c r="K6" i="24"/>
  <c r="J6" i="24"/>
  <c r="H6" i="24"/>
  <c r="F6" i="24"/>
  <c r="D6" i="24"/>
  <c r="K79" i="24"/>
  <c r="I14" i="24"/>
  <c r="M14" i="24"/>
  <c r="E14" i="24"/>
  <c r="L14" i="24"/>
  <c r="G14" i="24"/>
  <c r="H45" i="24"/>
  <c r="F45" i="24"/>
  <c r="D45" i="24"/>
  <c r="K45" i="24"/>
  <c r="J45" i="24"/>
  <c r="K14" i="24"/>
  <c r="J14" i="24"/>
  <c r="H14" i="24"/>
  <c r="F14" i="24"/>
  <c r="D14" i="24"/>
  <c r="I39" i="24"/>
  <c r="G39" i="24"/>
  <c r="L39" i="24"/>
  <c r="E39" i="24"/>
  <c r="M39" i="24"/>
  <c r="I45" i="24"/>
  <c r="G45" i="24"/>
  <c r="M45" i="24"/>
  <c r="E45" i="24"/>
  <c r="L45" i="24"/>
  <c r="I79" i="24"/>
  <c r="I78" i="24" l="1"/>
  <c r="J79" i="24"/>
  <c r="J78" i="24"/>
  <c r="I83" i="24" l="1"/>
  <c r="I82" i="24"/>
  <c r="I81" i="24"/>
</calcChain>
</file>

<file path=xl/sharedStrings.xml><?xml version="1.0" encoding="utf-8"?>
<sst xmlns="http://schemas.openxmlformats.org/spreadsheetml/2006/main" count="1688" uniqueCount="521">
  <si>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</si>
  <si>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</si>
  <si>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</si>
  <si>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</si>
  <si>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</si>
  <si>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</si>
  <si>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</si>
  <si>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</si>
  <si>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</si>
  <si>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</si>
  <si>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</si>
  <si>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</si>
  <si>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</si>
  <si>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Lüneburg – Uelzen (251)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</si>
  <si>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</si>
  <si>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</si>
  <si>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</si>
  <si>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</si>
  <si>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</si>
  <si>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</si>
  <si>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</si>
  <si>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</si>
  <si>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</si>
  <si>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</si>
  <si>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</si>
  <si>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</si>
  <si>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</si>
  <si>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</si>
  <si>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</si>
  <si>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</si>
  <si>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</si>
  <si>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</si>
  <si>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</si>
  <si>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</si>
  <si>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</si>
  <si>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</si>
  <si>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</si>
  <si>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</si>
  <si>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</si>
  <si>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</si>
  <si>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</si>
  <si>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</si>
  <si>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</si>
  <si>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</si>
  <si>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</si>
  <si>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</si>
  <si>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</si>
  <si>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</si>
  <si>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</si>
  <si>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</si>
  <si>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</si>
  <si>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</si>
  <si>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</si>
  <si>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</si>
  <si>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</si>
  <si>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</si>
  <si>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</si>
  <si>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</si>
  <si>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</si>
  <si>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</si>
  <si>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</si>
  <si>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</si>
  <si>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</si>
  <si>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</si>
  <si>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</si>
  <si>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</si>
  <si>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</si>
  <si>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</si>
  <si>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</si>
  <si>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</si>
  <si>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</si>
  <si>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</si>
  <si>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</si>
  <si>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</si>
  <si>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</si>
  <si>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</si>
  <si>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</si>
  <si>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</si>
  <si>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</si>
  <si>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</si>
  <si>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</si>
  <si>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</si>
  <si>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</si>
  <si>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</si>
  <si>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</si>
  <si>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</si>
  <si>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</si>
  <si>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</si>
  <si>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</si>
  <si>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</si>
  <si>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</si>
  <si>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</si>
  <si>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Lüneburg – Uelzen (251);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</si>
  <si>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</si>
  <si>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</si>
  <si>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</si>
  <si>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</si>
  <si>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</si>
  <si>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</si>
  <si>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</si>
  <si>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</si>
  <si>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</si>
  <si>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</si>
  <si>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</si>
  <si>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</si>
  <si>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</si>
  <si>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</si>
  <si>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</si>
  <si>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</si>
  <si>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</si>
  <si>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</si>
  <si>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</si>
  <si>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</si>
  <si>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</si>
  <si>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</si>
  <si>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</si>
  <si>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</si>
  <si>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</si>
  <si>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</si>
  <si>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</si>
  <si>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</si>
  <si>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</si>
  <si>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</si>
  <si>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</si>
  <si>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</si>
  <si>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</si>
  <si>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</si>
  <si>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</si>
  <si>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</si>
  <si>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Niedersachsen-Bremen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</si>
  <si>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</si>
  <si>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</si>
  <si>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</si>
  <si>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</si>
  <si>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</si>
  <si>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</si>
  <si>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</si>
  <si>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</si>
  <si>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</si>
  <si>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</si>
  <si>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</si>
  <si>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</si>
  <si>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</si>
  <si>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</si>
  <si>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</si>
  <si>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</si>
  <si>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</si>
  <si>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</si>
  <si>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</si>
  <si>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</si>
  <si>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</si>
  <si>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</si>
  <si>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</si>
  <si>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</si>
  <si>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</si>
  <si>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</si>
  <si>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</si>
  <si>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</si>
  <si>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</si>
  <si>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</si>
  <si>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</si>
  <si>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</si>
  <si>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</si>
  <si>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</si>
  <si>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</si>
  <si>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</si>
  <si>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</si>
  <si>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</si>
  <si>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</si>
  <si>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</si>
  <si>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</si>
  <si>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</si>
  <si>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</si>
  <si>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</si>
  <si>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</si>
  <si>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</si>
  <si>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</si>
  <si>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</si>
  <si>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</si>
  <si>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</si>
  <si>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</si>
  <si>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</si>
  <si>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</si>
  <si>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Lüneburg – Uelzen (251)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</si>
  <si>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</si>
  <si>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</si>
  <si>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</si>
  <si>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</si>
  <si>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</si>
  <si>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</si>
  <si>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</si>
  <si>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</si>
  <si>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</si>
  <si>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</si>
  <si>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</si>
  <si>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</si>
  <si>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</si>
  <si>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</si>
  <si>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</si>
  <si>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</si>
  <si>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</si>
  <si>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</si>
  <si>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</si>
  <si>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</si>
  <si>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</si>
  <si>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</si>
  <si>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</si>
  <si>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</si>
  <si>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</si>
  <si>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</si>
  <si>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</si>
  <si>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</si>
  <si>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</si>
  <si>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</si>
  <si>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</si>
  <si>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</si>
  <si>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</si>
  <si>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</si>
  <si>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</si>
  <si>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</si>
  <si>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</si>
  <si>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</si>
  <si>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</si>
  <si>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</si>
  <si>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</si>
  <si>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</si>
  <si>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</si>
  <si>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</si>
  <si>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</si>
  <si>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</si>
  <si>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</si>
  <si>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</si>
  <si>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</si>
  <si>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</si>
  <si>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</si>
  <si>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</si>
  <si>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</si>
  <si>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</si>
  <si>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</si>
  <si>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</si>
  <si>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</si>
  <si>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</si>
  <si>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</si>
  <si>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</si>
  <si>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</si>
  <si>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</si>
  <si>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</si>
  <si>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</si>
  <si>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</si>
  <si>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</si>
  <si>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</si>
  <si>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</si>
  <si>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</si>
  <si>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</si>
  <si>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</si>
  <si>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</si>
  <si>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</si>
  <si>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</si>
  <si>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</si>
  <si>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</si>
  <si>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</si>
  <si>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</si>
  <si>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</si>
  <si>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</si>
  <si>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</si>
  <si>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</si>
  <si>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</si>
  <si>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</si>
  <si>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</si>
  <si>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</si>
  <si>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</si>
  <si>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</si>
  <si>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</si>
  <si>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</si>
  <si>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</si>
  <si>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</si>
  <si>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</si>
  <si>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</si>
  <si>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</si>
  <si>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</si>
  <si>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</si>
  <si>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</si>
  <si>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</si>
  <si>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</si>
  <si>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</si>
  <si>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</si>
  <si>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</si>
  <si>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</si>
  <si>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</si>
  <si>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</si>
  <si>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</si>
  <si>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</si>
  <si>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</si>
  <si>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</si>
  <si>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</si>
  <si>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</si>
  <si>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</si>
  <si>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</si>
  <si>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</si>
  <si>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</si>
  <si>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</si>
  <si>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</si>
  <si>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</si>
  <si>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</si>
  <si>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</si>
  <si>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</si>
  <si>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</si>
  <si>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</si>
  <si>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</si>
  <si>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</si>
  <si>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</si>
  <si>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</si>
  <si>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</si>
  <si>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</si>
  <si>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</si>
  <si>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</si>
  <si>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</si>
  <si>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</si>
  <si>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</si>
  <si>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</si>
  <si>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</si>
  <si>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</si>
  <si>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</si>
  <si>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</si>
  <si>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</si>
  <si>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</si>
  <si>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</si>
  <si>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Lüneburg – Uelzen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</si>
  <si>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</si>
  <si>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</si>
  <si>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</si>
  <si>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</si>
  <si>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</si>
  <si>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</si>
  <si>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</si>
  <si>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</si>
  <si>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</si>
  <si>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</si>
  <si>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</si>
  <si>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</si>
  <si>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</si>
  <si>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</si>
  <si>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</si>
  <si>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</si>
  <si>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</si>
  <si>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</si>
  <si>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</si>
  <si>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</si>
  <si>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</si>
  <si>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</si>
  <si>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</si>
  <si>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</si>
  <si>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</si>
  <si>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</si>
  <si>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</si>
  <si>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</si>
  <si>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</si>
  <si>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</si>
  <si>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</si>
  <si>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</si>
  <si>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</si>
  <si>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</si>
  <si>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</si>
  <si>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</si>
  <si>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</si>
  <si>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</si>
  <si>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</si>
  <si>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</si>
  <si>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</si>
  <si>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</si>
  <si>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</si>
  <si>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</si>
  <si>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</si>
  <si>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</si>
  <si>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Lüneburg – Uelzen (251);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</si>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</sst>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{AB072413-DECA-4879-9F9A-6D6D1F8C609F}</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3201-49DA-A6D5-6C640BEE2EC6}"/>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{068B53FC-7830-401A-ACF4-BE790DB592D5}</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3201-49DA-A6D5-6C640BEE2EC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{6E1DDA53-CADF-4A03-BDA5-16D2AAD23D9E}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201-49DA-A6D5-6C640BEE2EC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{FCB1C968-C203-4B30-BE95-A6CB5E1267F2}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201-49DA-A6D5-6C640BEE2EC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1.6302618084943359</c:v>
                </c:pt>
                <c:pt idx="1">
                  <c:v>1.3425600596480083</c:v>
                </c:pt>
                <c:pt idx="2">
                  <c:v>1.1186464311118853</c:v>
                </c:pt>
                <c:pt idx="3">
                  <c:v>1.0875687030768</c:v>
                </c:pt>
              </c:numCache>
            </c:numRef>
          </c:val>
          <c:extLst>
            <c:ext xmlns:c16="http://schemas.microsoft.com/office/drawing/2014/chart" uri="{C3380CC4-5D6E-409C-BE32-E72D297353CC}">
              <c16:uniqueId val="{00000004-3201-49DA-A6D5-6C640BEE2EC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{A94F0957-6768-43A8-98FA-07641B37A7C7}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201-49DA-A6D5-6C640BEE2EC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{84C63EFD-FB54-477A-8371-A349C736B0F4}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201-49DA-A6D5-6C640BEE2EC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{4A4B241C-335B-417E-A97F-A8D2D3F1EB00}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201-49DA-A6D5-6C640BEE2EC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{71553250-DC2A-46EA-90F0-4AFA1A713056}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201-49DA-A6D5-6C640BEE2EC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201-49DA-A6D5-6C640BEE2EC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201-49DA-A6D5-6C640BEE2EC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{9A78C74C-AFA7-4540-B051-203848EF1AFD}</c15:txfldGUID>
                      <c15:f>Daten_Diagramme!$E$6</c15:f>
                      <c15:dlblFieldTableCache>
                        <c:ptCount val="1"/>
                        <c:pt idx="0">
                          <c:v>1.2</c:v>
                        </c:pt>
                      </c15:dlblFieldTableCache>
                    </c15:dlblFTEntry>
                  </c15:dlblFieldTable>
                  <c15:showDataLabelsRange val="0"/>
                </c:ext>
                <c:ext xmlns:c16="http://schemas.microsoft.com/office/drawing/2014/chart" uri="{C3380CC4-5D6E-409C-BE32-E72D297353CC}">
                  <c16:uniqueId val="{00000000-D978-454F-9752-C9E4BD12FCC1}"/>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{37A07C04-7F94-4F90-8367-95152A1BD83E}</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D978-454F-9752-C9E4BD12FCC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{C0739906-D27A-453B-AE56-4C9522EF2497}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978-454F-9752-C9E4BD12FCC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{22198DA3-BEB3-4376-B41D-21ED01409009}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978-454F-9752-C9E4BD12FCC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1.1775556604178286</c:v>
                </c:pt>
                <c:pt idx="1">
                  <c:v>-2.8956682259603461</c:v>
                </c:pt>
                <c:pt idx="2">
                  <c:v>-2.7637010795899166</c:v>
                </c:pt>
                <c:pt idx="3">
                  <c:v>-2.8655893304673015</c:v>
                </c:pt>
              </c:numCache>
            </c:numRef>
          </c:val>
          <c:extLst>
            <c:ext xmlns:c16="http://schemas.microsoft.com/office/drawing/2014/chart" uri="{C3380CC4-5D6E-409C-BE32-E72D297353CC}">
              <c16:uniqueId val="{00000004-D978-454F-9752-C9E4BD12FCC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{2E1CBBED-0240-4E5C-BA95-980D32555D8C}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978-454F-9752-C9E4BD12FCC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{205C548B-8D40-4971-A828-80F28EA00073}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978-454F-9752-C9E4BD12FCC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{56408472-70A7-4176-A90F-47EE4EE7AE27}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978-454F-9752-C9E4BD12FCC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{6ADBF983-33CD-4895-BDAF-157E5AD4A51B}</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978-454F-9752-C9E4BD12FCC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978-454F-9752-C9E4BD12FCC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978-454F-9752-C9E4BD12FCC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{4B5087F1-2F20-47CE-B645-B0488E5E2108}</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4E0E-4B07-8911-035E84B65BDF}"/>
                </c:ext>
              </c:extLst>
            </c:dLbl>
            <c:dLbl>
              <c:idx val="1"/>
              <c:tx>
                <c:strRef>
                  <c:f>Daten_Diagramme!$D$15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{099843E6-FAC2-47AE-9191-F2189463814F}</c15:txfldGUID>
                      <c15:f>Daten_Diagramme!$D$15</c15:f>
                      <c15:dlblFieldTableCache>
                        <c:ptCount val="1"/>
                        <c:pt idx="0">
                          <c:v>2.6</c:v>
                        </c:pt>
                      </c15:dlblFieldTableCache>
                    </c15:dlblFTEntry>
                  </c15:dlblFieldTable>
                  <c15:showDataLabelsRange val="0"/>
                </c:ext>
                <c:ext xmlns:c16="http://schemas.microsoft.com/office/drawing/2014/chart" uri="{C3380CC4-5D6E-409C-BE32-E72D297353CC}">
                  <c16:uniqueId val="{00000001-4E0E-4B07-8911-035E84B65BDF}"/>
                </c:ext>
              </c:extLst>
            </c:dLbl>
            <c:dLbl>
              <c:idx val="2"/>
              <c:tx>
                <c:strRef>
                  <c:f>Daten_Diagramme!$D$16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{514CE8CA-0AA0-415F-B2C1-147C01927890}</c15:txfldGUID>
                      <c15:f>Daten_Diagramme!$D$16</c15:f>
                      <c15:dlblFieldTableCache>
                        <c:ptCount val="1"/>
                        <c:pt idx="0">
                          <c:v>1.1</c:v>
                        </c:pt>
                      </c15:dlblFieldTableCache>
                    </c15:dlblFTEntry>
                  </c15:dlblFieldTable>
                  <c15:showDataLabelsRange val="0"/>
                </c:ext>
                <c:ext xmlns:c16="http://schemas.microsoft.com/office/drawing/2014/chart" uri="{C3380CC4-5D6E-409C-BE32-E72D297353CC}">
                  <c16:uniqueId val="{00000002-4E0E-4B07-8911-035E84B65BDF}"/>
                </c:ext>
              </c:extLst>
            </c:dLbl>
            <c:dLbl>
              <c:idx val="3"/>
              <c:tx>
                <c:strRef>
                  <c:f>Daten_Diagramme!$D$17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{70F3D69E-F292-404C-A62B-735BFE64A195}</c15:txfldGUID>
                      <c15:f>Daten_Diagramme!$D$17</c15:f>
                      <c15:dlblFieldTableCache>
                        <c:ptCount val="1"/>
                        <c:pt idx="0">
                          <c:v>-0.4</c:v>
                        </c:pt>
                      </c15:dlblFieldTableCache>
                    </c15:dlblFTEntry>
                  </c15:dlblFieldTable>
                  <c15:showDataLabelsRange val="0"/>
                </c:ext>
                <c:ext xmlns:c16="http://schemas.microsoft.com/office/drawing/2014/chart" uri="{C3380CC4-5D6E-409C-BE32-E72D297353CC}">
                  <c16:uniqueId val="{00000003-4E0E-4B07-8911-035E84B65BDF}"/>
                </c:ext>
              </c:extLst>
            </c:dLbl>
            <c:dLbl>
              <c:idx val="4"/>
              <c:tx>
                <c:strRef>
                  <c:f>Daten_Diagramme!$D$18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{3456CF6B-BD37-4D70-8D3C-4E074E58D08F}</c15:txfldGUID>
                      <c15:f>Daten_Diagramme!$D$18</c15:f>
                      <c15:dlblFieldTableCache>
                        <c:ptCount val="1"/>
                        <c:pt idx="0">
                          <c:v>2.1</c:v>
                        </c:pt>
                      </c15:dlblFieldTableCache>
                    </c15:dlblFTEntry>
                  </c15:dlblFieldTable>
                  <c15:showDataLabelsRange val="0"/>
                </c:ext>
                <c:ext xmlns:c16="http://schemas.microsoft.com/office/drawing/2014/chart" uri="{C3380CC4-5D6E-409C-BE32-E72D297353CC}">
                  <c16:uniqueId val="{00000004-4E0E-4B07-8911-035E84B65BDF}"/>
                </c:ext>
              </c:extLst>
            </c:dLbl>
            <c:dLbl>
              <c:idx val="5"/>
              <c:tx>
                <c:strRef>
                  <c:f>Daten_Diagramme!$D$19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{C2C2CA97-8B5C-401D-BEBE-B109BEB0A93E}</c15:txfldGUID>
                      <c15:f>Daten_Diagramme!$D$19</c15:f>
                      <c15:dlblFieldTableCache>
                        <c:ptCount val="1"/>
                        <c:pt idx="0">
                          <c:v>-1.7</c:v>
                        </c:pt>
                      </c15:dlblFieldTableCache>
                    </c15:dlblFTEntry>
                  </c15:dlblFieldTable>
                  <c15:showDataLabelsRange val="0"/>
                </c:ext>
                <c:ext xmlns:c16="http://schemas.microsoft.com/office/drawing/2014/chart" uri="{C3380CC4-5D6E-409C-BE32-E72D297353CC}">
                  <c16:uniqueId val="{00000005-4E0E-4B07-8911-035E84B65BDF}"/>
                </c:ext>
              </c:extLst>
            </c:dLbl>
            <c:dLbl>
              <c:idx val="6"/>
              <c:tx>
                <c:strRef>
                  <c:f>Daten_Diagramme!$D$20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{3B2C6478-505A-4E7F-B5F2-5AFEC28E07C1}</c15:txfldGUID>
                      <c15:f>Daten_Diagramme!$D$20</c15:f>
                      <c15:dlblFieldTableCache>
                        <c:ptCount val="1"/>
                        <c:pt idx="0">
                          <c:v>-3.0</c:v>
                        </c:pt>
                      </c15:dlblFieldTableCache>
                    </c15:dlblFTEntry>
                  </c15:dlblFieldTable>
                  <c15:showDataLabelsRange val="0"/>
                </c:ext>
                <c:ext xmlns:c16="http://schemas.microsoft.com/office/drawing/2014/chart" uri="{C3380CC4-5D6E-409C-BE32-E72D297353CC}">
                  <c16:uniqueId val="{00000006-4E0E-4B07-8911-035E84B65BDF}"/>
                </c:ext>
              </c:extLst>
            </c:dLbl>
            <c:dLbl>
              <c:idx val="7"/>
              <c:tx>
                <c:strRef>
                  <c:f>Daten_Diagramme!$D$21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{5C7D8CDA-E5AD-40F6-B088-6794F1BB952B}</c15:txfldGUID>
                      <c15:f>Daten_Diagramme!$D$21</c15:f>
                      <c15:dlblFieldTableCache>
                        <c:ptCount val="1"/>
                        <c:pt idx="0">
                          <c:v>1.9</c:v>
                        </c:pt>
                      </c15:dlblFieldTableCache>
                    </c15:dlblFTEntry>
                  </c15:dlblFieldTable>
                  <c15:showDataLabelsRange val="0"/>
                </c:ext>
                <c:ext xmlns:c16="http://schemas.microsoft.com/office/drawing/2014/chart" uri="{C3380CC4-5D6E-409C-BE32-E72D297353CC}">
                  <c16:uniqueId val="{00000007-4E0E-4B07-8911-035E84B65BDF}"/>
                </c:ext>
              </c:extLst>
            </c:dLbl>
            <c:dLbl>
              <c:idx val="8"/>
              <c:tx>
                <c:strRef>
                  <c:f>Daten_Diagramme!$D$22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{F908B507-E3E7-4A33-8F3D-DF58EBBE7A3E}</c15:txfldGUID>
                      <c15:f>Daten_Diagramme!$D$22</c15:f>
                      <c15:dlblFieldTableCache>
                        <c:ptCount val="1"/>
                        <c:pt idx="0">
                          <c:v>2.2</c:v>
                        </c:pt>
                      </c15:dlblFieldTableCache>
                    </c15:dlblFTEntry>
                  </c15:dlblFieldTable>
                  <c15:showDataLabelsRange val="0"/>
                </c:ext>
                <c:ext xmlns:c16="http://schemas.microsoft.com/office/drawing/2014/chart" uri="{C3380CC4-5D6E-409C-BE32-E72D297353CC}">
                  <c16:uniqueId val="{00000008-4E0E-4B07-8911-035E84B65BDF}"/>
                </c:ext>
              </c:extLst>
            </c:dLbl>
            <c:dLbl>
              <c:idx val="9"/>
              <c:tx>
                <c:strRef>
                  <c:f>Daten_Diagramme!$D$23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{F05EC8F9-B3DD-407C-AF7C-09BC0E07B0BD}</c15:txfldGUID>
                      <c15:f>Daten_Diagramme!$D$23</c15:f>
                      <c15:dlblFieldTableCache>
                        <c:ptCount val="1"/>
                        <c:pt idx="0">
                          <c:v>1.8</c:v>
                        </c:pt>
                      </c15:dlblFieldTableCache>
                    </c15:dlblFTEntry>
                  </c15:dlblFieldTable>
                  <c15:showDataLabelsRange val="0"/>
                </c:ext>
                <c:ext xmlns:c16="http://schemas.microsoft.com/office/drawing/2014/chart" uri="{C3380CC4-5D6E-409C-BE32-E72D297353CC}">
                  <c16:uniqueId val="{00000009-4E0E-4B07-8911-035E84B65BDF}"/>
                </c:ext>
              </c:extLst>
            </c:dLbl>
            <c:dLbl>
              <c:idx val="10"/>
              <c:tx>
                <c:strRef>
                  <c:f>Daten_Diagramme!$D$24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{E71887A7-9C32-4E72-A651-1F43CFF07FA0}</c15:txfldGUID>
                      <c15:f>Daten_Diagramme!$D$24</c15:f>
                      <c15:dlblFieldTableCache>
                        <c:ptCount val="1"/>
                        <c:pt idx="0">
                          <c:v>1.1</c:v>
                        </c:pt>
                      </c15:dlblFieldTableCache>
                    </c15:dlblFTEntry>
                  </c15:dlblFieldTable>
                  <c15:showDataLabelsRange val="0"/>
                </c:ext>
                <c:ext xmlns:c16="http://schemas.microsoft.com/office/drawing/2014/chart" uri="{C3380CC4-5D6E-409C-BE32-E72D297353CC}">
                  <c16:uniqueId val="{0000000A-4E0E-4B07-8911-035E84B65BDF}"/>
                </c:ext>
              </c:extLst>
            </c:dLbl>
            <c:dLbl>
              <c:idx val="11"/>
              <c:tx>
                <c:strRef>
                  <c:f>Daten_Diagramme!$D$25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{07F8C441-3F8B-463D-AC9B-6BD50DB9883B}</c15:txfldGUID>
                      <c15:f>Daten_Diagramme!$D$25</c15:f>
                      <c15:dlblFieldTableCache>
                        <c:ptCount val="1"/>
                        <c:pt idx="0">
                          <c:v>3.1</c:v>
                        </c:pt>
                      </c15:dlblFieldTableCache>
                    </c15:dlblFTEntry>
                  </c15:dlblFieldTable>
                  <c15:showDataLabelsRange val="0"/>
                </c:ext>
                <c:ext xmlns:c16="http://schemas.microsoft.com/office/drawing/2014/chart" uri="{C3380CC4-5D6E-409C-BE32-E72D297353CC}">
                  <c16:uniqueId val="{0000000B-4E0E-4B07-8911-035E84B65BDF}"/>
                </c:ext>
              </c:extLst>
            </c:dLbl>
            <c:dLbl>
              <c:idx val="12"/>
              <c:tx>
                <c:strRef>
                  <c:f>Daten_Diagramme!$D$26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{78FFB2A4-9A2E-42D0-8B4F-CD91B499D558}</c15:txfldGUID>
                      <c15:f>Daten_Diagramme!$D$26</c15:f>
                      <c15:dlblFieldTableCache>
                        <c:ptCount val="1"/>
                        <c:pt idx="0">
                          <c:v>0.8</c:v>
                        </c:pt>
                      </c15:dlblFieldTableCache>
                    </c15:dlblFTEntry>
                  </c15:dlblFieldTable>
                  <c15:showDataLabelsRange val="0"/>
                </c:ext>
                <c:ext xmlns:c16="http://schemas.microsoft.com/office/drawing/2014/chart" uri="{C3380CC4-5D6E-409C-BE32-E72D297353CC}">
                  <c16:uniqueId val="{0000000C-4E0E-4B07-8911-035E84B65BDF}"/>
                </c:ext>
              </c:extLst>
            </c:dLbl>
            <c:dLbl>
              <c:idx val="13"/>
              <c:tx>
                <c:strRef>
                  <c:f>Daten_Diagramme!$D$27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{044C61B2-7EF6-4C0E-AA92-8DE70A121FBA}</c15:txfldGUID>
                      <c15:f>Daten_Diagramme!$D$27</c15:f>
                      <c15:dlblFieldTableCache>
                        <c:ptCount val="1"/>
                        <c:pt idx="0">
                          <c:v>2.1</c:v>
                        </c:pt>
                      </c15:dlblFieldTableCache>
                    </c15:dlblFTEntry>
                  </c15:dlblFieldTable>
                  <c15:showDataLabelsRange val="0"/>
                </c:ext>
                <c:ext xmlns:c16="http://schemas.microsoft.com/office/drawing/2014/chart" uri="{C3380CC4-5D6E-409C-BE32-E72D297353CC}">
                  <c16:uniqueId val="{0000000D-4E0E-4B07-8911-035E84B65BDF}"/>
                </c:ext>
              </c:extLst>
            </c:dLbl>
            <c:dLbl>
              <c:idx val="14"/>
              <c:tx>
                <c:strRef>
                  <c:f>Daten_Diagramme!$D$28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{1D8E7377-AAB5-4D35-85C8-2CB00540ED8E}</c15:txfldGUID>
                      <c15:f>Daten_Diagramme!$D$28</c15:f>
                      <c15:dlblFieldTableCache>
                        <c:ptCount val="1"/>
                        <c:pt idx="0">
                          <c:v>1.4</c:v>
                        </c:pt>
                      </c15:dlblFieldTableCache>
                    </c15:dlblFTEntry>
                  </c15:dlblFieldTable>
                  <c15:showDataLabelsRange val="0"/>
                </c:ext>
                <c:ext xmlns:c16="http://schemas.microsoft.com/office/drawing/2014/chart" uri="{C3380CC4-5D6E-409C-BE32-E72D297353CC}">
                  <c16:uniqueId val="{0000000E-4E0E-4B07-8911-035E84B65BDF}"/>
                </c:ext>
              </c:extLst>
            </c:dLbl>
            <c:dLbl>
              <c:idx val="15"/>
              <c:tx>
                <c:strRef>
                  <c:f>Daten_Diagramme!$D$29</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{E847C853-8DE2-43E9-9139-7BE41499C175}</c15:txfldGUID>
                      <c15:f>Daten_Diagramme!$D$29</c15:f>
                      <c15:dlblFieldTableCache>
                        <c:ptCount val="1"/>
                        <c:pt idx="0">
                          <c:v>-11.1</c:v>
                        </c:pt>
                      </c15:dlblFieldTableCache>
                    </c15:dlblFTEntry>
                  </c15:dlblFieldTable>
                  <c15:showDataLabelsRange val="0"/>
                </c:ext>
                <c:ext xmlns:c16="http://schemas.microsoft.com/office/drawing/2014/chart" uri="{C3380CC4-5D6E-409C-BE32-E72D297353CC}">
                  <c16:uniqueId val="{0000000F-4E0E-4B07-8911-035E84B65BDF}"/>
                </c:ext>
              </c:extLst>
            </c:dLbl>
            <c:dLbl>
              <c:idx val="16"/>
              <c:tx>
                <c:strRef>
                  <c:f>Daten_Diagramme!$D$30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{37EB0EFE-789E-4A32-8A9B-5A42234A5C8D}</c15:txfldGUID>
                      <c15:f>Daten_Diagramme!$D$30</c15:f>
                      <c15:dlblFieldTableCache>
                        <c:ptCount val="1"/>
                        <c:pt idx="0">
                          <c:v>0.2</c:v>
                        </c:pt>
                      </c15:dlblFieldTableCache>
                    </c15:dlblFTEntry>
                  </c15:dlblFieldTable>
                  <c15:showDataLabelsRange val="0"/>
                </c:ext>
                <c:ext xmlns:c16="http://schemas.microsoft.com/office/drawing/2014/chart" uri="{C3380CC4-5D6E-409C-BE32-E72D297353CC}">
                  <c16:uniqueId val="{00000010-4E0E-4B07-8911-035E84B65BDF}"/>
                </c:ext>
              </c:extLst>
            </c:dLbl>
            <c:dLbl>
              <c:idx val="17"/>
              <c:tx>
                <c:strRef>
                  <c:f>Daten_Diagramme!$D$31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{F89F4939-1209-4A8B-A58F-7D6DC022FAE1}</c15:txfldGUID>
                      <c15:f>Daten_Diagramme!$D$31</c15:f>
                      <c15:dlblFieldTableCache>
                        <c:ptCount val="1"/>
                        <c:pt idx="0">
                          <c:v>3.6</c:v>
                        </c:pt>
                      </c15:dlblFieldTableCache>
                    </c15:dlblFTEntry>
                  </c15:dlblFieldTable>
                  <c15:showDataLabelsRange val="0"/>
                </c:ext>
                <c:ext xmlns:c16="http://schemas.microsoft.com/office/drawing/2014/chart" uri="{C3380CC4-5D6E-409C-BE32-E72D297353CC}">
                  <c16:uniqueId val="{00000011-4E0E-4B07-8911-035E84B65BDF}"/>
                </c:ext>
              </c:extLst>
            </c:dLbl>
            <c:dLbl>
              <c:idx val="18"/>
              <c:tx>
                <c:strRef>
                  <c:f>Daten_Diagramme!$D$32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{DCF1FC33-05F6-43B7-B90A-FD296E4FA746}</c15:txfldGUID>
                      <c15:f>Daten_Diagramme!$D$32</c15:f>
                      <c15:dlblFieldTableCache>
                        <c:ptCount val="1"/>
                        <c:pt idx="0">
                          <c:v>3.0</c:v>
                        </c:pt>
                      </c15:dlblFieldTableCache>
                    </c15:dlblFTEntry>
                  </c15:dlblFieldTable>
                  <c15:showDataLabelsRange val="0"/>
                </c:ext>
                <c:ext xmlns:c16="http://schemas.microsoft.com/office/drawing/2014/chart" uri="{C3380CC4-5D6E-409C-BE32-E72D297353CC}">
                  <c16:uniqueId val="{00000012-4E0E-4B07-8911-035E84B65BDF}"/>
                </c:ext>
              </c:extLst>
            </c:dLbl>
            <c:dLbl>
              <c:idx val="19"/>
              <c:tx>
                <c:strRef>
                  <c:f>Daten_Diagramme!$D$33</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{1E9BE8F7-9973-4FF5-B836-6B49D92B34C1}</c15:txfldGUID>
                      <c15:f>Daten_Diagramme!$D$33</c15:f>
                      <c15:dlblFieldTableCache>
                        <c:ptCount val="1"/>
                        <c:pt idx="0">
                          <c:v>4.4</c:v>
                        </c:pt>
                      </c15:dlblFieldTableCache>
                    </c15:dlblFTEntry>
                  </c15:dlblFieldTable>
                  <c15:showDataLabelsRange val="0"/>
                </c:ext>
                <c:ext xmlns:c16="http://schemas.microsoft.com/office/drawing/2014/chart" uri="{C3380CC4-5D6E-409C-BE32-E72D297353CC}">
                  <c16:uniqueId val="{00000013-4E0E-4B07-8911-035E84B65BDF}"/>
                </c:ext>
              </c:extLst>
            </c:dLbl>
            <c:dLbl>
              <c:idx val="20"/>
              <c:tx>
                <c:strRef>
                  <c:f>Daten_Diagramme!$D$34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{06ED7831-7E55-475A-8521-83C11E613841}</c15:txfldGUID>
                      <c15:f>Daten_Diagramme!$D$34</c15:f>
                      <c15:dlblFieldTableCache>
                        <c:ptCount val="1"/>
                        <c:pt idx="0">
                          <c:v>1.8</c:v>
                        </c:pt>
                      </c15:dlblFieldTableCache>
                    </c15:dlblFTEntry>
                  </c15:dlblFieldTable>
                  <c15:showDataLabelsRange val="0"/>
                </c:ext>
                <c:ext xmlns:c16="http://schemas.microsoft.com/office/drawing/2014/chart" uri="{C3380CC4-5D6E-409C-BE32-E72D297353CC}">
                  <c16:uniqueId val="{00000014-4E0E-4B07-8911-035E84B65BDF}"/>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{932C070A-86C5-4770-AB95-1997F44D2545}</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4E0E-4B07-8911-035E84B65BD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{ABE11CA1-A1AE-4EC8-830B-B3609E655FAA}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E0E-4B07-8911-035E84B65BDF}"/>
                </c:ext>
              </c:extLst>
            </c:dLbl>
            <c:dLbl>
              <c:idx val="23"/>
              <c:tx>
                <c:strRef>
                  <c:f>Daten_Diagramme!$D$37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{D9BE3C25-37E1-4876-9B72-20B0DD7DD489}</c15:txfldGUID>
                      <c15:f>Daten_Diagramme!$D$37</c15:f>
                      <c15:dlblFieldTableCache>
                        <c:ptCount val="1"/>
                        <c:pt idx="0">
                          <c:v>2.6</c:v>
                        </c:pt>
                      </c15:dlblFieldTableCache>
                    </c15:dlblFTEntry>
                  </c15:dlblFieldTable>
                  <c15:showDataLabelsRange val="0"/>
                </c:ext>
                <c:ext xmlns:c16="http://schemas.microsoft.com/office/drawing/2014/chart" uri="{C3380CC4-5D6E-409C-BE32-E72D297353CC}">
                  <c16:uniqueId val="{00000017-4E0E-4B07-8911-035E84B65BDF}"/>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{E52F28C2-586F-4D7B-980C-D9D878EF726F}</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4E0E-4B07-8911-035E84B65BDF}"/>
                </c:ext>
              </c:extLst>
            </c:dLbl>
            <c:dLbl>
              <c:idx val="25"/>
              <c:tx>
                <c:strRef>
                  <c:f>Daten_Diagramme!$D$39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{479D1BA7-F0C2-46B5-B786-CB22ABB4AA21}</c15:txfldGUID>
                      <c15:f>Daten_Diagramme!$D$39</c15:f>
                      <c15:dlblFieldTableCache>
                        <c:ptCount val="1"/>
                        <c:pt idx="0">
                          <c:v>2.0</c:v>
                        </c:pt>
                      </c15:dlblFieldTableCache>
                    </c15:dlblFTEntry>
                  </c15:dlblFieldTable>
                  <c15:showDataLabelsRange val="0"/>
                </c:ext>
                <c:ext xmlns:c16="http://schemas.microsoft.com/office/drawing/2014/chart" uri="{C3380CC4-5D6E-409C-BE32-E72D297353CC}">
                  <c16:uniqueId val="{00000019-4E0E-4B07-8911-035E84B65BD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{A17C6D46-8983-42E8-94D6-DA79B656AE30}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E0E-4B07-8911-035E84B65BD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{E7972A92-4297-4143-8ACA-602F1434FD97}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E0E-4B07-8911-035E84B65BD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{D485313E-0D42-499B-BF93-2F5C287DFBF5}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E0E-4B07-8911-035E84B65BD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{EE45A97F-4B02-465E-A794-33A52144D573}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E0E-4B07-8911-035E84B65BD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{8884EBC4-FA7A-487C-9E18-128A33D4AB59}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E0E-4B07-8911-035E84B65BDF}"/>
                </c:ext>
              </c:extLst>
            </c:dLbl>
            <c:dLbl>
              <c:idx val="31"/>
              <c:tx>
                <c:strRef>
                  <c:f>Daten_Diagramme!$D$45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{9FF701D4-2E74-4FB3-ADE6-D508AF72B419}</c15:txfldGUID>
                      <c15:f>Daten_Diagramme!$D$45</c15:f>
                      <c15:dlblFieldTableCache>
                        <c:ptCount val="1"/>
                        <c:pt idx="0">
                          <c:v>2.0</c:v>
                        </c:pt>
                      </c15:dlblFieldTableCache>
                    </c15:dlblFTEntry>
                  </c15:dlblFieldTable>
                  <c15:showDataLabelsRange val="0"/>
                </c:ext>
                <c:ext xmlns:c16="http://schemas.microsoft.com/office/drawing/2014/chart" uri="{C3380CC4-5D6E-409C-BE32-E72D297353CC}">
                  <c16:uniqueId val="{0000001F-4E0E-4B07-8911-035E84B65BD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1.6302618084943359</c:v>
                </c:pt>
                <c:pt idx="1">
                  <c:v>2.5955902874686019</c:v>
                </c:pt>
                <c:pt idx="2">
                  <c:v>1.071630005640158</c:v>
                </c:pt>
                <c:pt idx="3">
                  <c:v>-0.44327696601543259</c:v>
                </c:pt>
                <c:pt idx="4">
                  <c:v>2.0851063829787235</c:v>
                </c:pt>
                <c:pt idx="5">
                  <c:v>-1.7072736973146008</c:v>
                </c:pt>
                <c:pt idx="6">
                  <c:v>-3.0123722431414741</c:v>
                </c:pt>
                <c:pt idx="7">
                  <c:v>1.884760366182014</c:v>
                </c:pt>
                <c:pt idx="8">
                  <c:v>2.2193007168122203</c:v>
                </c:pt>
                <c:pt idx="9">
                  <c:v>1.7695386559932589</c:v>
                </c:pt>
                <c:pt idx="10">
                  <c:v>1.055498808307797</c:v>
                </c:pt>
                <c:pt idx="11">
                  <c:v>3.137840866641763</c:v>
                </c:pt>
                <c:pt idx="12">
                  <c:v>0.77433628318584069</c:v>
                </c:pt>
                <c:pt idx="13">
                  <c:v>2.0951499016089827</c:v>
                </c:pt>
                <c:pt idx="14">
                  <c:v>1.3995801259622114</c:v>
                </c:pt>
                <c:pt idx="15">
                  <c:v>-11.147648799736929</c:v>
                </c:pt>
                <c:pt idx="16">
                  <c:v>0.22870211549456831</c:v>
                </c:pt>
                <c:pt idx="17">
                  <c:v>3.5984555984555984</c:v>
                </c:pt>
                <c:pt idx="18">
                  <c:v>2.9763941156346219</c:v>
                </c:pt>
                <c:pt idx="19">
                  <c:v>4.4016934379280288</c:v>
                </c:pt>
                <c:pt idx="20">
                  <c:v>1.8216263480034975</c:v>
                </c:pt>
                <c:pt idx="21">
                  <c:v>0</c:v>
                </c:pt>
                <c:pt idx="23">
                  <c:v>2.5955902874686019</c:v>
                </c:pt>
                <c:pt idx="24">
                  <c:v>0.39860997547015536</c:v>
                </c:pt>
                <c:pt idx="25">
                  <c:v>1.9828109121560411</c:v>
                </c:pt>
              </c:numCache>
            </c:numRef>
          </c:val>
          <c:extLst>
            <c:ext xmlns:c16="http://schemas.microsoft.com/office/drawing/2014/chart" uri="{C3380CC4-5D6E-409C-BE32-E72D297353CC}">
              <c16:uniqueId val="{00000020-4E0E-4B07-8911-035E84B65BD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{99BB4AE7-95ED-4B79-9EC6-6F1921BAA3E9}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E0E-4B07-8911-035E84B65BD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{F0571A8B-121D-417B-93F4-00BFF1FDB491}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E0E-4B07-8911-035E84B65BD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{500CB56D-90ED-4FFE-A1F1-23AF85E3F677}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E0E-4B07-8911-035E84B65BD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{C80A1F13-87E2-4DAB-97D3-596114841E68}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E0E-4B07-8911-035E84B65BD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{5202D52A-414E-47D0-8B04-098335913FF5}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E0E-4B07-8911-035E84B65BD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{7EAF283D-8A19-40EB-9743-E84A0942C4BE}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E0E-4B07-8911-035E84B65BD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{B6D38B35-C466-4F32-BBC4-5602359292D0}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E0E-4B07-8911-035E84B65BD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{BBEF3656-E7A5-4CE7-9C05-B3E19242B54D}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E0E-4B07-8911-035E84B65BD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{FDAA7CDA-97F6-4206-859D-D39B9ED7760A}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E0E-4B07-8911-035E84B65BD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{912396FF-ED47-4866-B180-EDE38DE23B5E}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E0E-4B07-8911-035E84B65BD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{D206743C-B80A-4A81-B007-E0B2E644FF7F}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E0E-4B07-8911-035E84B65BD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{4239F86F-A104-4D51-955B-4623E7D516CF}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E0E-4B07-8911-035E84B65BD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{0A254456-BF5A-4986-9104-7E0565D0E198}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E0E-4B07-8911-035E84B65BD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{14392D1B-A0B6-4583-B609-93ADD129BD38}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E0E-4B07-8911-035E84B65BD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{884803F4-50E8-4908-928C-B56639F1DD03}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E0E-4B07-8911-035E84B65BD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{4C040382-1FB6-45FC-9B39-22804204639C}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E0E-4B07-8911-035E84B65BD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{F3041246-7605-4A80-9E6F-4A29EF5B9AEB}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E0E-4B07-8911-035E84B65BD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{2B1F93B3-7745-4CC8-99AC-1ED930CD38DC}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E0E-4B07-8911-035E84B65BD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{6D7EEB4D-778D-48FA-821A-21384087F3F8}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E0E-4B07-8911-035E84B65BD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{FE6D81CD-6363-4A3C-9BFD-FCD4FFF5A4A8}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E0E-4B07-8911-035E84B65BD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{C9945A5F-9B00-4013-AA6E-BED21382DB9D}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E0E-4B07-8911-035E84B65BD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{CC8EBD97-ADEC-44C1-95CE-E5C6C19BA608}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E0E-4B07-8911-035E84B65BD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{4D6D1BC5-E9F7-4518-ACE9-F21F5004430A}</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E0E-4B07-8911-035E84B65BD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{27C44011-34AF-4C22-A3BF-F5C6E6A06CE7}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E0E-4B07-8911-035E84B65BD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{CA9B57A4-B924-416E-AA56-A04ED312B664}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E0E-4B07-8911-035E84B65BD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{2D1E4AC1-5D2B-4471-8DAA-7136C056B94D}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E0E-4B07-8911-035E84B65BD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{2B99765A-C153-402D-ADDA-C7D6A487129B}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E0E-4B07-8911-035E84B65BD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{238D29F9-497F-4192-B697-9BDCB963AFEE}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E0E-4B07-8911-035E84B65BD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{B2F49B5E-01BA-48F2-8059-BB60241803C7}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E0E-4B07-8911-035E84B65BD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{915FF8C4-A979-4E99-AC81-6194BA3576C0}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E0E-4B07-8911-035E84B65BD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{80CC96FD-FED1-4306-B8CE-F72FF95D68E5}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E0E-4B07-8911-035E84B65BD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{D98152F0-7E84-45D1-8310-642EBB2F908D}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E0E-4B07-8911-035E84B65BD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E0E-4B07-8911-035E84B65BD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E0E-4B07-8911-035E84B65BD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{5BF9A651-D44D-45FA-BDBF-F85494E03C6F}</c15:txfldGUID>
                      <c15:f>Daten_Diagramme!$E$14</c15:f>
                      <c15:dlblFieldTableCache>
                        <c:ptCount val="1"/>
                        <c:pt idx="0">
                          <c:v>1.2</c:v>
                        </c:pt>
                      </c15:dlblFieldTableCache>
                    </c15:dlblFTEntry>
                  </c15:dlblFieldTable>
                  <c15:showDataLabelsRange val="0"/>
                </c:ext>
                <c:ext xmlns:c16="http://schemas.microsoft.com/office/drawing/2014/chart" uri="{C3380CC4-5D6E-409C-BE32-E72D297353CC}">
                  <c16:uniqueId val="{00000000-0917-49A8-BD4E-0E36E03D554C}"/>
                </c:ext>
              </c:extLst>
            </c:dLbl>
            <c:dLbl>
              <c:idx val="1"/>
              <c:tx>
                <c:strRef>
                  <c:f>Daten_Diagramme!$E$15</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{9B9AB8D1-FBB7-4B82-923A-F45B1564F48E}</c15:txfldGUID>
                      <c15:f>Daten_Diagramme!$E$15</c15:f>
                      <c15:dlblFieldTableCache>
                        <c:ptCount val="1"/>
                        <c:pt idx="0">
                          <c:v>7.0</c:v>
                        </c:pt>
                      </c15:dlblFieldTableCache>
                    </c15:dlblFTEntry>
                  </c15:dlblFieldTable>
                  <c15:showDataLabelsRange val="0"/>
                </c:ext>
                <c:ext xmlns:c16="http://schemas.microsoft.com/office/drawing/2014/chart" uri="{C3380CC4-5D6E-409C-BE32-E72D297353CC}">
                  <c16:uniqueId val="{00000001-0917-49A8-BD4E-0E36E03D554C}"/>
                </c:ext>
              </c:extLst>
            </c:dLbl>
            <c:dLbl>
              <c:idx val="2"/>
              <c:tx>
                <c:strRef>
                  <c:f>Daten_Diagramme!$E$16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{88A5915D-81DF-438C-97A0-CF62D796080A}</c15:txfldGUID>
                      <c15:f>Daten_Diagramme!$E$16</c15:f>
                      <c15:dlblFieldTableCache>
                        <c:ptCount val="1"/>
                        <c:pt idx="0">
                          <c:v>0.8</c:v>
                        </c:pt>
                      </c15:dlblFieldTableCache>
                    </c15:dlblFTEntry>
                  </c15:dlblFieldTable>
                  <c15:showDataLabelsRange val="0"/>
                </c:ext>
                <c:ext xmlns:c16="http://schemas.microsoft.com/office/drawing/2014/chart" uri="{C3380CC4-5D6E-409C-BE32-E72D297353CC}">
                  <c16:uniqueId val="{00000002-0917-49A8-BD4E-0E36E03D554C}"/>
                </c:ext>
              </c:extLst>
            </c:dLbl>
            <c:dLbl>
              <c:idx val="3"/>
              <c:tx>
                <c:strRef>
                  <c:f>Daten_Diagramme!$E$17</c:f>
                  <c:strCache>
                    <c:ptCount val="1"/>
                    <c:pt idx="0">
                      <c:v>16.9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{709A619F-F815-4C8A-A7DD-D588610996E4}</c15:txfldGUID>
                      <c15:f>Daten_Diagramme!$E$17</c15:f>
                      <c15:dlblFieldTableCache>
                        <c:ptCount val="1"/>
                        <c:pt idx="0">
                          <c:v>16.9</c:v>
                        </c:pt>
                      </c15:dlblFieldTableCache>
                    </c15:dlblFTEntry>
                  </c15:dlblFieldTable>
                  <c15:showDataLabelsRange val="0"/>
                </c:ext>
                <c:ext xmlns:c16="http://schemas.microsoft.com/office/drawing/2014/chart" uri="{C3380CC4-5D6E-409C-BE32-E72D297353CC}">
                  <c16:uniqueId val="{00000003-0917-49A8-BD4E-0E36E03D554C}"/>
                </c:ext>
              </c:extLst>
            </c:dLbl>
            <c:dLbl>
              <c:idx val="4"/>
              <c:tx>
                <c:strRef>
                  <c:f>Daten_Diagramme!$E$18</c:f>
                  <c:strCache>
                    <c:ptCount val="1"/>
                    <c:pt idx="0">
                      <c:v>43.7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{AA2CA3C5-3F21-4B2F-8C1D-5CB1B553C9CC}</c15:txfldGUID>
                      <c15:f>Daten_Diagramme!$E$18</c15:f>
                      <c15:dlblFieldTableCache>
                        <c:ptCount val="1"/>
                        <c:pt idx="0">
                          <c:v>43.7</c:v>
                        </c:pt>
                      </c15:dlblFieldTableCache>
                    </c15:dlblFTEntry>
                  </c15:dlblFieldTable>
                  <c15:showDataLabelsRange val="0"/>
                </c:ext>
                <c:ext xmlns:c16="http://schemas.microsoft.com/office/drawing/2014/chart" uri="{C3380CC4-5D6E-409C-BE32-E72D297353CC}">
                  <c16:uniqueId val="{00000004-0917-49A8-BD4E-0E36E03D554C}"/>
                </c:ext>
              </c:extLst>
            </c:dLbl>
            <c:dLbl>
              <c:idx val="5"/>
              <c:tx>
                <c:strRef>
                  <c:f>Daten_Diagramme!$E$19</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{30EFEB7E-674B-40D1-A24C-EC586EEA4CFF}</c15:txfldGUID>
                      <c15:f>Daten_Diagramme!$E$19</c15:f>
                      <c15:dlblFieldTableCache>
                        <c:ptCount val="1"/>
                        <c:pt idx="0">
                          <c:v>-5.8</c:v>
                        </c:pt>
                      </c15:dlblFieldTableCache>
                    </c15:dlblFTEntry>
                  </c15:dlblFieldTable>
                  <c15:showDataLabelsRange val="0"/>
                </c:ext>
                <c:ext xmlns:c16="http://schemas.microsoft.com/office/drawing/2014/chart" uri="{C3380CC4-5D6E-409C-BE32-E72D297353CC}">
                  <c16:uniqueId val="{00000005-0917-49A8-BD4E-0E36E03D554C}"/>
                </c:ext>
              </c:extLst>
            </c:dLbl>
            <c:dLbl>
              <c:idx val="6"/>
              <c:tx>
                <c:strRef>
                  <c:f>Daten_Diagramme!$E$20</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{4CA2667F-9175-42E6-8A8A-C00A3E5F2CEB}</c15:txfldGUID>
                      <c15:f>Daten_Diagramme!$E$20</c15:f>
                      <c15:dlblFieldTableCache>
                        <c:ptCount val="1"/>
                        <c:pt idx="0">
                          <c:v>-11.8</c:v>
                        </c:pt>
                      </c15:dlblFieldTableCache>
                    </c15:dlblFTEntry>
                  </c15:dlblFieldTable>
                  <c15:showDataLabelsRange val="0"/>
                </c:ext>
                <c:ext xmlns:c16="http://schemas.microsoft.com/office/drawing/2014/chart" uri="{C3380CC4-5D6E-409C-BE32-E72D297353CC}">
                  <c16:uniqueId val="{00000006-0917-49A8-BD4E-0E36E03D554C}"/>
                </c:ext>
              </c:extLst>
            </c:dLbl>
            <c:dLbl>
              <c:idx val="7"/>
              <c:tx>
                <c:strRef>
                  <c:f>Daten_Diagramme!$E$21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{C55ED589-CF0D-42BA-BA66-D7D6C76EFB31}</c15:txfldGUID>
                      <c15:f>Daten_Diagramme!$E$21</c15:f>
                      <c15:dlblFieldTableCache>
                        <c:ptCount val="1"/>
                        <c:pt idx="0">
                          <c:v>-1.0</c:v>
                        </c:pt>
                      </c15:dlblFieldTableCache>
                    </c15:dlblFTEntry>
                  </c15:dlblFieldTable>
                  <c15:showDataLabelsRange val="0"/>
                </c:ext>
                <c:ext xmlns:c16="http://schemas.microsoft.com/office/drawing/2014/chart" uri="{C3380CC4-5D6E-409C-BE32-E72D297353CC}">
                  <c16:uniqueId val="{00000007-0917-49A8-BD4E-0E36E03D554C}"/>
                </c:ext>
              </c:extLst>
            </c:dLbl>
            <c:dLbl>
              <c:idx val="8"/>
              <c:tx>
                <c:strRef>
                  <c:f>Daten_Diagramme!$E$22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{F4E143A7-D4D8-401E-B6CA-5EC362AB8891}</c15:txfldGUID>
                      <c15:f>Daten_Diagramme!$E$22</c15:f>
                      <c15:dlblFieldTableCache>
                        <c:ptCount val="1"/>
                        <c:pt idx="0">
                          <c:v>-1.2</c:v>
                        </c:pt>
                      </c15:dlblFieldTableCache>
                    </c15:dlblFTEntry>
                  </c15:dlblFieldTable>
                  <c15:showDataLabelsRange val="0"/>
                </c:ext>
                <c:ext xmlns:c16="http://schemas.microsoft.com/office/drawing/2014/chart" uri="{C3380CC4-5D6E-409C-BE32-E72D297353CC}">
                  <c16:uniqueId val="{00000008-0917-49A8-BD4E-0E36E03D554C}"/>
                </c:ext>
              </c:extLst>
            </c:dLbl>
            <c:dLbl>
              <c:idx val="9"/>
              <c:tx>
                <c:strRef>
                  <c:f>Daten_Diagramme!$E$23</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{E0121150-5702-4A93-BCAB-E79561ED297C}</c15:txfldGUID>
                      <c15:f>Daten_Diagramme!$E$23</c15:f>
                      <c15:dlblFieldTableCache>
                        <c:ptCount val="1"/>
                        <c:pt idx="0">
                          <c:v>-5.6</c:v>
                        </c:pt>
                      </c15:dlblFieldTableCache>
                    </c15:dlblFTEntry>
                  </c15:dlblFieldTable>
                  <c15:showDataLabelsRange val="0"/>
                </c:ext>
                <c:ext xmlns:c16="http://schemas.microsoft.com/office/drawing/2014/chart" uri="{C3380CC4-5D6E-409C-BE32-E72D297353CC}">
                  <c16:uniqueId val="{00000009-0917-49A8-BD4E-0E36E03D554C}"/>
                </c:ext>
              </c:extLst>
            </c:dLbl>
            <c:dLbl>
              <c:idx val="10"/>
              <c:tx>
                <c:strRef>
                  <c:f>Daten_Diagramme!$E$24</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{20BCC14D-7E76-44E9-9B57-BB4A0C671966}</c15:txfldGUID>
                      <c15:f>Daten_Diagramme!$E$24</c15:f>
                      <c15:dlblFieldTableCache>
                        <c:ptCount val="1"/>
                        <c:pt idx="0">
                          <c:v>-9.8</c:v>
                        </c:pt>
                      </c15:dlblFieldTableCache>
                    </c15:dlblFTEntry>
                  </c15:dlblFieldTable>
                  <c15:showDataLabelsRange val="0"/>
                </c:ext>
                <c:ext xmlns:c16="http://schemas.microsoft.com/office/drawing/2014/chart" uri="{C3380CC4-5D6E-409C-BE32-E72D297353CC}">
                  <c16:uniqueId val="{0000000A-0917-49A8-BD4E-0E36E03D554C}"/>
                </c:ext>
              </c:extLst>
            </c:dLbl>
            <c:dLbl>
              <c:idx val="11"/>
              <c:tx>
                <c:strRef>
                  <c:f>Daten_Diagramme!$E$25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{AB86F9F3-5F08-4E43-9D02-310DF084C13D}</c15:txfldGUID>
                      <c15:f>Daten_Diagramme!$E$25</c15:f>
                      <c15:dlblFieldTableCache>
                        <c:ptCount val="1"/>
                      </c15:dlblFieldTableCache>
                    </c15:dlblFTEntry>
                  </c15:dlblFieldTable>
                  <c15:showDataLabelsRange val="0"/>
                </c:ext>
                <c:ext xmlns:c16="http://schemas.microsoft.com/office/drawing/2014/chart" uri="{C3380CC4-5D6E-409C-BE32-E72D297353CC}">
                  <c16:uniqueId val="{0000000B-0917-49A8-BD4E-0E36E03D554C}"/>
                </c:ext>
              </c:extLst>
            </c:dLbl>
            <c:dLbl>
              <c:idx val="12"/>
              <c:tx>
                <c:strRef>
                  <c:f>Daten_Diagramme!$E$26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{31DC0152-9D6F-4E0B-85E2-0DE4640D8201}</c15:txfldGUID>
                      <c15:f>Daten_Diagramme!$E$26</c15:f>
                      <c15:dlblFieldTableCache>
                        <c:ptCount val="1"/>
                        <c:pt idx="0">
                          <c:v>-2.2</c:v>
                        </c:pt>
                      </c15:dlblFieldTableCache>
                    </c15:dlblFTEntry>
                  </c15:dlblFieldTable>
                  <c15:showDataLabelsRange val="0"/>
                </c:ext>
                <c:ext xmlns:c16="http://schemas.microsoft.com/office/drawing/2014/chart" uri="{C3380CC4-5D6E-409C-BE32-E72D297353CC}">
                  <c16:uniqueId val="{0000000C-0917-49A8-BD4E-0E36E03D554C}"/>
                </c:ext>
              </c:extLst>
            </c:dLbl>
            <c:dLbl>
              <c:idx val="13"/>
              <c:tx>
                <c:strRef>
                  <c:f>Daten_Diagramme!$E$27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{017F3604-B2EB-41E3-944F-D13BBCE71368}</c15:txfldGUID>
                      <c15:f>Daten_Diagramme!$E$27</c15:f>
                      <c15:dlblFieldTableCache>
                        <c:ptCount val="1"/>
                        <c:pt idx="0">
                          <c:v>2.3</c:v>
                        </c:pt>
                      </c15:dlblFieldTableCache>
                    </c15:dlblFTEntry>
                  </c15:dlblFieldTable>
                  <c15:showDataLabelsRange val="0"/>
                </c:ext>
                <c:ext xmlns:c16="http://schemas.microsoft.com/office/drawing/2014/chart" uri="{C3380CC4-5D6E-409C-BE32-E72D297353CC}">
                  <c16:uniqueId val="{0000000D-0917-49A8-BD4E-0E36E03D554C}"/>
                </c:ext>
              </c:extLst>
            </c:dLbl>
            <c:dLbl>
              <c:idx val="14"/>
              <c:tx>
                <c:strRef>
                  <c:f>Daten_Diagramme!$E$28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{DD409C55-CC4B-486F-BF57-43D91067B3D3}</c15:txfldGUID>
                      <c15:f>Daten_Diagramme!$E$28</c15:f>
                      <c15:dlblFieldTableCache>
                        <c:ptCount val="1"/>
                        <c:pt idx="0">
                          <c:v>-1.9</c:v>
                        </c:pt>
                      </c15:dlblFieldTableCache>
                    </c15:dlblFTEntry>
                  </c15:dlblFieldTable>
                  <c15:showDataLabelsRange val="0"/>
                </c:ext>
                <c:ext xmlns:c16="http://schemas.microsoft.com/office/drawing/2014/chart" uri="{C3380CC4-5D6E-409C-BE32-E72D297353CC}">
                  <c16:uniqueId val="{0000000E-0917-49A8-BD4E-0E36E03D554C}"/>
                </c:ext>
              </c:extLst>
            </c:dLbl>
            <c:dLbl>
              <c:idx val="15"/>
              <c:tx>
                <c:strRef>
                  <c:f>Daten_Diagramme!$E$29</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{21562275-DD77-4E8D-90B2-C944926BB788}</c15:txfldGUID>
                      <c15:f>Daten_Diagramme!$E$29</c15:f>
                      <c15:dlblFieldTableCache>
                        <c:ptCount val="1"/>
                        <c:pt idx="0">
                          <c:v>4.5</c:v>
                        </c:pt>
                      </c15:dlblFieldTableCache>
                    </c15:dlblFTEntry>
                  </c15:dlblFieldTable>
                  <c15:showDataLabelsRange val="0"/>
                </c:ext>
                <c:ext xmlns:c16="http://schemas.microsoft.com/office/drawing/2014/chart" uri="{C3380CC4-5D6E-409C-BE32-E72D297353CC}">
                  <c16:uniqueId val="{0000000F-0917-49A8-BD4E-0E36E03D554C}"/>
                </c:ext>
              </c:extLst>
            </c:dLbl>
            <c:dLbl>
              <c:idx val="16"/>
              <c:tx>
                <c:strRef>
                  <c:f>Daten_Diagramme!$E$30</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{247114AA-7439-4C48-8FA7-DB062D311EA8}</c15:txfldGUID>
                      <c15:f>Daten_Diagramme!$E$30</c15:f>
                      <c15:dlblFieldTableCache>
                        <c:ptCount val="1"/>
                        <c:pt idx="0">
                          <c:v>-7.3</c:v>
                        </c:pt>
                      </c15:dlblFieldTableCache>
                    </c15:dlblFTEntry>
                  </c15:dlblFieldTable>
                  <c15:showDataLabelsRange val="0"/>
                </c:ext>
                <c:ext xmlns:c16="http://schemas.microsoft.com/office/drawing/2014/chart" uri="{C3380CC4-5D6E-409C-BE32-E72D297353CC}">
                  <c16:uniqueId val="{00000010-0917-49A8-BD4E-0E36E03D554C}"/>
                </c:ext>
              </c:extLst>
            </c:dLbl>
            <c:dLbl>
              <c:idx val="17"/>
              <c:tx>
                <c:strRef>
                  <c:f>Daten_Diagramme!$E$31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{BB55917F-9E75-4240-ACB6-FAB42CAE78BC}</c15:txfldGUID>
                      <c15:f>Daten_Diagramme!$E$31</c15:f>
                      <c15:dlblFieldTableCache>
                        <c:ptCount val="1"/>
                        <c:pt idx="0">
                          <c:v>-2.6</c:v>
                        </c:pt>
                      </c15:dlblFieldTableCache>
                    </c15:dlblFTEntry>
                  </c15:dlblFieldTable>
                  <c15:showDataLabelsRange val="0"/>
                </c:ext>
                <c:ext xmlns:c16="http://schemas.microsoft.com/office/drawing/2014/chart" uri="{C3380CC4-5D6E-409C-BE32-E72D297353CC}">
                  <c16:uniqueId val="{00000011-0917-49A8-BD4E-0E36E03D554C}"/>
                </c:ext>
              </c:extLst>
            </c:dLbl>
            <c:dLbl>
              <c:idx val="18"/>
              <c:tx>
                <c:strRef>
                  <c:f>Daten_Diagramme!$E$32</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{F1100408-CE4A-4DEC-84C4-95226D625A82}</c15:txfldGUID>
                      <c15:f>Daten_Diagramme!$E$32</c15:f>
                      <c15:dlblFieldTableCache>
                        <c:ptCount val="1"/>
                        <c:pt idx="0">
                          <c:v>0.0</c:v>
                        </c:pt>
                      </c15:dlblFieldTableCache>
                    </c15:dlblFTEntry>
                  </c15:dlblFieldTable>
                  <c15:showDataLabelsRange val="0"/>
                </c:ext>
                <c:ext xmlns:c16="http://schemas.microsoft.com/office/drawing/2014/chart" uri="{C3380CC4-5D6E-409C-BE32-E72D297353CC}">
                  <c16:uniqueId val="{00000012-0917-49A8-BD4E-0E36E03D554C}"/>
                </c:ext>
              </c:extLst>
            </c:dLbl>
            <c:dLbl>
              <c:idx val="19"/>
              <c:tx>
                <c:strRef>
                  <c:f>Daten_Diagramme!$E$33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{C74A4459-7548-41BF-8576-94DA26B23E03}</c15:txfldGUID>
                      <c15:f>Daten_Diagramme!$E$33</c15:f>
                      <c15:dlblFieldTableCache>
                        <c:ptCount val="1"/>
                        <c:pt idx="0">
                          <c:v>-1.1</c:v>
                        </c:pt>
                      </c15:dlblFieldTableCache>
                    </c15:dlblFTEntry>
                  </c15:dlblFieldTable>
                  <c15:showDataLabelsRange val="0"/>
                </c:ext>
                <c:ext xmlns:c16="http://schemas.microsoft.com/office/drawing/2014/chart" uri="{C3380CC4-5D6E-409C-BE32-E72D297353CC}">
                  <c16:uniqueId val="{00000013-0917-49A8-BD4E-0E36E03D554C}"/>
                </c:ext>
              </c:extLst>
            </c:dLbl>
            <c:dLbl>
              <c:idx val="20"/>
              <c:tx>
                <c:strRef>
                  <c:f>Daten_Diagramme!$E$34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{696C7628-598C-46A9-BDC7-9C0A95ECF2C5}</c15:txfldGUID>
                      <c15:f>Daten_Diagramme!$E$34</c15:f>
                      <c15:dlblFieldTableCache>
                        <c:ptCount val="1"/>
                        <c:pt idx="0">
                          <c:v>-3.2</c:v>
                        </c:pt>
                      </c15:dlblFieldTableCache>
                    </c15:dlblFTEntry>
                  </c15:dlblFieldTable>
                  <c15:showDataLabelsRange val="0"/>
                </c:ext>
                <c:ext xmlns:c16="http://schemas.microsoft.com/office/drawing/2014/chart" uri="{C3380CC4-5D6E-409C-BE32-E72D297353CC}">
                  <c16:uniqueId val="{00000014-0917-49A8-BD4E-0E36E03D554C}"/>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{7E51C1B8-5068-4AB8-9B76-2C9852A7279C}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0917-49A8-BD4E-0E36E03D554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{71FE763E-7E2F-4403-A394-E55DEF27F236}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917-49A8-BD4E-0E36E03D554C}"/>
                </c:ext>
              </c:extLst>
            </c:dLbl>
            <c:dLbl>
              <c:idx val="23"/>
              <c:tx>
                <c:strRef>
                  <c:f>Daten_Diagramme!$E$37</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{86528724-24A0-48CB-AFB8-82D395729232}</c15:txfldGUID>
                      <c15:f>Daten_Diagramme!$E$37</c15:f>
                      <c15:dlblFieldTableCache>
                        <c:ptCount val="1"/>
                        <c:pt idx="0">
                          <c:v>7.0</c:v>
                        </c:pt>
                      </c15:dlblFieldTableCache>
                    </c15:dlblFTEntry>
                  </c15:dlblFieldTable>
                  <c15:showDataLabelsRange val="0"/>
                </c:ext>
                <c:ext xmlns:c16="http://schemas.microsoft.com/office/drawing/2014/chart" uri="{C3380CC4-5D6E-409C-BE32-E72D297353CC}">
                  <c16:uniqueId val="{00000017-0917-49A8-BD4E-0E36E03D554C}"/>
                </c:ext>
              </c:extLst>
            </c:dLbl>
            <c:dLbl>
              <c:idx val="24"/>
              <c:tx>
                <c:strRef>
                  <c:f>Daten_Diagramme!$E$38</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{AF26377F-1F6B-4A7E-8F8E-D096D02FA1A1}</c15:txfldGUID>
                      <c15:f>Daten_Diagramme!$E$38</c15:f>
                      <c15:dlblFieldTableCache>
                        <c:ptCount val="1"/>
                        <c:pt idx="0">
                          <c:v>9.1</c:v>
                        </c:pt>
                      </c15:dlblFieldTableCache>
                    </c15:dlblFTEntry>
                  </c15:dlblFieldTable>
                  <c15:showDataLabelsRange val="0"/>
                </c:ext>
                <c:ext xmlns:c16="http://schemas.microsoft.com/office/drawing/2014/chart" uri="{C3380CC4-5D6E-409C-BE32-E72D297353CC}">
                  <c16:uniqueId val="{00000018-0917-49A8-BD4E-0E36E03D554C}"/>
                </c:ext>
              </c:extLst>
            </c:dLbl>
            <c:dLbl>
              <c:idx val="25"/>
              <c:tx>
                <c:strRef>
                  <c:f>Daten_Diagramme!$E$39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{ABB0932C-A4C3-451E-8D90-775FFD6C2E8A}</c15:txfldGUID>
                      <c15:f>Daten_Diagramme!$E$39</c15:f>
                      <c15:dlblFieldTableCache>
                        <c:ptCount val="1"/>
                        <c:pt idx="0">
                          <c:v>0.0</c:v>
                        </c:pt>
                      </c15:dlblFieldTableCache>
                    </c15:dlblFTEntry>
                  </c15:dlblFieldTable>
                  <c15:showDataLabelsRange val="0"/>
                </c:ext>
                <c:ext xmlns:c16="http://schemas.microsoft.com/office/drawing/2014/chart" uri="{C3380CC4-5D6E-409C-BE32-E72D297353CC}">
                  <c16:uniqueId val="{00000019-0917-49A8-BD4E-0E36E03D554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{FE55B52D-2C03-4A6F-BFF6-F3F48C9085F7}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917-49A8-BD4E-0E36E03D554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{7661BB0F-17C1-4674-AAA3-A726C73CCCB7}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917-49A8-BD4E-0E36E03D554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{95AFF23D-9525-422B-89D4-D0E0FAE9BF4D}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917-49A8-BD4E-0E36E03D554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{3FEA586A-F1DB-460B-9147-8A3640236348}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917-49A8-BD4E-0E36E03D554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{48C7D14A-DCB9-4E76-9C3F-E19E877F23BA}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917-49A8-BD4E-0E36E03D554C}"/>
                </c:ext>
              </c:extLst>
            </c:dLbl>
            <c:dLbl>
              <c:idx val="31"/>
              <c:tx>
                <c:strRef>
                  <c:f>Daten_Diagramme!$E$45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{2713F2D3-E5BE-4A54-AC2E-62E0ABE86853}</c15:txfldGUID>
                      <c15:f>Daten_Diagramme!$E$45</c15:f>
                      <c15:dlblFieldTableCache>
                        <c:ptCount val="1"/>
                        <c:pt idx="0">
                          <c:v>0.0</c:v>
                        </c:pt>
                      </c15:dlblFieldTableCache>
                    </c15:dlblFTEntry>
                  </c15:dlblFieldTable>
                  <c15:showDataLabelsRange val="0"/>
                </c:ext>
                <c:ext xmlns:c16="http://schemas.microsoft.com/office/drawing/2014/chart" uri="{C3380CC4-5D6E-409C-BE32-E72D297353CC}">
                  <c16:uniqueId val="{0000001F-0917-49A8-BD4E-0E36E03D554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1.1775556604178286</c:v>
                </c:pt>
                <c:pt idx="1">
                  <c:v>7.0334656834940441</c:v>
                </c:pt>
                <c:pt idx="2">
                  <c:v>0.83333333333333337</c:v>
                </c:pt>
                <c:pt idx="3">
                  <c:v>16.94091249065071</c:v>
                </c:pt>
                <c:pt idx="4">
                  <c:v>43.745082612116441</c:v>
                </c:pt>
                <c:pt idx="5">
                  <c:v>-5.7803468208092488</c:v>
                </c:pt>
                <c:pt idx="6">
                  <c:v>-11.780821917808218</c:v>
                </c:pt>
                <c:pt idx="7">
                  <c:v>-1.0160427807486632</c:v>
                </c:pt>
                <c:pt idx="8">
                  <c:v>-1.1872890233965778</c:v>
                </c:pt>
                <c:pt idx="9">
                  <c:v>-5.6061332055582174</c:v>
                </c:pt>
                <c:pt idx="10">
                  <c:v>-9.786856127886324</c:v>
                </c:pt>
                <c:pt idx="11">
                  <c:v>75.652787579393078</c:v>
                </c:pt>
                <c:pt idx="12">
                  <c:v>-2.2058823529411766</c:v>
                </c:pt>
                <c:pt idx="13">
                  <c:v>2.2982062780269059</c:v>
                </c:pt>
                <c:pt idx="14">
                  <c:v>-1.9338303821062441</c:v>
                </c:pt>
                <c:pt idx="15">
                  <c:v>4.511278195488722</c:v>
                </c:pt>
                <c:pt idx="16">
                  <c:v>-7.3394495412844041</c:v>
                </c:pt>
                <c:pt idx="17">
                  <c:v>-2.5879917184265011</c:v>
                </c:pt>
                <c:pt idx="18">
                  <c:v>3.6271309394269133E-2</c:v>
                </c:pt>
                <c:pt idx="19">
                  <c:v>-1.0878661087866108</c:v>
                </c:pt>
                <c:pt idx="20">
                  <c:v>-3.2230413166466656</c:v>
                </c:pt>
                <c:pt idx="21">
                  <c:v>0</c:v>
                </c:pt>
                <c:pt idx="23">
                  <c:v>7.0334656834940441</c:v>
                </c:pt>
                <c:pt idx="24">
                  <c:v>9.1137123745819402</c:v>
                </c:pt>
                <c:pt idx="25">
                  <c:v>-2.2462375521002321E-2</c:v>
                </c:pt>
              </c:numCache>
            </c:numRef>
          </c:val>
          <c:extLst>
            <c:ext xmlns:c16="http://schemas.microsoft.com/office/drawing/2014/chart" uri="{C3380CC4-5D6E-409C-BE32-E72D297353CC}">
              <c16:uniqueId val="{00000020-0917-49A8-BD4E-0E36E03D554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{879C9C5A-238C-40E5-8E97-C5F812C6A3A8}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917-49A8-BD4E-0E36E03D554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{F9C49F62-33D4-48A8-BB18-E5A0B44142E1}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917-49A8-BD4E-0E36E03D554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{2B9BA06D-02DF-4334-96D0-B4E81CD1A679}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917-49A8-BD4E-0E36E03D554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{BA2DCE37-23DB-4A1B-8855-D7D345A03178}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917-49A8-BD4E-0E36E03D554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{48716DFF-C4AB-4245-A804-D172E6058328}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917-49A8-BD4E-0E36E03D554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{2EED9C33-AA6F-4E5E-B128-DAFAEE990361}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917-49A8-BD4E-0E36E03D554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{32F3B7A0-D444-437B-AB32-016A67E2B779}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917-49A8-BD4E-0E36E03D554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{E791B6ED-43F4-4B96-9257-6D7C0A19BED3}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917-49A8-BD4E-0E36E03D554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{2D05BBE5-1519-49E3-A469-E0C2CA58DCF6}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917-49A8-BD4E-0E36E03D554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{23C63421-B33C-4C4F-AEE3-A0AE7284C9E6}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917-49A8-BD4E-0E36E03D554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{F5A68FF6-D8C0-4042-B7A7-A9522642777E}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917-49A8-BD4E-0E36E03D554C}"/>
                </c:ext>
              </c:extLst>
            </c:dLbl>
            <c:dLbl>
              <c:idx val="11"/>
              <c:tx>
                <c:strRef>
                  <c:f>Daten_Diagramme!$G$25</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{F4EC1EFF-9F51-4379-B2B8-C3FCF7E36389}</c15:txfldGUID>
                      <c15:f>Daten_Diagramme!$G$25</c15:f>
                      <c15:dlblFieldTableCache>
                        <c:ptCount val="1"/>
                        <c:pt idx="0">
                          <c:v>&gt; 50</c:v>
                        </c:pt>
                      </c15:dlblFieldTableCache>
                    </c15:dlblFTEntry>
                  </c15:dlblFieldTable>
                  <c15:showDataLabelsRange val="0"/>
                </c:ext>
                <c:ext xmlns:c16="http://schemas.microsoft.com/office/drawing/2014/chart" uri="{C3380CC4-5D6E-409C-BE32-E72D297353CC}">
                  <c16:uniqueId val="{0000002C-0917-49A8-BD4E-0E36E03D554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{6FE3406A-2235-43A8-B3E4-84B9B0C4FB2F}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917-49A8-BD4E-0E36E03D554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{E8E7CFA8-BBD8-4087-8EC3-F62B8A2AD443}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917-49A8-BD4E-0E36E03D554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{B7A86BB2-4286-439C-99D7-670CD14B7D7F}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917-49A8-BD4E-0E36E03D554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{4BECB351-7813-44F7-940E-6868E79F1AA9}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917-49A8-BD4E-0E36E03D554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{E98D14FC-2091-4912-9391-37D05002F488}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917-49A8-BD4E-0E36E03D554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{0AD36C08-6978-4C1D-88D6-22369DE1AC8D}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917-49A8-BD4E-0E36E03D554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{AF5E9696-6406-4E3D-B053-5B82376D3D65}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917-49A8-BD4E-0E36E03D554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{8DEDE4E2-1B5E-4A30-9B38-051EA386D776}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917-49A8-BD4E-0E36E03D554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{5E8B4F84-07A4-4E90-A3C5-F5DE15062F0E}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917-49A8-BD4E-0E36E03D554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{49D5EEDE-F4D6-4BB9-B221-3824DDCDDD7B}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917-49A8-BD4E-0E36E03D554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{02C4FBAB-78E6-4560-8514-298C3F5FEA28}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917-49A8-BD4E-0E36E03D554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{D8B8C17A-D209-417E-B71B-6FC36B290658}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917-49A8-BD4E-0E36E03D554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{C105949D-635C-4C5B-9E77-1850FF0D651E}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917-49A8-BD4E-0E36E03D554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{ED543A4E-2EBB-48AF-91C1-DFBB684A6235}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917-49A8-BD4E-0E36E03D554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{13474561-63D7-4709-ABAF-B3F738039F0A}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917-49A8-BD4E-0E36E03D554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{A1BDF70F-2C21-4D7F-990D-4C0F5B09328F}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917-49A8-BD4E-0E36E03D554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{93EA02E4-A965-4D78-92D3-DD7577FA56C2}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917-49A8-BD4E-0E36E03D554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{A7CC207D-EBC3-464E-AEC0-281C05390006}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917-49A8-BD4E-0E36E03D554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{CCE48ECD-248A-481B-91F8-2CB3AC8C47B4}</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917-49A8-BD4E-0E36E03D554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{EB7641B0-D502-458A-B7D7-95FE59B275E4}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917-49A8-BD4E-0E36E03D554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0917-49A8-BD4E-0E36E03D554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0917-49A8-BD4E-0E36E03D554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{01E33AED-4A5F-4E92-A521-888139E31AD9}</c15:txfldGUID>
                      <c15:f>Diagramm!$I$46</c15:f>
                      <c15:dlblFieldTableCache>
                        <c:ptCount val="1"/>
                      </c15:dlblFieldTableCache>
                    </c15:dlblFTEntry>
                  </c15:dlblFieldTable>
                  <c15:showDataLabelsRange val="0"/>
                </c:ext>
                <c:ext xmlns:c16="http://schemas.microsoft.com/office/drawing/2014/chart" uri="{C3380CC4-5D6E-409C-BE32-E72D297353CC}">
                  <c16:uniqueId val="{00000000-EC51-41DD-8F48-B69787471C6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{25D4D033-9EEA-4E09-98C7-CDA078FE74B7}</c15:txfldGUID>
                      <c15:f>Diagramm!$I$47</c15:f>
                      <c15:dlblFieldTableCache>
                        <c:ptCount val="1"/>
                      </c15:dlblFieldTableCache>
                    </c15:dlblFTEntry>
                  </c15:dlblFieldTable>
                  <c15:showDataLabelsRange val="0"/>
                </c:ext>
                <c:ext xmlns:c16="http://schemas.microsoft.com/office/drawing/2014/chart" uri="{C3380CC4-5D6E-409C-BE32-E72D297353CC}">
                  <c16:uniqueId val="{00000001-EC51-41DD-8F48-B69787471C6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{D7BBB699-5780-46E0-8DF4-17C270FD23E4}</c15:txfldGUID>
                      <c15:f>Diagramm!$I$48</c15:f>
                      <c15:dlblFieldTableCache>
                        <c:ptCount val="1"/>
                      </c15:dlblFieldTableCache>
                    </c15:dlblFTEntry>
                  </c15:dlblFieldTable>
                  <c15:showDataLabelsRange val="0"/>
                </c:ext>
                <c:ext xmlns:c16="http://schemas.microsoft.com/office/drawing/2014/chart" uri="{C3380CC4-5D6E-409C-BE32-E72D297353CC}">
                  <c16:uniqueId val="{00000002-EC51-41DD-8F48-B69787471C6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{49BADA13-1613-45A9-BC8A-3A4A7D86FF7D}</c15:txfldGUID>
                      <c15:f>Diagramm!$I$49</c15:f>
                      <c15:dlblFieldTableCache>
                        <c:ptCount val="1"/>
                      </c15:dlblFieldTableCache>
                    </c15:dlblFTEntry>
                  </c15:dlblFieldTable>
                  <c15:showDataLabelsRange val="0"/>
                </c:ext>
                <c:ext xmlns:c16="http://schemas.microsoft.com/office/drawing/2014/chart" uri="{C3380CC4-5D6E-409C-BE32-E72D297353CC}">
                  <c16:uniqueId val="{00000003-EC51-41DD-8F48-B69787471C6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{98782669-03E8-406C-818A-387DCA41C852}</c15:txfldGUID>
                      <c15:f>Diagramm!$I$50</c15:f>
                      <c15:dlblFieldTableCache>
                        <c:ptCount val="1"/>
                      </c15:dlblFieldTableCache>
                    </c15:dlblFTEntry>
                  </c15:dlblFieldTable>
                  <c15:showDataLabelsRange val="0"/>
                </c:ext>
                <c:ext xmlns:c16="http://schemas.microsoft.com/office/drawing/2014/chart" uri="{C3380CC4-5D6E-409C-BE32-E72D297353CC}">
                  <c16:uniqueId val="{00000004-EC51-41DD-8F48-B69787471C6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{30512195-DACB-4C85-86F0-AD5FDB9A76FB}</c15:txfldGUID>
                      <c15:f>Diagramm!$I$51</c15:f>
                      <c15:dlblFieldTableCache>
                        <c:ptCount val="1"/>
                      </c15:dlblFieldTableCache>
                    </c15:dlblFTEntry>
                  </c15:dlblFieldTable>
                  <c15:showDataLabelsRange val="0"/>
                </c:ext>
                <c:ext xmlns:c16="http://schemas.microsoft.com/office/drawing/2014/chart" uri="{C3380CC4-5D6E-409C-BE32-E72D297353CC}">
                  <c16:uniqueId val="{00000005-EC51-41DD-8F48-B69787471C6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{9871131F-8491-499F-82B5-E27B0E1E098E}</c15:txfldGUID>
                      <c15:f>Diagramm!$I$52</c15:f>
                      <c15:dlblFieldTableCache>
                        <c:ptCount val="1"/>
                      </c15:dlblFieldTableCache>
                    </c15:dlblFTEntry>
                  </c15:dlblFieldTable>
                  <c15:showDataLabelsRange val="0"/>
                </c:ext>
                <c:ext xmlns:c16="http://schemas.microsoft.com/office/drawing/2014/chart" uri="{C3380CC4-5D6E-409C-BE32-E72D297353CC}">
                  <c16:uniqueId val="{00000006-EC51-41DD-8F48-B69787471C6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{628CD51E-6D1A-4E21-B6DE-146CABF98898}</c15:txfldGUID>
                      <c15:f>Diagramm!$I$53</c15:f>
                      <c15:dlblFieldTableCache>
                        <c:ptCount val="1"/>
                      </c15:dlblFieldTableCache>
                    </c15:dlblFTEntry>
                  </c15:dlblFieldTable>
                  <c15:showDataLabelsRange val="0"/>
                </c:ext>
                <c:ext xmlns:c16="http://schemas.microsoft.com/office/drawing/2014/chart" uri="{C3380CC4-5D6E-409C-BE32-E72D297353CC}">
                  <c16:uniqueId val="{00000007-EC51-41DD-8F48-B69787471C6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{4DE5A0C3-D416-4021-9C99-BCBB496A4F6F}</c15:txfldGUID>
                      <c15:f>Diagramm!$I$54</c15:f>
                      <c15:dlblFieldTableCache>
                        <c:ptCount val="1"/>
                      </c15:dlblFieldTableCache>
                    </c15:dlblFTEntry>
                  </c15:dlblFieldTable>
                  <c15:showDataLabelsRange val="0"/>
                </c:ext>
                <c:ext xmlns:c16="http://schemas.microsoft.com/office/drawing/2014/chart" uri="{C3380CC4-5D6E-409C-BE32-E72D297353CC}">
                  <c16:uniqueId val="{00000008-EC51-41DD-8F48-B69787471C6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{B8B7739F-7AC0-4494-A5C9-A5D1E4513BDA}</c15:txfldGUID>
                      <c15:f>Diagramm!$I$55</c15:f>
                      <c15:dlblFieldTableCache>
                        <c:ptCount val="1"/>
                      </c15:dlblFieldTableCache>
                    </c15:dlblFTEntry>
                  </c15:dlblFieldTable>
                  <c15:showDataLabelsRange val="0"/>
                </c:ext>
                <c:ext xmlns:c16="http://schemas.microsoft.com/office/drawing/2014/chart" uri="{C3380CC4-5D6E-409C-BE32-E72D297353CC}">
                  <c16:uniqueId val="{00000009-EC51-41DD-8F48-B69787471C6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{39D2ADA5-9DF0-4695-8E5F-FBF67BEA06C1}</c15:txfldGUID>
                      <c15:f>Diagramm!$I$56</c15:f>
                      <c15:dlblFieldTableCache>
                        <c:ptCount val="1"/>
                      </c15:dlblFieldTableCache>
                    </c15:dlblFTEntry>
                  </c15:dlblFieldTable>
                  <c15:showDataLabelsRange val="0"/>
                </c:ext>
                <c:ext xmlns:c16="http://schemas.microsoft.com/office/drawing/2014/chart" uri="{C3380CC4-5D6E-409C-BE32-E72D297353CC}">
                  <c16:uniqueId val="{0000000A-EC51-41DD-8F48-B69787471C6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{F0989136-023F-4401-A9B0-C59A4760FE46}</c15:txfldGUID>
                      <c15:f>Diagramm!$I$57</c15:f>
                      <c15:dlblFieldTableCache>
                        <c:ptCount val="1"/>
                      </c15:dlblFieldTableCache>
                    </c15:dlblFTEntry>
                  </c15:dlblFieldTable>
                  <c15:showDataLabelsRange val="0"/>
                </c:ext>
                <c:ext xmlns:c16="http://schemas.microsoft.com/office/drawing/2014/chart" uri="{C3380CC4-5D6E-409C-BE32-E72D297353CC}">
                  <c16:uniqueId val="{0000000B-EC51-41DD-8F48-B69787471C6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{E0D3D80B-DFAC-48E1-9BC6-447CA1238736}</c15:txfldGUID>
                      <c15:f>Diagramm!$I$58</c15:f>
                      <c15:dlblFieldTableCache>
                        <c:ptCount val="1"/>
                      </c15:dlblFieldTableCache>
                    </c15:dlblFTEntry>
                  </c15:dlblFieldTable>
                  <c15:showDataLabelsRange val="0"/>
                </c:ext>
                <c:ext xmlns:c16="http://schemas.microsoft.com/office/drawing/2014/chart" uri="{C3380CC4-5D6E-409C-BE32-E72D297353CC}">
                  <c16:uniqueId val="{0000000C-EC51-41DD-8F48-B69787471C6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{F5A08C5F-9B3C-40E0-B9BC-006C607C0B56}</c15:txfldGUID>
                      <c15:f>Diagramm!$I$59</c15:f>
                      <c15:dlblFieldTableCache>
                        <c:ptCount val="1"/>
                      </c15:dlblFieldTableCache>
                    </c15:dlblFTEntry>
                  </c15:dlblFieldTable>
                  <c15:showDataLabelsRange val="0"/>
                </c:ext>
                <c:ext xmlns:c16="http://schemas.microsoft.com/office/drawing/2014/chart" uri="{C3380CC4-5D6E-409C-BE32-E72D297353CC}">
                  <c16:uniqueId val="{0000000D-EC51-41DD-8F48-B69787471C6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{CEA29C87-0737-4B05-B244-A65FAF398F08}</c15:txfldGUID>
                      <c15:f>Diagramm!$I$60</c15:f>
                      <c15:dlblFieldTableCache>
                        <c:ptCount val="1"/>
                      </c15:dlblFieldTableCache>
                    </c15:dlblFTEntry>
                  </c15:dlblFieldTable>
                  <c15:showDataLabelsRange val="0"/>
                </c:ext>
                <c:ext xmlns:c16="http://schemas.microsoft.com/office/drawing/2014/chart" uri="{C3380CC4-5D6E-409C-BE32-E72D297353CC}">
                  <c16:uniqueId val="{0000000E-EC51-41DD-8F48-B69787471C6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{0E5512EF-BE45-44EB-A7F3-5AE0B7264457}</c15:txfldGUID>
                      <c15:f>Diagramm!$I$61</c15:f>
                      <c15:dlblFieldTableCache>
                        <c:ptCount val="1"/>
                      </c15:dlblFieldTableCache>
                    </c15:dlblFTEntry>
                  </c15:dlblFieldTable>
                  <c15:showDataLabelsRange val="0"/>
                </c:ext>
                <c:ext xmlns:c16="http://schemas.microsoft.com/office/drawing/2014/chart" uri="{C3380CC4-5D6E-409C-BE32-E72D297353CC}">
                  <c16:uniqueId val="{0000000F-EC51-41DD-8F48-B69787471C6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{889155F7-13DB-4316-9AA3-021D2ABDC6E0}</c15:txfldGUID>
                      <c15:f>Diagramm!$I$62</c15:f>
                      <c15:dlblFieldTableCache>
                        <c:ptCount val="1"/>
                      </c15:dlblFieldTableCache>
                    </c15:dlblFTEntry>
                  </c15:dlblFieldTable>
                  <c15:showDataLabelsRange val="0"/>
                </c:ext>
                <c:ext xmlns:c16="http://schemas.microsoft.com/office/drawing/2014/chart" uri="{C3380CC4-5D6E-409C-BE32-E72D297353CC}">
                  <c16:uniqueId val="{00000010-EC51-41DD-8F48-B69787471C6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{2B9A7829-4397-4081-A2ED-398BFBA1FC22}</c15:txfldGUID>
                      <c15:f>Diagramm!$I$63</c15:f>
                      <c15:dlblFieldTableCache>
                        <c:ptCount val="1"/>
                      </c15:dlblFieldTableCache>
                    </c15:dlblFTEntry>
                  </c15:dlblFieldTable>
                  <c15:showDataLabelsRange val="0"/>
                </c:ext>
                <c:ext xmlns:c16="http://schemas.microsoft.com/office/drawing/2014/chart" uri="{C3380CC4-5D6E-409C-BE32-E72D297353CC}">
                  <c16:uniqueId val="{00000011-EC51-41DD-8F48-B69787471C6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{3F94A845-153E-49B3-9707-E7451880A95B}</c15:txfldGUID>
                      <c15:f>Diagramm!$I$64</c15:f>
                      <c15:dlblFieldTableCache>
                        <c:ptCount val="1"/>
                      </c15:dlblFieldTableCache>
                    </c15:dlblFTEntry>
                  </c15:dlblFieldTable>
                  <c15:showDataLabelsRange val="0"/>
                </c:ext>
                <c:ext xmlns:c16="http://schemas.microsoft.com/office/drawing/2014/chart" uri="{C3380CC4-5D6E-409C-BE32-E72D297353CC}">
                  <c16:uniqueId val="{00000012-EC51-41DD-8F48-B69787471C6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{1C6468A5-E595-49B2-8ED8-A4DA0E019138}</c15:txfldGUID>
                      <c15:f>Diagramm!$I$65</c15:f>
                      <c15:dlblFieldTableCache>
                        <c:ptCount val="1"/>
                      </c15:dlblFieldTableCache>
                    </c15:dlblFTEntry>
                  </c15:dlblFieldTable>
                  <c15:showDataLabelsRange val="0"/>
                </c:ext>
                <c:ext xmlns:c16="http://schemas.microsoft.com/office/drawing/2014/chart" uri="{C3380CC4-5D6E-409C-BE32-E72D297353CC}">
                  <c16:uniqueId val="{00000013-EC51-41DD-8F48-B69787471C6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{8C7A045B-F961-40F1-8EAB-D6830BBBEF57}</c15:txfldGUID>
                      <c15:f>Diagramm!$I$66</c15:f>
                      <c15:dlblFieldTableCache>
                        <c:ptCount val="1"/>
                      </c15:dlblFieldTableCache>
                    </c15:dlblFTEntry>
                  </c15:dlblFieldTable>
                  <c15:showDataLabelsRange val="0"/>
                </c:ext>
                <c:ext xmlns:c16="http://schemas.microsoft.com/office/drawing/2014/chart" uri="{C3380CC4-5D6E-409C-BE32-E72D297353CC}">
                  <c16:uniqueId val="{00000014-EC51-41DD-8F48-B69787471C6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{CA8FD09E-0F57-43C5-8A41-5687F7322062}</c15:txfldGUID>
                      <c15:f>Diagramm!$I$67</c15:f>
                      <c15:dlblFieldTableCache>
                        <c:ptCount val="1"/>
                      </c15:dlblFieldTableCache>
                    </c15:dlblFTEntry>
                  </c15:dlblFieldTable>
                  <c15:showDataLabelsRange val="0"/>
                </c:ext>
                <c:ext xmlns:c16="http://schemas.microsoft.com/office/drawing/2014/chart" uri="{C3380CC4-5D6E-409C-BE32-E72D297353CC}">
                  <c16:uniqueId val="{00000015-EC51-41DD-8F48-B69787471C6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C51-41DD-8F48-B69787471C6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{AF475826-E1D2-4087-B61D-17B412DF42B5}</c15:txfldGUID>
                      <c15:f>Diagramm!$K$46</c15:f>
                      <c15:dlblFieldTableCache>
                        <c:ptCount val="1"/>
                      </c15:dlblFieldTableCache>
                    </c15:dlblFTEntry>
                  </c15:dlblFieldTable>
                  <c15:showDataLabelsRange val="0"/>
                </c:ext>
                <c:ext xmlns:c16="http://schemas.microsoft.com/office/drawing/2014/chart" uri="{C3380CC4-5D6E-409C-BE32-E72D297353CC}">
                  <c16:uniqueId val="{00000017-EC51-41DD-8F48-B69787471C6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{58A55F53-404C-40E8-9667-7A5BDA481EDE}</c15:txfldGUID>
                      <c15:f>Diagramm!$K$47</c15:f>
                      <c15:dlblFieldTableCache>
                        <c:ptCount val="1"/>
                      </c15:dlblFieldTableCache>
                    </c15:dlblFTEntry>
                  </c15:dlblFieldTable>
                  <c15:showDataLabelsRange val="0"/>
                </c:ext>
                <c:ext xmlns:c16="http://schemas.microsoft.com/office/drawing/2014/chart" uri="{C3380CC4-5D6E-409C-BE32-E72D297353CC}">
                  <c16:uniqueId val="{00000018-EC51-41DD-8F48-B69787471C6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{D1BEA192-4D81-48F6-B374-4AD656316D77}</c15:txfldGUID>
                      <c15:f>Diagramm!$K$48</c15:f>
                      <c15:dlblFieldTableCache>
                        <c:ptCount val="1"/>
                      </c15:dlblFieldTableCache>
                    </c15:dlblFTEntry>
                  </c15:dlblFieldTable>
                  <c15:showDataLabelsRange val="0"/>
                </c:ext>
                <c:ext xmlns:c16="http://schemas.microsoft.com/office/drawing/2014/chart" uri="{C3380CC4-5D6E-409C-BE32-E72D297353CC}">
                  <c16:uniqueId val="{00000019-EC51-41DD-8F48-B69787471C6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{93E94520-3896-41D0-A85F-59D419834F3A}</c15:txfldGUID>
                      <c15:f>Diagramm!$K$49</c15:f>
                      <c15:dlblFieldTableCache>
                        <c:ptCount val="1"/>
                      </c15:dlblFieldTableCache>
                    </c15:dlblFTEntry>
                  </c15:dlblFieldTable>
                  <c15:showDataLabelsRange val="0"/>
                </c:ext>
                <c:ext xmlns:c16="http://schemas.microsoft.com/office/drawing/2014/chart" uri="{C3380CC4-5D6E-409C-BE32-E72D297353CC}">
                  <c16:uniqueId val="{0000001A-EC51-41DD-8F48-B69787471C6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{0BA93AC4-50E9-406D-BBD7-4FA2BB7E8E06}</c15:txfldGUID>
                      <c15:f>Diagramm!$K$50</c15:f>
                      <c15:dlblFieldTableCache>
                        <c:ptCount val="1"/>
                      </c15:dlblFieldTableCache>
                    </c15:dlblFTEntry>
                  </c15:dlblFieldTable>
                  <c15:showDataLabelsRange val="0"/>
                </c:ext>
                <c:ext xmlns:c16="http://schemas.microsoft.com/office/drawing/2014/chart" uri="{C3380CC4-5D6E-409C-BE32-E72D297353CC}">
                  <c16:uniqueId val="{0000001B-EC51-41DD-8F48-B69787471C6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{E92FC136-FFE6-4DED-8D48-7A62452BE6E2}</c15:txfldGUID>
                      <c15:f>Diagramm!$K$51</c15:f>
                      <c15:dlblFieldTableCache>
                        <c:ptCount val="1"/>
                      </c15:dlblFieldTableCache>
                    </c15:dlblFTEntry>
                  </c15:dlblFieldTable>
                  <c15:showDataLabelsRange val="0"/>
                </c:ext>
                <c:ext xmlns:c16="http://schemas.microsoft.com/office/drawing/2014/chart" uri="{C3380CC4-5D6E-409C-BE32-E72D297353CC}">
                  <c16:uniqueId val="{0000001C-EC51-41DD-8F48-B69787471C6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{89786BF4-243A-4CC4-9690-4176B9AAE918}</c15:txfldGUID>
                      <c15:f>Diagramm!$K$52</c15:f>
                      <c15:dlblFieldTableCache>
                        <c:ptCount val="1"/>
                      </c15:dlblFieldTableCache>
                    </c15:dlblFTEntry>
                  </c15:dlblFieldTable>
                  <c15:showDataLabelsRange val="0"/>
                </c:ext>
                <c:ext xmlns:c16="http://schemas.microsoft.com/office/drawing/2014/chart" uri="{C3380CC4-5D6E-409C-BE32-E72D297353CC}">
                  <c16:uniqueId val="{0000001D-EC51-41DD-8F48-B69787471C6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{D294003E-FAE2-4797-9928-788FC4B055E6}</c15:txfldGUID>
                      <c15:f>Diagramm!$K$53</c15:f>
                      <c15:dlblFieldTableCache>
                        <c:ptCount val="1"/>
                      </c15:dlblFieldTableCache>
                    </c15:dlblFTEntry>
                  </c15:dlblFieldTable>
                  <c15:showDataLabelsRange val="0"/>
                </c:ext>
                <c:ext xmlns:c16="http://schemas.microsoft.com/office/drawing/2014/chart" uri="{C3380CC4-5D6E-409C-BE32-E72D297353CC}">
                  <c16:uniqueId val="{0000001E-EC51-41DD-8F48-B69787471C6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{5755A248-F151-40E6-B310-6FA90E1C7F69}</c15:txfldGUID>
                      <c15:f>Diagramm!$K$54</c15:f>
                      <c15:dlblFieldTableCache>
                        <c:ptCount val="1"/>
                      </c15:dlblFieldTableCache>
                    </c15:dlblFTEntry>
                  </c15:dlblFieldTable>
                  <c15:showDataLabelsRange val="0"/>
                </c:ext>
                <c:ext xmlns:c16="http://schemas.microsoft.com/office/drawing/2014/chart" uri="{C3380CC4-5D6E-409C-BE32-E72D297353CC}">
                  <c16:uniqueId val="{0000001F-EC51-41DD-8F48-B69787471C6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{67DDDA10-DCD6-4766-BBB4-A9C08C5A8E7C}</c15:txfldGUID>
                      <c15:f>Diagramm!$K$55</c15:f>
                      <c15:dlblFieldTableCache>
                        <c:ptCount val="1"/>
                      </c15:dlblFieldTableCache>
                    </c15:dlblFTEntry>
                  </c15:dlblFieldTable>
                  <c15:showDataLabelsRange val="0"/>
                </c:ext>
                <c:ext xmlns:c16="http://schemas.microsoft.com/office/drawing/2014/chart" uri="{C3380CC4-5D6E-409C-BE32-E72D297353CC}">
                  <c16:uniqueId val="{00000020-EC51-41DD-8F48-B69787471C6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{F23AEACC-719B-45E7-8832-CA8212019D4E}</c15:txfldGUID>
                      <c15:f>Diagramm!$K$56</c15:f>
                      <c15:dlblFieldTableCache>
                        <c:ptCount val="1"/>
                      </c15:dlblFieldTableCache>
                    </c15:dlblFTEntry>
                  </c15:dlblFieldTable>
                  <c15:showDataLabelsRange val="0"/>
                </c:ext>
                <c:ext xmlns:c16="http://schemas.microsoft.com/office/drawing/2014/chart" uri="{C3380CC4-5D6E-409C-BE32-E72D297353CC}">
                  <c16:uniqueId val="{00000021-EC51-41DD-8F48-B69787471C6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{5FD5ED60-069D-4D59-9C3C-693F6F59D61E}</c15:txfldGUID>
                      <c15:f>Diagramm!$K$57</c15:f>
                      <c15:dlblFieldTableCache>
                        <c:ptCount val="1"/>
                      </c15:dlblFieldTableCache>
                    </c15:dlblFTEntry>
                  </c15:dlblFieldTable>
                  <c15:showDataLabelsRange val="0"/>
                </c:ext>
                <c:ext xmlns:c16="http://schemas.microsoft.com/office/drawing/2014/chart" uri="{C3380CC4-5D6E-409C-BE32-E72D297353CC}">
                  <c16:uniqueId val="{00000022-EC51-41DD-8F48-B69787471C6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{7B8658B4-2719-4C97-8599-CD8B07683896}</c15:txfldGUID>
                      <c15:f>Diagramm!$K$58</c15:f>
                      <c15:dlblFieldTableCache>
                        <c:ptCount val="1"/>
                      </c15:dlblFieldTableCache>
                    </c15:dlblFTEntry>
                  </c15:dlblFieldTable>
                  <c15:showDataLabelsRange val="0"/>
                </c:ext>
                <c:ext xmlns:c16="http://schemas.microsoft.com/office/drawing/2014/chart" uri="{C3380CC4-5D6E-409C-BE32-E72D297353CC}">
                  <c16:uniqueId val="{00000023-EC51-41DD-8F48-B69787471C6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{01771D36-1A9F-4481-BD75-1B39A9ED1AD9}</c15:txfldGUID>
                      <c15:f>Diagramm!$K$59</c15:f>
                      <c15:dlblFieldTableCache>
                        <c:ptCount val="1"/>
                      </c15:dlblFieldTableCache>
                    </c15:dlblFTEntry>
                  </c15:dlblFieldTable>
                  <c15:showDataLabelsRange val="0"/>
                </c:ext>
                <c:ext xmlns:c16="http://schemas.microsoft.com/office/drawing/2014/chart" uri="{C3380CC4-5D6E-409C-BE32-E72D297353CC}">
                  <c16:uniqueId val="{00000024-EC51-41DD-8F48-B69787471C6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{70DA0FE4-FB7A-447C-8AA0-B076B1445941}</c15:txfldGUID>
                      <c15:f>Diagramm!$K$60</c15:f>
                      <c15:dlblFieldTableCache>
                        <c:ptCount val="1"/>
                      </c15:dlblFieldTableCache>
                    </c15:dlblFTEntry>
                  </c15:dlblFieldTable>
                  <c15:showDataLabelsRange val="0"/>
                </c:ext>
                <c:ext xmlns:c16="http://schemas.microsoft.com/office/drawing/2014/chart" uri="{C3380CC4-5D6E-409C-BE32-E72D297353CC}">
                  <c16:uniqueId val="{00000025-EC51-41DD-8F48-B69787471C6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{D620941D-E530-4FAA-B5AE-E1B7E38AB36A}</c15:txfldGUID>
                      <c15:f>Diagramm!$K$61</c15:f>
                      <c15:dlblFieldTableCache>
                        <c:ptCount val="1"/>
                      </c15:dlblFieldTableCache>
                    </c15:dlblFTEntry>
                  </c15:dlblFieldTable>
                  <c15:showDataLabelsRange val="0"/>
                </c:ext>
                <c:ext xmlns:c16="http://schemas.microsoft.com/office/drawing/2014/chart" uri="{C3380CC4-5D6E-409C-BE32-E72D297353CC}">
                  <c16:uniqueId val="{00000026-EC51-41DD-8F48-B69787471C6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{FD11F312-6879-40A1-B121-18772FEE85D4}</c15:txfldGUID>
                      <c15:f>Diagramm!$K$62</c15:f>
                      <c15:dlblFieldTableCache>
                        <c:ptCount val="1"/>
                      </c15:dlblFieldTableCache>
                    </c15:dlblFTEntry>
                  </c15:dlblFieldTable>
                  <c15:showDataLabelsRange val="0"/>
                </c:ext>
                <c:ext xmlns:c16="http://schemas.microsoft.com/office/drawing/2014/chart" uri="{C3380CC4-5D6E-409C-BE32-E72D297353CC}">
                  <c16:uniqueId val="{00000027-EC51-41DD-8F48-B69787471C6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{C091F894-B6EF-476F-85AA-94F089091212}</c15:txfldGUID>
                      <c15:f>Diagramm!$K$63</c15:f>
                      <c15:dlblFieldTableCache>
                        <c:ptCount val="1"/>
                      </c15:dlblFieldTableCache>
                    </c15:dlblFTEntry>
                  </c15:dlblFieldTable>
                  <c15:showDataLabelsRange val="0"/>
                </c:ext>
                <c:ext xmlns:c16="http://schemas.microsoft.com/office/drawing/2014/chart" uri="{C3380CC4-5D6E-409C-BE32-E72D297353CC}">
                  <c16:uniqueId val="{00000028-EC51-41DD-8F48-B69787471C6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{2DD118FB-7DE5-4A31-AD47-D7EC56C301C7}</c15:txfldGUID>
                      <c15:f>Diagramm!$K$64</c15:f>
                      <c15:dlblFieldTableCache>
                        <c:ptCount val="1"/>
                      </c15:dlblFieldTableCache>
                    </c15:dlblFTEntry>
                  </c15:dlblFieldTable>
                  <c15:showDataLabelsRange val="0"/>
                </c:ext>
                <c:ext xmlns:c16="http://schemas.microsoft.com/office/drawing/2014/chart" uri="{C3380CC4-5D6E-409C-BE32-E72D297353CC}">
                  <c16:uniqueId val="{00000029-EC51-41DD-8F48-B69787471C6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{B1204112-6ABE-4DBA-862A-8A4DE5C8F419}</c15:txfldGUID>
                      <c15:f>Diagramm!$K$65</c15:f>
                      <c15:dlblFieldTableCache>
                        <c:ptCount val="1"/>
                      </c15:dlblFieldTableCache>
                    </c15:dlblFTEntry>
                  </c15:dlblFieldTable>
                  <c15:showDataLabelsRange val="0"/>
                </c:ext>
                <c:ext xmlns:c16="http://schemas.microsoft.com/office/drawing/2014/chart" uri="{C3380CC4-5D6E-409C-BE32-E72D297353CC}">
                  <c16:uniqueId val="{0000002A-EC51-41DD-8F48-B69787471C6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{88E82151-57FE-419B-B999-94BA300BE9FA}</c15:txfldGUID>
                      <c15:f>Diagramm!$K$66</c15:f>
                      <c15:dlblFieldTableCache>
                        <c:ptCount val="1"/>
                      </c15:dlblFieldTableCache>
                    </c15:dlblFTEntry>
                  </c15:dlblFieldTable>
                  <c15:showDataLabelsRange val="0"/>
                </c:ext>
                <c:ext xmlns:c16="http://schemas.microsoft.com/office/drawing/2014/chart" uri="{C3380CC4-5D6E-409C-BE32-E72D297353CC}">
                  <c16:uniqueId val="{0000002B-EC51-41DD-8F48-B69787471C6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{D1FDAAFA-4A40-4388-B2A3-B8012150FE1E}</c15:txfldGUID>
                      <c15:f>Diagramm!$K$67</c15:f>
                      <c15:dlblFieldTableCache>
                        <c:ptCount val="1"/>
                      </c15:dlblFieldTableCache>
                    </c15:dlblFTEntry>
                  </c15:dlblFieldTable>
                  <c15:showDataLabelsRange val="0"/>
                </c:ext>
                <c:ext xmlns:c16="http://schemas.microsoft.com/office/drawing/2014/chart" uri="{C3380CC4-5D6E-409C-BE32-E72D297353CC}">
                  <c16:uniqueId val="{0000002C-EC51-41DD-8F48-B69787471C6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C51-41DD-8F48-B69787471C6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{BC6ADA89-9A4E-447A-8AAE-E2CA13CB582D}</c15:txfldGUID>
                      <c15:f>Diagramm!$J$46</c15:f>
                      <c15:dlblFieldTableCache>
                        <c:ptCount val="1"/>
                      </c15:dlblFieldTableCache>
                    </c15:dlblFTEntry>
                  </c15:dlblFieldTable>
                  <c15:showDataLabelsRange val="0"/>
                </c:ext>
                <c:ext xmlns:c16="http://schemas.microsoft.com/office/drawing/2014/chart" uri="{C3380CC4-5D6E-409C-BE32-E72D297353CC}">
                  <c16:uniqueId val="{0000002E-EC51-41DD-8F48-B69787471C6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{58E3378E-80FD-4D11-B14C-60876F26430B}</c15:txfldGUID>
                      <c15:f>Diagramm!$J$47</c15:f>
                      <c15:dlblFieldTableCache>
                        <c:ptCount val="1"/>
                      </c15:dlblFieldTableCache>
                    </c15:dlblFTEntry>
                  </c15:dlblFieldTable>
                  <c15:showDataLabelsRange val="0"/>
                </c:ext>
                <c:ext xmlns:c16="http://schemas.microsoft.com/office/drawing/2014/chart" uri="{C3380CC4-5D6E-409C-BE32-E72D297353CC}">
                  <c16:uniqueId val="{0000002F-EC51-41DD-8F48-B69787471C6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{19C7B84F-C8D5-42F6-BA22-7BED738A5E56}</c15:txfldGUID>
                      <c15:f>Diagramm!$J$48</c15:f>
                      <c15:dlblFieldTableCache>
                        <c:ptCount val="1"/>
                      </c15:dlblFieldTableCache>
                    </c15:dlblFTEntry>
                  </c15:dlblFieldTable>
                  <c15:showDataLabelsRange val="0"/>
                </c:ext>
                <c:ext xmlns:c16="http://schemas.microsoft.com/office/drawing/2014/chart" uri="{C3380CC4-5D6E-409C-BE32-E72D297353CC}">
                  <c16:uniqueId val="{00000030-EC51-41DD-8F48-B69787471C6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{830601B8-3649-426C-864C-0E4412D94C20}</c15:txfldGUID>
                      <c15:f>Diagramm!$J$49</c15:f>
                      <c15:dlblFieldTableCache>
                        <c:ptCount val="1"/>
                      </c15:dlblFieldTableCache>
                    </c15:dlblFTEntry>
                  </c15:dlblFieldTable>
                  <c15:showDataLabelsRange val="0"/>
                </c:ext>
                <c:ext xmlns:c16="http://schemas.microsoft.com/office/drawing/2014/chart" uri="{C3380CC4-5D6E-409C-BE32-E72D297353CC}">
                  <c16:uniqueId val="{00000031-EC51-41DD-8F48-B69787471C6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{04557143-77EB-49E4-946D-B6AF0F5BF171}</c15:txfldGUID>
                      <c15:f>Diagramm!$J$50</c15:f>
                      <c15:dlblFieldTableCache>
                        <c:ptCount val="1"/>
                      </c15:dlblFieldTableCache>
                    </c15:dlblFTEntry>
                  </c15:dlblFieldTable>
                  <c15:showDataLabelsRange val="0"/>
                </c:ext>
                <c:ext xmlns:c16="http://schemas.microsoft.com/office/drawing/2014/chart" uri="{C3380CC4-5D6E-409C-BE32-E72D297353CC}">
                  <c16:uniqueId val="{00000032-EC51-41DD-8F48-B69787471C6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{97F14B33-455F-452F-8DC1-4D784A0F6FF4}</c15:txfldGUID>
                      <c15:f>Diagramm!$J$51</c15:f>
                      <c15:dlblFieldTableCache>
                        <c:ptCount val="1"/>
                      </c15:dlblFieldTableCache>
                    </c15:dlblFTEntry>
                  </c15:dlblFieldTable>
                  <c15:showDataLabelsRange val="0"/>
                </c:ext>
                <c:ext xmlns:c16="http://schemas.microsoft.com/office/drawing/2014/chart" uri="{C3380CC4-5D6E-409C-BE32-E72D297353CC}">
                  <c16:uniqueId val="{00000033-EC51-41DD-8F48-B69787471C6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{B434129F-009E-4347-A425-7EDB86030758}</c15:txfldGUID>
                      <c15:f>Diagramm!$J$52</c15:f>
                      <c15:dlblFieldTableCache>
                        <c:ptCount val="1"/>
                      </c15:dlblFieldTableCache>
                    </c15:dlblFTEntry>
                  </c15:dlblFieldTable>
                  <c15:showDataLabelsRange val="0"/>
                </c:ext>
                <c:ext xmlns:c16="http://schemas.microsoft.com/office/drawing/2014/chart" uri="{C3380CC4-5D6E-409C-BE32-E72D297353CC}">
                  <c16:uniqueId val="{00000034-EC51-41DD-8F48-B69787471C6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{92ED67A0-BFFD-4FDD-9A9C-3BA3B7EEA249}</c15:txfldGUID>
                      <c15:f>Diagramm!$J$53</c15:f>
                      <c15:dlblFieldTableCache>
                        <c:ptCount val="1"/>
                      </c15:dlblFieldTableCache>
                    </c15:dlblFTEntry>
                  </c15:dlblFieldTable>
                  <c15:showDataLabelsRange val="0"/>
                </c:ext>
                <c:ext xmlns:c16="http://schemas.microsoft.com/office/drawing/2014/chart" uri="{C3380CC4-5D6E-409C-BE32-E72D297353CC}">
                  <c16:uniqueId val="{00000035-EC51-41DD-8F48-B69787471C6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{9262FDB9-A3A3-45BC-97C3-25056B60410F}</c15:txfldGUID>
                      <c15:f>Diagramm!$J$54</c15:f>
                      <c15:dlblFieldTableCache>
                        <c:ptCount val="1"/>
                      </c15:dlblFieldTableCache>
                    </c15:dlblFTEntry>
                  </c15:dlblFieldTable>
                  <c15:showDataLabelsRange val="0"/>
                </c:ext>
                <c:ext xmlns:c16="http://schemas.microsoft.com/office/drawing/2014/chart" uri="{C3380CC4-5D6E-409C-BE32-E72D297353CC}">
                  <c16:uniqueId val="{00000036-EC51-41DD-8F48-B69787471C6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{217472BE-A9B0-42B5-BA6F-60539C66D475}</c15:txfldGUID>
                      <c15:f>Diagramm!$J$55</c15:f>
                      <c15:dlblFieldTableCache>
                        <c:ptCount val="1"/>
                      </c15:dlblFieldTableCache>
                    </c15:dlblFTEntry>
                  </c15:dlblFieldTable>
                  <c15:showDataLabelsRange val="0"/>
                </c:ext>
                <c:ext xmlns:c16="http://schemas.microsoft.com/office/drawing/2014/chart" uri="{C3380CC4-5D6E-409C-BE32-E72D297353CC}">
                  <c16:uniqueId val="{00000037-EC51-41DD-8F48-B69787471C6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{4FB3287D-4883-4530-9775-ECE36BF29EDF}</c15:txfldGUID>
                      <c15:f>Diagramm!$J$56</c15:f>
                      <c15:dlblFieldTableCache>
                        <c:ptCount val="1"/>
                      </c15:dlblFieldTableCache>
                    </c15:dlblFTEntry>
                  </c15:dlblFieldTable>
                  <c15:showDataLabelsRange val="0"/>
                </c:ext>
                <c:ext xmlns:c16="http://schemas.microsoft.com/office/drawing/2014/chart" uri="{C3380CC4-5D6E-409C-BE32-E72D297353CC}">
                  <c16:uniqueId val="{00000038-EC51-41DD-8F48-B69787471C6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{83346DBE-FCE9-408B-BABF-3102D4F35387}</c15:txfldGUID>
                      <c15:f>Diagramm!$J$57</c15:f>
                      <c15:dlblFieldTableCache>
                        <c:ptCount val="1"/>
                      </c15:dlblFieldTableCache>
                    </c15:dlblFTEntry>
                  </c15:dlblFieldTable>
                  <c15:showDataLabelsRange val="0"/>
                </c:ext>
                <c:ext xmlns:c16="http://schemas.microsoft.com/office/drawing/2014/chart" uri="{C3380CC4-5D6E-409C-BE32-E72D297353CC}">
                  <c16:uniqueId val="{00000039-EC51-41DD-8F48-B69787471C6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{A89DEE75-6B44-4685-B274-90B41682503E}</c15:txfldGUID>
                      <c15:f>Diagramm!$J$58</c15:f>
                      <c15:dlblFieldTableCache>
                        <c:ptCount val="1"/>
                      </c15:dlblFieldTableCache>
                    </c15:dlblFTEntry>
                  </c15:dlblFieldTable>
                  <c15:showDataLabelsRange val="0"/>
                </c:ext>
                <c:ext xmlns:c16="http://schemas.microsoft.com/office/drawing/2014/chart" uri="{C3380CC4-5D6E-409C-BE32-E72D297353CC}">
                  <c16:uniqueId val="{0000003A-EC51-41DD-8F48-B69787471C6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{0D3B11F7-7645-4E3D-8B3F-DD3ABEDDD384}</c15:txfldGUID>
                      <c15:f>Diagramm!$J$59</c15:f>
                      <c15:dlblFieldTableCache>
                        <c:ptCount val="1"/>
                      </c15:dlblFieldTableCache>
                    </c15:dlblFTEntry>
                  </c15:dlblFieldTable>
                  <c15:showDataLabelsRange val="0"/>
                </c:ext>
                <c:ext xmlns:c16="http://schemas.microsoft.com/office/drawing/2014/chart" uri="{C3380CC4-5D6E-409C-BE32-E72D297353CC}">
                  <c16:uniqueId val="{0000003B-EC51-41DD-8F48-B69787471C6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{60673243-043B-4911-BD27-19F429FE26D4}</c15:txfldGUID>
                      <c15:f>Diagramm!$J$60</c15:f>
                      <c15:dlblFieldTableCache>
                        <c:ptCount val="1"/>
                      </c15:dlblFieldTableCache>
                    </c15:dlblFTEntry>
                  </c15:dlblFieldTable>
                  <c15:showDataLabelsRange val="0"/>
                </c:ext>
                <c:ext xmlns:c16="http://schemas.microsoft.com/office/drawing/2014/chart" uri="{C3380CC4-5D6E-409C-BE32-E72D297353CC}">
                  <c16:uniqueId val="{0000003C-EC51-41DD-8F48-B69787471C6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{5B1DF86A-6E80-47CE-9851-DF9F8C30FC7C}</c15:txfldGUID>
                      <c15:f>Diagramm!$J$61</c15:f>
                      <c15:dlblFieldTableCache>
                        <c:ptCount val="1"/>
                      </c15:dlblFieldTableCache>
                    </c15:dlblFTEntry>
                  </c15:dlblFieldTable>
                  <c15:showDataLabelsRange val="0"/>
                </c:ext>
                <c:ext xmlns:c16="http://schemas.microsoft.com/office/drawing/2014/chart" uri="{C3380CC4-5D6E-409C-BE32-E72D297353CC}">
                  <c16:uniqueId val="{0000003D-EC51-41DD-8F48-B69787471C6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{B423593C-ADBE-4880-ADEB-EE036F289F24}</c15:txfldGUID>
                      <c15:f>Diagramm!$J$62</c15:f>
                      <c15:dlblFieldTableCache>
                        <c:ptCount val="1"/>
                      </c15:dlblFieldTableCache>
                    </c15:dlblFTEntry>
                  </c15:dlblFieldTable>
                  <c15:showDataLabelsRange val="0"/>
                </c:ext>
                <c:ext xmlns:c16="http://schemas.microsoft.com/office/drawing/2014/chart" uri="{C3380CC4-5D6E-409C-BE32-E72D297353CC}">
                  <c16:uniqueId val="{0000003E-EC51-41DD-8F48-B69787471C6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{D7EEC51D-75AC-4341-B1CD-DA7E690D5E6E}</c15:txfldGUID>
                      <c15:f>Diagramm!$J$63</c15:f>
                      <c15:dlblFieldTableCache>
                        <c:ptCount val="1"/>
                      </c15:dlblFieldTableCache>
                    </c15:dlblFTEntry>
                  </c15:dlblFieldTable>
                  <c15:showDataLabelsRange val="0"/>
                </c:ext>
                <c:ext xmlns:c16="http://schemas.microsoft.com/office/drawing/2014/chart" uri="{C3380CC4-5D6E-409C-BE32-E72D297353CC}">
                  <c16:uniqueId val="{0000003F-EC51-41DD-8F48-B69787471C6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{23000B4B-24F4-45B9-A23A-82654DF47BC6}</c15:txfldGUID>
                      <c15:f>Diagramm!$J$64</c15:f>
                      <c15:dlblFieldTableCache>
                        <c:ptCount val="1"/>
                      </c15:dlblFieldTableCache>
                    </c15:dlblFTEntry>
                  </c15:dlblFieldTable>
                  <c15:showDataLabelsRange val="0"/>
                </c:ext>
                <c:ext xmlns:c16="http://schemas.microsoft.com/office/drawing/2014/chart" uri="{C3380CC4-5D6E-409C-BE32-E72D297353CC}">
                  <c16:uniqueId val="{00000040-EC51-41DD-8F48-B69787471C6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{DC54EFBE-45F5-4B4B-9F51-D59492C31E6F}</c15:txfldGUID>
                      <c15:f>Diagramm!$J$65</c15:f>
                      <c15:dlblFieldTableCache>
                        <c:ptCount val="1"/>
                      </c15:dlblFieldTableCache>
                    </c15:dlblFTEntry>
                  </c15:dlblFieldTable>
                  <c15:showDataLabelsRange val="0"/>
                </c:ext>
                <c:ext xmlns:c16="http://schemas.microsoft.com/office/drawing/2014/chart" uri="{C3380CC4-5D6E-409C-BE32-E72D297353CC}">
                  <c16:uniqueId val="{00000041-EC51-41DD-8F48-B69787471C6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{8C697E95-BB33-44C5-BA31-F3855681F11C}</c15:txfldGUID>
                      <c15:f>Diagramm!$J$66</c15:f>
                      <c15:dlblFieldTableCache>
                        <c:ptCount val="1"/>
                      </c15:dlblFieldTableCache>
                    </c15:dlblFTEntry>
                  </c15:dlblFieldTable>
                  <c15:showDataLabelsRange val="0"/>
                </c:ext>
                <c:ext xmlns:c16="http://schemas.microsoft.com/office/drawing/2014/chart" uri="{C3380CC4-5D6E-409C-BE32-E72D297353CC}">
                  <c16:uniqueId val="{00000042-EC51-41DD-8F48-B69787471C6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{FF5A14F1-5AC1-4C0B-8443-B5FDB9628C49}</c15:txfldGUID>
                      <c15:f>Diagramm!$J$67</c15:f>
                      <c15:dlblFieldTableCache>
                        <c:ptCount val="1"/>
                      </c15:dlblFieldTableCache>
                    </c15:dlblFTEntry>
                  </c15:dlblFieldTable>
                  <c15:showDataLabelsRange val="0"/>
                </c:ext>
                <c:ext xmlns:c16="http://schemas.microsoft.com/office/drawing/2014/chart" uri="{C3380CC4-5D6E-409C-BE32-E72D297353CC}">
                  <c16:uniqueId val="{00000043-EC51-41DD-8F48-B69787471C6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C51-41DD-8F48-B69787471C6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63B-4401-AC62-2C40ECED7F3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63B-4401-AC62-2C40ECED7F3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63B-4401-AC62-2C40ECED7F3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63B-4401-AC62-2C40ECED7F3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63B-4401-AC62-2C40ECED7F3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63B-4401-AC62-2C40ECED7F3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63B-4401-AC62-2C40ECED7F3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63B-4401-AC62-2C40ECED7F3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63B-4401-AC62-2C40ECED7F3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63B-4401-AC62-2C40ECED7F3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63B-4401-AC62-2C40ECED7F3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63B-4401-AC62-2C40ECED7F3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63B-4401-AC62-2C40ECED7F3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63B-4401-AC62-2C40ECED7F3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63B-4401-AC62-2C40ECED7F3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63B-4401-AC62-2C40ECED7F3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63B-4401-AC62-2C40ECED7F3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63B-4401-AC62-2C40ECED7F3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63B-4401-AC62-2C40ECED7F3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63B-4401-AC62-2C40ECED7F3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63B-4401-AC62-2C40ECED7F3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63B-4401-AC62-2C40ECED7F3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63B-4401-AC62-2C40ECED7F3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63B-4401-AC62-2C40ECED7F3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63B-4401-AC62-2C40ECED7F3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63B-4401-AC62-2C40ECED7F3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63B-4401-AC62-2C40ECED7F3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63B-4401-AC62-2C40ECED7F3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63B-4401-AC62-2C40ECED7F3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63B-4401-AC62-2C40ECED7F3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63B-4401-AC62-2C40ECED7F3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63B-4401-AC62-2C40ECED7F3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63B-4401-AC62-2C40ECED7F3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63B-4401-AC62-2C40ECED7F3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63B-4401-AC62-2C40ECED7F3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63B-4401-AC62-2C40ECED7F3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63B-4401-AC62-2C40ECED7F3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63B-4401-AC62-2C40ECED7F3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63B-4401-AC62-2C40ECED7F3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63B-4401-AC62-2C40ECED7F3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63B-4401-AC62-2C40ECED7F3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63B-4401-AC62-2C40ECED7F3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63B-4401-AC62-2C40ECED7F3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63B-4401-AC62-2C40ECED7F3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63B-4401-AC62-2C40ECED7F3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63B-4401-AC62-2C40ECED7F3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63B-4401-AC62-2C40ECED7F3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63B-4401-AC62-2C40ECED7F3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63B-4401-AC62-2C40ECED7F3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63B-4401-AC62-2C40ECED7F3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63B-4401-AC62-2C40ECED7F3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63B-4401-AC62-2C40ECED7F3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63B-4401-AC62-2C40ECED7F3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63B-4401-AC62-2C40ECED7F3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63B-4401-AC62-2C40ECED7F3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63B-4401-AC62-2C40ECED7F3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63B-4401-AC62-2C40ECED7F3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63B-4401-AC62-2C40ECED7F3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63B-4401-AC62-2C40ECED7F3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63B-4401-AC62-2C40ECED7F3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63B-4401-AC62-2C40ECED7F3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63B-4401-AC62-2C40ECED7F3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63B-4401-AC62-2C40ECED7F3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63B-4401-AC62-2C40ECED7F3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63B-4401-AC62-2C40ECED7F3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63B-4401-AC62-2C40ECED7F3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63B-4401-AC62-2C40ECED7F3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63B-4401-AC62-2C40ECED7F3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63B-4401-AC62-2C40ECED7F3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100.97323765988904</c:v>
                </c:pt>
                <c:pt idx="2">
                  <c:v>103.47381414212661</c:v>
                </c:pt>
                <c:pt idx="3">
                  <c:v>102.08822212877935</c:v>
                </c:pt>
                <c:pt idx="4">
                  <c:v>102.48158647911778</c:v>
                </c:pt>
                <c:pt idx="5">
                  <c:v>103.53146236588312</c:v>
                </c:pt>
                <c:pt idx="6">
                  <c:v>106.04153384968056</c:v>
                </c:pt>
                <c:pt idx="7">
                  <c:v>105.03438546993476</c:v>
                </c:pt>
                <c:pt idx="8">
                  <c:v>105.37077981091383</c:v>
                </c:pt>
                <c:pt idx="9">
                  <c:v>106.11952850535111</c:v>
                </c:pt>
                <c:pt idx="10">
                  <c:v>109.04466720019532</c:v>
                </c:pt>
                <c:pt idx="11">
                  <c:v>108.19554277498202</c:v>
                </c:pt>
                <c:pt idx="12">
                  <c:v>108.81136144758081</c:v>
                </c:pt>
                <c:pt idx="13">
                  <c:v>109.46719476961057</c:v>
                </c:pt>
                <c:pt idx="14">
                  <c:v>113.39880362980345</c:v>
                </c:pt>
                <c:pt idx="15">
                  <c:v>112.98509284755096</c:v>
                </c:pt>
                <c:pt idx="16">
                  <c:v>112.71041601671121</c:v>
                </c:pt>
                <c:pt idx="17">
                  <c:v>113.21365109938554</c:v>
                </c:pt>
                <c:pt idx="18">
                  <c:v>115.85665260502149</c:v>
                </c:pt>
                <c:pt idx="19">
                  <c:v>115.62334685240698</c:v>
                </c:pt>
                <c:pt idx="20">
                  <c:v>115.06992390434465</c:v>
                </c:pt>
                <c:pt idx="21">
                  <c:v>115.61046077886141</c:v>
                </c:pt>
                <c:pt idx="22">
                  <c:v>118.25346228449737</c:v>
                </c:pt>
                <c:pt idx="23">
                  <c:v>117.18798746659793</c:v>
                </c:pt>
                <c:pt idx="24">
                  <c:v>116.94586492682066</c:v>
                </c:pt>
              </c:numCache>
            </c:numRef>
          </c:val>
          <c:smooth val="0"/>
          <c:extLst>
            <c:ext xmlns:c16="http://schemas.microsoft.com/office/drawing/2014/chart" uri="{C3380CC4-5D6E-409C-BE32-E72D297353CC}">
              <c16:uniqueId val="{00000000-1939-4AAF-BF58-B6F0C14E1D1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102.88249911253106</c:v>
                </c:pt>
                <c:pt idx="2">
                  <c:v>106.60276890308839</c:v>
                </c:pt>
                <c:pt idx="3">
                  <c:v>104.89882854100105</c:v>
                </c:pt>
                <c:pt idx="4">
                  <c:v>102.42101526446574</c:v>
                </c:pt>
                <c:pt idx="5">
                  <c:v>104.52254171104012</c:v>
                </c:pt>
                <c:pt idx="6">
                  <c:v>108.66879659211928</c:v>
                </c:pt>
                <c:pt idx="7">
                  <c:v>108.64749733759318</c:v>
                </c:pt>
                <c:pt idx="8">
                  <c:v>107.76002839900602</c:v>
                </c:pt>
                <c:pt idx="9">
                  <c:v>112.72985445509407</c:v>
                </c:pt>
                <c:pt idx="10">
                  <c:v>114.76748313809017</c:v>
                </c:pt>
                <c:pt idx="11">
                  <c:v>112.41746538871141</c:v>
                </c:pt>
                <c:pt idx="12">
                  <c:v>111.42350017749378</c:v>
                </c:pt>
                <c:pt idx="13">
                  <c:v>116.27973020944266</c:v>
                </c:pt>
                <c:pt idx="14">
                  <c:v>121.26375576854811</c:v>
                </c:pt>
                <c:pt idx="15">
                  <c:v>117.52928647497339</c:v>
                </c:pt>
                <c:pt idx="16">
                  <c:v>117.22399716009939</c:v>
                </c:pt>
                <c:pt idx="17">
                  <c:v>123.59957401490948</c:v>
                </c:pt>
                <c:pt idx="18">
                  <c:v>126.19098331558396</c:v>
                </c:pt>
                <c:pt idx="19">
                  <c:v>125.94249201277957</c:v>
                </c:pt>
                <c:pt idx="20">
                  <c:v>125.65140220092297</c:v>
                </c:pt>
                <c:pt idx="21">
                  <c:v>131.80688675896343</c:v>
                </c:pt>
                <c:pt idx="22">
                  <c:v>136.68441604543841</c:v>
                </c:pt>
                <c:pt idx="23">
                  <c:v>135.1579694710685</c:v>
                </c:pt>
                <c:pt idx="24">
                  <c:v>129.01668441604542</c:v>
                </c:pt>
              </c:numCache>
            </c:numRef>
          </c:val>
          <c:smooth val="0"/>
          <c:extLst>
            <c:ext xmlns:c16="http://schemas.microsoft.com/office/drawing/2014/chart" uri="{C3380CC4-5D6E-409C-BE32-E72D297353CC}">
              <c16:uniqueId val="{00000001-1939-4AAF-BF58-B6F0C14E1D1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102.20951642601028</c:v>
                </c:pt>
                <c:pt idx="2">
                  <c:v>100.17766579448913</c:v>
                </c:pt>
                <c:pt idx="3">
                  <c:v>100.4457796298091</c:v>
                </c:pt>
                <c:pt idx="4">
                  <c:v>97.490066866944474</c:v>
                </c:pt>
                <c:pt idx="5">
                  <c:v>99.318409406596246</c:v>
                </c:pt>
                <c:pt idx="6">
                  <c:v>97.254255903349801</c:v>
                </c:pt>
                <c:pt idx="7">
                  <c:v>97.163807862518979</c:v>
                </c:pt>
                <c:pt idx="8">
                  <c:v>95.710178634880634</c:v>
                </c:pt>
                <c:pt idx="9">
                  <c:v>98.552831346706725</c:v>
                </c:pt>
                <c:pt idx="10">
                  <c:v>96.042898213651199</c:v>
                </c:pt>
                <c:pt idx="11">
                  <c:v>96.010595341925892</c:v>
                </c:pt>
                <c:pt idx="12">
                  <c:v>95.222405271828663</c:v>
                </c:pt>
                <c:pt idx="13">
                  <c:v>98.132894014277866</c:v>
                </c:pt>
                <c:pt idx="14">
                  <c:v>95.878153567852181</c:v>
                </c:pt>
                <c:pt idx="15">
                  <c:v>95.484058532803559</c:v>
                </c:pt>
                <c:pt idx="16">
                  <c:v>94.133798494686189</c:v>
                </c:pt>
                <c:pt idx="17">
                  <c:v>97.955228219788737</c:v>
                </c:pt>
                <c:pt idx="18">
                  <c:v>94.46005749911167</c:v>
                </c:pt>
                <c:pt idx="19">
                  <c:v>94.321155150692888</c:v>
                </c:pt>
                <c:pt idx="20">
                  <c:v>93.43282617824724</c:v>
                </c:pt>
                <c:pt idx="21">
                  <c:v>95.729560357915815</c:v>
                </c:pt>
                <c:pt idx="22">
                  <c:v>97.470685143909293</c:v>
                </c:pt>
                <c:pt idx="23">
                  <c:v>96.80847627354072</c:v>
                </c:pt>
                <c:pt idx="24">
                  <c:v>93.675097716186968</c:v>
                </c:pt>
              </c:numCache>
            </c:numRef>
          </c:val>
          <c:smooth val="0"/>
          <c:extLst>
            <c:ext xmlns:c16="http://schemas.microsoft.com/office/drawing/2014/chart" uri="{C3380CC4-5D6E-409C-BE32-E72D297353CC}">
              <c16:uniqueId val="{00000002-1939-4AAF-BF58-B6F0C14E1D1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939-4AAF-BF58-B6F0C14E1D1F}"/>
                </c:ext>
              </c:extLst>
            </c:dLbl>
            <c:dLbl>
              <c:idx val="1"/>
              <c:delete val="1"/>
              <c:extLst>
                <c:ext xmlns:c15="http://schemas.microsoft.com/office/drawing/2012/chart" uri="{CE6537A1-D6FC-4f65-9D91-7224C49458BB}"/>
                <c:ext xmlns:c16="http://schemas.microsoft.com/office/drawing/2014/chart" uri="{C3380CC4-5D6E-409C-BE32-E72D297353CC}">
                  <c16:uniqueId val="{00000004-1939-4AAF-BF58-B6F0C14E1D1F}"/>
                </c:ext>
              </c:extLst>
            </c:dLbl>
            <c:dLbl>
              <c:idx val="2"/>
              <c:delete val="1"/>
              <c:extLst>
                <c:ext xmlns:c15="http://schemas.microsoft.com/office/drawing/2012/chart" uri="{CE6537A1-D6FC-4f65-9D91-7224C49458BB}"/>
                <c:ext xmlns:c16="http://schemas.microsoft.com/office/drawing/2014/chart" uri="{C3380CC4-5D6E-409C-BE32-E72D297353CC}">
                  <c16:uniqueId val="{00000005-1939-4AAF-BF58-B6F0C14E1D1F}"/>
                </c:ext>
              </c:extLst>
            </c:dLbl>
            <c:dLbl>
              <c:idx val="3"/>
              <c:delete val="1"/>
              <c:extLst>
                <c:ext xmlns:c15="http://schemas.microsoft.com/office/drawing/2012/chart" uri="{CE6537A1-D6FC-4f65-9D91-7224C49458BB}"/>
                <c:ext xmlns:c16="http://schemas.microsoft.com/office/drawing/2014/chart" uri="{C3380CC4-5D6E-409C-BE32-E72D297353CC}">
                  <c16:uniqueId val="{00000006-1939-4AAF-BF58-B6F0C14E1D1F}"/>
                </c:ext>
              </c:extLst>
            </c:dLbl>
            <c:dLbl>
              <c:idx val="4"/>
              <c:delete val="1"/>
              <c:extLst>
                <c:ext xmlns:c15="http://schemas.microsoft.com/office/drawing/2012/chart" uri="{CE6537A1-D6FC-4f65-9D91-7224C49458BB}"/>
                <c:ext xmlns:c16="http://schemas.microsoft.com/office/drawing/2014/chart" uri="{C3380CC4-5D6E-409C-BE32-E72D297353CC}">
                  <c16:uniqueId val="{00000007-1939-4AAF-BF58-B6F0C14E1D1F}"/>
                </c:ext>
              </c:extLst>
            </c:dLbl>
            <c:dLbl>
              <c:idx val="5"/>
              <c:delete val="1"/>
              <c:extLst>
                <c:ext xmlns:c15="http://schemas.microsoft.com/office/drawing/2012/chart" uri="{CE6537A1-D6FC-4f65-9D91-7224C49458BB}"/>
                <c:ext xmlns:c16="http://schemas.microsoft.com/office/drawing/2014/chart" uri="{C3380CC4-5D6E-409C-BE32-E72D297353CC}">
                  <c16:uniqueId val="{00000008-1939-4AAF-BF58-B6F0C14E1D1F}"/>
                </c:ext>
              </c:extLst>
            </c:dLbl>
            <c:dLbl>
              <c:idx val="6"/>
              <c:delete val="1"/>
              <c:extLst>
                <c:ext xmlns:c15="http://schemas.microsoft.com/office/drawing/2012/chart" uri="{CE6537A1-D6FC-4f65-9D91-7224C49458BB}"/>
                <c:ext xmlns:c16="http://schemas.microsoft.com/office/drawing/2014/chart" uri="{C3380CC4-5D6E-409C-BE32-E72D297353CC}">
                  <c16:uniqueId val="{00000009-1939-4AAF-BF58-B6F0C14E1D1F}"/>
                </c:ext>
              </c:extLst>
            </c:dLbl>
            <c:dLbl>
              <c:idx val="7"/>
              <c:delete val="1"/>
              <c:extLst>
                <c:ext xmlns:c15="http://schemas.microsoft.com/office/drawing/2012/chart" uri="{CE6537A1-D6FC-4f65-9D91-7224C49458BB}"/>
                <c:ext xmlns:c16="http://schemas.microsoft.com/office/drawing/2014/chart" uri="{C3380CC4-5D6E-409C-BE32-E72D297353CC}">
                  <c16:uniqueId val="{0000000A-1939-4AAF-BF58-B6F0C14E1D1F}"/>
                </c:ext>
              </c:extLst>
            </c:dLbl>
            <c:dLbl>
              <c:idx val="8"/>
              <c:delete val="1"/>
              <c:extLst>
                <c:ext xmlns:c15="http://schemas.microsoft.com/office/drawing/2012/chart" uri="{CE6537A1-D6FC-4f65-9D91-7224C49458BB}"/>
                <c:ext xmlns:c16="http://schemas.microsoft.com/office/drawing/2014/chart" uri="{C3380CC4-5D6E-409C-BE32-E72D297353CC}">
                  <c16:uniqueId val="{0000000B-1939-4AAF-BF58-B6F0C14E1D1F}"/>
                </c:ext>
              </c:extLst>
            </c:dLbl>
            <c:dLbl>
              <c:idx val="9"/>
              <c:delete val="1"/>
              <c:extLst>
                <c:ext xmlns:c15="http://schemas.microsoft.com/office/drawing/2012/chart" uri="{CE6537A1-D6FC-4f65-9D91-7224C49458BB}"/>
                <c:ext xmlns:c16="http://schemas.microsoft.com/office/drawing/2014/chart" uri="{C3380CC4-5D6E-409C-BE32-E72D297353CC}">
                  <c16:uniqueId val="{0000000C-1939-4AAF-BF58-B6F0C14E1D1F}"/>
                </c:ext>
              </c:extLst>
            </c:dLbl>
            <c:dLbl>
              <c:idx val="10"/>
              <c:delete val="1"/>
              <c:extLst>
                <c:ext xmlns:c15="http://schemas.microsoft.com/office/drawing/2012/chart" uri="{CE6537A1-D6FC-4f65-9D91-7224C49458BB}"/>
                <c:ext xmlns:c16="http://schemas.microsoft.com/office/drawing/2014/chart" uri="{C3380CC4-5D6E-409C-BE32-E72D297353CC}">
                  <c16:uniqueId val="{0000000D-1939-4AAF-BF58-B6F0C14E1D1F}"/>
                </c:ext>
              </c:extLst>
            </c:dLbl>
            <c:dLbl>
              <c:idx val="11"/>
              <c:delete val="1"/>
              <c:extLst>
                <c:ext xmlns:c15="http://schemas.microsoft.com/office/drawing/2012/chart" uri="{CE6537A1-D6FC-4f65-9D91-7224C49458BB}"/>
                <c:ext xmlns:c16="http://schemas.microsoft.com/office/drawing/2014/chart" uri="{C3380CC4-5D6E-409C-BE32-E72D297353CC}">
                  <c16:uniqueId val="{0000000E-1939-4AAF-BF58-B6F0C14E1D1F}"/>
                </c:ext>
              </c:extLst>
            </c:dLbl>
            <c:dLbl>
              <c:idx val="12"/>
              <c:delete val="1"/>
              <c:extLst>
                <c:ext xmlns:c15="http://schemas.microsoft.com/office/drawing/2012/chart" uri="{CE6537A1-D6FC-4f65-9D91-7224C49458BB}"/>
                <c:ext xmlns:c16="http://schemas.microsoft.com/office/drawing/2014/chart" uri="{C3380CC4-5D6E-409C-BE32-E72D297353CC}">
                  <c16:uniqueId val="{0000000F-1939-4AAF-BF58-B6F0C14E1D1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939-4AAF-BF58-B6F0C14E1D1F}"/>
                </c:ext>
              </c:extLst>
            </c:dLbl>
            <c:dLbl>
              <c:idx val="14"/>
              <c:delete val="1"/>
              <c:extLst>
                <c:ext xmlns:c15="http://schemas.microsoft.com/office/drawing/2012/chart" uri="{CE6537A1-D6FC-4f65-9D91-7224C49458BB}"/>
                <c:ext xmlns:c16="http://schemas.microsoft.com/office/drawing/2014/chart" uri="{C3380CC4-5D6E-409C-BE32-E72D297353CC}">
                  <c16:uniqueId val="{00000011-1939-4AAF-BF58-B6F0C14E1D1F}"/>
                </c:ext>
              </c:extLst>
            </c:dLbl>
            <c:dLbl>
              <c:idx val="15"/>
              <c:delete val="1"/>
              <c:extLst>
                <c:ext xmlns:c15="http://schemas.microsoft.com/office/drawing/2012/chart" uri="{CE6537A1-D6FC-4f65-9D91-7224C49458BB}"/>
                <c:ext xmlns:c16="http://schemas.microsoft.com/office/drawing/2014/chart" uri="{C3380CC4-5D6E-409C-BE32-E72D297353CC}">
                  <c16:uniqueId val="{00000012-1939-4AAF-BF58-B6F0C14E1D1F}"/>
                </c:ext>
              </c:extLst>
            </c:dLbl>
            <c:dLbl>
              <c:idx val="16"/>
              <c:delete val="1"/>
              <c:extLst>
                <c:ext xmlns:c15="http://schemas.microsoft.com/office/drawing/2012/chart" uri="{CE6537A1-D6FC-4f65-9D91-7224C49458BB}"/>
                <c:ext xmlns:c16="http://schemas.microsoft.com/office/drawing/2014/chart" uri="{C3380CC4-5D6E-409C-BE32-E72D297353CC}">
                  <c16:uniqueId val="{00000013-1939-4AAF-BF58-B6F0C14E1D1F}"/>
                </c:ext>
              </c:extLst>
            </c:dLbl>
            <c:dLbl>
              <c:idx val="17"/>
              <c:delete val="1"/>
              <c:extLst>
                <c:ext xmlns:c15="http://schemas.microsoft.com/office/drawing/2012/chart" uri="{CE6537A1-D6FC-4f65-9D91-7224C49458BB}"/>
                <c:ext xmlns:c16="http://schemas.microsoft.com/office/drawing/2014/chart" uri="{C3380CC4-5D6E-409C-BE32-E72D297353CC}">
                  <c16:uniqueId val="{00000014-1939-4AAF-BF58-B6F0C14E1D1F}"/>
                </c:ext>
              </c:extLst>
            </c:dLbl>
            <c:dLbl>
              <c:idx val="18"/>
              <c:delete val="1"/>
              <c:extLst>
                <c:ext xmlns:c15="http://schemas.microsoft.com/office/drawing/2012/chart" uri="{CE6537A1-D6FC-4f65-9D91-7224C49458BB}"/>
                <c:ext xmlns:c16="http://schemas.microsoft.com/office/drawing/2014/chart" uri="{C3380CC4-5D6E-409C-BE32-E72D297353CC}">
                  <c16:uniqueId val="{00000015-1939-4AAF-BF58-B6F0C14E1D1F}"/>
                </c:ext>
              </c:extLst>
            </c:dLbl>
            <c:dLbl>
              <c:idx val="19"/>
              <c:delete val="1"/>
              <c:extLst>
                <c:ext xmlns:c15="http://schemas.microsoft.com/office/drawing/2012/chart" uri="{CE6537A1-D6FC-4f65-9D91-7224C49458BB}"/>
                <c:ext xmlns:c16="http://schemas.microsoft.com/office/drawing/2014/chart" uri="{C3380CC4-5D6E-409C-BE32-E72D297353CC}">
                  <c16:uniqueId val="{00000016-1939-4AAF-BF58-B6F0C14E1D1F}"/>
                </c:ext>
              </c:extLst>
            </c:dLbl>
            <c:dLbl>
              <c:idx val="20"/>
              <c:delete val="1"/>
              <c:extLst>
                <c:ext xmlns:c15="http://schemas.microsoft.com/office/drawing/2012/chart" uri="{CE6537A1-D6FC-4f65-9D91-7224C49458BB}"/>
                <c:ext xmlns:c16="http://schemas.microsoft.com/office/drawing/2014/chart" uri="{C3380CC4-5D6E-409C-BE32-E72D297353CC}">
                  <c16:uniqueId val="{00000017-1939-4AAF-BF58-B6F0C14E1D1F}"/>
                </c:ext>
              </c:extLst>
            </c:dLbl>
            <c:dLbl>
              <c:idx val="21"/>
              <c:delete val="1"/>
              <c:extLst>
                <c:ext xmlns:c15="http://schemas.microsoft.com/office/drawing/2012/chart" uri="{CE6537A1-D6FC-4f65-9D91-7224C49458BB}"/>
                <c:ext xmlns:c16="http://schemas.microsoft.com/office/drawing/2014/chart" uri="{C3380CC4-5D6E-409C-BE32-E72D297353CC}">
                  <c16:uniqueId val="{00000018-1939-4AAF-BF58-B6F0C14E1D1F}"/>
                </c:ext>
              </c:extLst>
            </c:dLbl>
            <c:dLbl>
              <c:idx val="22"/>
              <c:delete val="1"/>
              <c:extLst>
                <c:ext xmlns:c15="http://schemas.microsoft.com/office/drawing/2012/chart" uri="{CE6537A1-D6FC-4f65-9D91-7224C49458BB}"/>
                <c:ext xmlns:c16="http://schemas.microsoft.com/office/drawing/2014/chart" uri="{C3380CC4-5D6E-409C-BE32-E72D297353CC}">
                  <c16:uniqueId val="{00000019-1939-4AAF-BF58-B6F0C14E1D1F}"/>
                </c:ext>
              </c:extLst>
            </c:dLbl>
            <c:dLbl>
              <c:idx val="23"/>
              <c:delete val="1"/>
              <c:extLst>
                <c:ext xmlns:c15="http://schemas.microsoft.com/office/drawing/2012/chart" uri="{CE6537A1-D6FC-4f65-9D91-7224C49458BB}"/>
                <c:ext xmlns:c16="http://schemas.microsoft.com/office/drawing/2014/chart" uri="{C3380CC4-5D6E-409C-BE32-E72D297353CC}">
                  <c16:uniqueId val="{0000001A-1939-4AAF-BF58-B6F0C14E1D1F}"/>
                </c:ext>
              </c:extLst>
            </c:dLbl>
            <c:dLbl>
              <c:idx val="24"/>
              <c:delete val="1"/>
              <c:extLst>
                <c:ext xmlns:c15="http://schemas.microsoft.com/office/drawing/2012/chart" uri="{CE6537A1-D6FC-4f65-9D91-7224C49458BB}"/>
                <c:ext xmlns:c16="http://schemas.microsoft.com/office/drawing/2014/chart" uri="{C3380CC4-5D6E-409C-BE32-E72D297353CC}">
                  <c16:uniqueId val="{0000001B-1939-4AAF-BF58-B6F0C14E1D1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939-4AAF-BF58-B6F0C14E1D1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Lüneburg – Uelzen (251)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172432</v>
      </c>
      <c r="F11" s="238">
        <v>172789</v>
      </c>
      <c r="G11" s="238">
        <v>174360</v>
      </c>
      <c r="H11" s="238">
        <v>170463</v>
      </c>
      <c r="I11" s="265">
        <v>169666</v>
      </c>
      <c r="J11" s="263">
        <v>2766</v>
      </c>
      <c r="K11" s="266">
        <v>1.6302618084943359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18.269810707989237</v>
      </c>
      <c r="E13" s="115">
        <v>31503</v>
      </c>
      <c r="F13" s="114">
        <v>31388</v>
      </c>
      <c r="G13" s="114">
        <v>31987</v>
      </c>
      <c r="H13" s="114">
        <v>31663</v>
      </c>
      <c r="I13" s="140">
        <v>30868</v>
      </c>
      <c r="J13" s="115">
        <v>635</v>
      </c>
      <c r="K13" s="116">
        <v>2.0571465595438641</v>
      </c>
    </row>
    <row r="14" spans="1:255" ht="14.1" customHeight="1" x14ac:dyDescent="0.2">
      <c r="A14" s="306" t="s">
        <v>230</v>
      </c>
      <c r="B14" s="307"/>
      <c r="C14" s="308"/>
      <c r="D14" s="113">
        <v>61.430592929386655</v>
      </c>
      <c r="E14" s="115">
        <v>105926</v>
      </c>
      <c r="F14" s="114">
        <v>106611</v>
      </c>
      <c r="G14" s="114">
        <v>107585</v>
      </c>
      <c r="H14" s="114">
        <v>104962</v>
      </c>
      <c r="I14" s="140">
        <v>105052</v>
      </c>
      <c r="J14" s="115">
        <v>874</v>
      </c>
      <c r="K14" s="116">
        <v>0.83196892967292391</v>
      </c>
    </row>
    <row r="15" spans="1:255" ht="14.1" customHeight="1" x14ac:dyDescent="0.2">
      <c r="A15" s="306" t="s">
        <v>231</v>
      </c>
      <c r="B15" s="307"/>
      <c r="C15" s="308"/>
      <c r="D15" s="113">
        <v>9.792265936717083</v>
      </c>
      <c r="E15" s="115">
        <v>16885</v>
      </c>
      <c r="F15" s="114">
        <v>16788</v>
      </c>
      <c r="G15" s="114">
        <v>16813</v>
      </c>
      <c r="H15" s="114">
        <v>16325</v>
      </c>
      <c r="I15" s="140">
        <v>16239</v>
      </c>
      <c r="J15" s="115">
        <v>646</v>
      </c>
      <c r="K15" s="116">
        <v>3.9780774678243733</v>
      </c>
    </row>
    <row r="16" spans="1:255" ht="14.1" customHeight="1" x14ac:dyDescent="0.2">
      <c r="A16" s="306" t="s">
        <v>232</v>
      </c>
      <c r="B16" s="307"/>
      <c r="C16" s="308"/>
      <c r="D16" s="113">
        <v>9.7481905910735822</v>
      </c>
      <c r="E16" s="115">
        <v>16809</v>
      </c>
      <c r="F16" s="114">
        <v>16687</v>
      </c>
      <c r="G16" s="114">
        <v>16672</v>
      </c>
      <c r="H16" s="114">
        <v>16271</v>
      </c>
      <c r="I16" s="140">
        <v>16245</v>
      </c>
      <c r="J16" s="115">
        <v>564</v>
      </c>
      <c r="K16" s="116">
        <v>3.4718374884579872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1.851744455785469</v>
      </c>
      <c r="E18" s="115">
        <v>3193</v>
      </c>
      <c r="F18" s="114">
        <v>3053</v>
      </c>
      <c r="G18" s="114">
        <v>3553</v>
      </c>
      <c r="H18" s="114">
        <v>3350</v>
      </c>
      <c r="I18" s="140">
        <v>3116</v>
      </c>
      <c r="J18" s="115">
        <v>77</v>
      </c>
      <c r="K18" s="116">
        <v>2.4711168164313224</v>
      </c>
    </row>
    <row r="19" spans="1:255" ht="14.1" customHeight="1" x14ac:dyDescent="0.2">
      <c r="A19" s="306" t="s">
        <v>235</v>
      </c>
      <c r="B19" s="307" t="s">
        <v>236</v>
      </c>
      <c r="C19" s="308"/>
      <c r="D19" s="113">
        <v>1.3564767560545605</v>
      </c>
      <c r="E19" s="115">
        <v>2339</v>
      </c>
      <c r="F19" s="114">
        <v>2234</v>
      </c>
      <c r="G19" s="114">
        <v>2717</v>
      </c>
      <c r="H19" s="114">
        <v>2501</v>
      </c>
      <c r="I19" s="140">
        <v>2265</v>
      </c>
      <c r="J19" s="115">
        <v>74</v>
      </c>
      <c r="K19" s="116">
        <v>3.2671081677704192</v>
      </c>
    </row>
    <row r="20" spans="1:255" ht="14.1" customHeight="1" x14ac:dyDescent="0.2">
      <c r="A20" s="306">
        <v>12</v>
      </c>
      <c r="B20" s="307" t="s">
        <v>237</v>
      </c>
      <c r="C20" s="308"/>
      <c r="D20" s="113">
        <v>1.3042822677925212</v>
      </c>
      <c r="E20" s="115">
        <v>2249</v>
      </c>
      <c r="F20" s="114">
        <v>2094</v>
      </c>
      <c r="G20" s="114">
        <v>2275</v>
      </c>
      <c r="H20" s="114">
        <v>2217</v>
      </c>
      <c r="I20" s="140">
        <v>2112</v>
      </c>
      <c r="J20" s="115">
        <v>137</v>
      </c>
      <c r="K20" s="116">
        <v>6.4867424242424239</v>
      </c>
    </row>
    <row r="21" spans="1:255" ht="14.1" customHeight="1" x14ac:dyDescent="0.2">
      <c r="A21" s="306">
        <v>21</v>
      </c>
      <c r="B21" s="307" t="s">
        <v>238</v>
      </c>
      <c r="C21" s="308"/>
      <c r="D21" s="113">
        <v>0.14150505706597383</v>
      </c>
      <c r="E21" s="115">
        <v>244</v>
      </c>
      <c r="F21" s="114">
        <v>225</v>
      </c>
      <c r="G21" s="114">
        <v>238</v>
      </c>
      <c r="H21" s="114">
        <v>230</v>
      </c>
      <c r="I21" s="140">
        <v>208</v>
      </c>
      <c r="J21" s="115">
        <v>36</v>
      </c>
      <c r="K21" s="116">
        <v>17.307692307692307</v>
      </c>
    </row>
    <row r="22" spans="1:255" ht="14.1" customHeight="1" x14ac:dyDescent="0.2">
      <c r="A22" s="306">
        <v>22</v>
      </c>
      <c r="B22" s="307" t="s">
        <v>239</v>
      </c>
      <c r="C22" s="308"/>
      <c r="D22" s="113">
        <v>1.4805836503665213</v>
      </c>
      <c r="E22" s="115">
        <v>2553</v>
      </c>
      <c r="F22" s="114">
        <v>2511</v>
      </c>
      <c r="G22" s="114">
        <v>2530</v>
      </c>
      <c r="H22" s="114">
        <v>2549</v>
      </c>
      <c r="I22" s="140">
        <v>2631</v>
      </c>
      <c r="J22" s="115">
        <v>-78</v>
      </c>
      <c r="K22" s="116">
        <v>-2.9646522234891677</v>
      </c>
    </row>
    <row r="23" spans="1:255" ht="14.1" customHeight="1" x14ac:dyDescent="0.2">
      <c r="A23" s="306">
        <v>23</v>
      </c>
      <c r="B23" s="307" t="s">
        <v>240</v>
      </c>
      <c r="C23" s="308"/>
      <c r="D23" s="113">
        <v>0.7782778138628561</v>
      </c>
      <c r="E23" s="115">
        <v>1342</v>
      </c>
      <c r="F23" s="114">
        <v>1349</v>
      </c>
      <c r="G23" s="114">
        <v>1361</v>
      </c>
      <c r="H23" s="114">
        <v>1335</v>
      </c>
      <c r="I23" s="140">
        <v>1354</v>
      </c>
      <c r="J23" s="115">
        <v>-12</v>
      </c>
      <c r="K23" s="116">
        <v>-0.88626292466765144</v>
      </c>
    </row>
    <row r="24" spans="1:255" ht="14.1" customHeight="1" x14ac:dyDescent="0.2">
      <c r="A24" s="306">
        <v>24</v>
      </c>
      <c r="B24" s="307" t="s">
        <v>241</v>
      </c>
      <c r="C24" s="308"/>
      <c r="D24" s="113">
        <v>2.0355850422195414</v>
      </c>
      <c r="E24" s="115">
        <v>3510</v>
      </c>
      <c r="F24" s="114">
        <v>3612</v>
      </c>
      <c r="G24" s="114">
        <v>3727</v>
      </c>
      <c r="H24" s="114">
        <v>3572</v>
      </c>
      <c r="I24" s="140">
        <v>3607</v>
      </c>
      <c r="J24" s="115">
        <v>-97</v>
      </c>
      <c r="K24" s="116">
        <v>-2.6892154144718603</v>
      </c>
    </row>
    <row r="25" spans="1:255" ht="14.1" customHeight="1" x14ac:dyDescent="0.2">
      <c r="A25" s="306">
        <v>25</v>
      </c>
      <c r="B25" s="307" t="s">
        <v>242</v>
      </c>
      <c r="C25" s="308"/>
      <c r="D25" s="113">
        <v>4.1738192446877607</v>
      </c>
      <c r="E25" s="115">
        <v>7197</v>
      </c>
      <c r="F25" s="114">
        <v>7253</v>
      </c>
      <c r="G25" s="114">
        <v>7357</v>
      </c>
      <c r="H25" s="114">
        <v>7160</v>
      </c>
      <c r="I25" s="140">
        <v>7215</v>
      </c>
      <c r="J25" s="115">
        <v>-18</v>
      </c>
      <c r="K25" s="116">
        <v>-0.24948024948024949</v>
      </c>
    </row>
    <row r="26" spans="1:255" ht="14.1" customHeight="1" x14ac:dyDescent="0.2">
      <c r="A26" s="306">
        <v>26</v>
      </c>
      <c r="B26" s="307" t="s">
        <v>243</v>
      </c>
      <c r="C26" s="308"/>
      <c r="D26" s="113">
        <v>2.4606801521759301</v>
      </c>
      <c r="E26" s="115">
        <v>4243</v>
      </c>
      <c r="F26" s="114">
        <v>4285</v>
      </c>
      <c r="G26" s="114">
        <v>4350</v>
      </c>
      <c r="H26" s="114">
        <v>4186</v>
      </c>
      <c r="I26" s="140">
        <v>4214</v>
      </c>
      <c r="J26" s="115">
        <v>29</v>
      </c>
      <c r="K26" s="116">
        <v>0.68818224964404362</v>
      </c>
    </row>
    <row r="27" spans="1:255" ht="14.1" customHeight="1" x14ac:dyDescent="0.2">
      <c r="A27" s="306">
        <v>27</v>
      </c>
      <c r="B27" s="307" t="s">
        <v>244</v>
      </c>
      <c r="C27" s="308"/>
      <c r="D27" s="113">
        <v>1.6858819708638768</v>
      </c>
      <c r="E27" s="115">
        <v>2907</v>
      </c>
      <c r="F27" s="114">
        <v>2931</v>
      </c>
      <c r="G27" s="114">
        <v>2943</v>
      </c>
      <c r="H27" s="114">
        <v>2874</v>
      </c>
      <c r="I27" s="140">
        <v>2846</v>
      </c>
      <c r="J27" s="115">
        <v>61</v>
      </c>
      <c r="K27" s="116">
        <v>2.1433591004919186</v>
      </c>
    </row>
    <row r="28" spans="1:255" ht="14.1" customHeight="1" x14ac:dyDescent="0.2">
      <c r="A28" s="306">
        <v>28</v>
      </c>
      <c r="B28" s="307" t="s">
        <v>245</v>
      </c>
      <c r="C28" s="308"/>
      <c r="D28" s="113">
        <v>0.28764962419968454</v>
      </c>
      <c r="E28" s="115">
        <v>496</v>
      </c>
      <c r="F28" s="114">
        <v>500</v>
      </c>
      <c r="G28" s="114">
        <v>499</v>
      </c>
      <c r="H28" s="114">
        <v>512</v>
      </c>
      <c r="I28" s="140">
        <v>480</v>
      </c>
      <c r="J28" s="115">
        <v>16</v>
      </c>
      <c r="K28" s="116">
        <v>3.3333333333333335</v>
      </c>
    </row>
    <row r="29" spans="1:255" ht="14.1" customHeight="1" x14ac:dyDescent="0.2">
      <c r="A29" s="306">
        <v>29</v>
      </c>
      <c r="B29" s="307" t="s">
        <v>246</v>
      </c>
      <c r="C29" s="308"/>
      <c r="D29" s="113">
        <v>3.627516934211747</v>
      </c>
      <c r="E29" s="115">
        <v>6255</v>
      </c>
      <c r="F29" s="114">
        <v>6427</v>
      </c>
      <c r="G29" s="114">
        <v>6459</v>
      </c>
      <c r="H29" s="114">
        <v>6437</v>
      </c>
      <c r="I29" s="140">
        <v>6333</v>
      </c>
      <c r="J29" s="115">
        <v>-78</v>
      </c>
      <c r="K29" s="116">
        <v>-1.2316437707247749</v>
      </c>
    </row>
    <row r="30" spans="1:255" ht="14.1" customHeight="1" x14ac:dyDescent="0.2">
      <c r="A30" s="306" t="s">
        <v>247</v>
      </c>
      <c r="B30" s="307" t="s">
        <v>248</v>
      </c>
      <c r="C30" s="308"/>
      <c r="D30" s="113">
        <v>1.8877006588104297</v>
      </c>
      <c r="E30" s="115">
        <v>3255</v>
      </c>
      <c r="F30" s="114">
        <v>3369</v>
      </c>
      <c r="G30" s="114">
        <v>3389</v>
      </c>
      <c r="H30" s="114">
        <v>3358</v>
      </c>
      <c r="I30" s="140">
        <v>3321</v>
      </c>
      <c r="J30" s="115">
        <v>-66</v>
      </c>
      <c r="K30" s="116">
        <v>-1.9873532068654021</v>
      </c>
    </row>
    <row r="31" spans="1:255" ht="14.1" customHeight="1" x14ac:dyDescent="0.2">
      <c r="A31" s="306" t="s">
        <v>249</v>
      </c>
      <c r="B31" s="307" t="s">
        <v>250</v>
      </c>
      <c r="C31" s="308"/>
      <c r="D31" s="113">
        <v>1.7003804398255544</v>
      </c>
      <c r="E31" s="115">
        <v>2932</v>
      </c>
      <c r="F31" s="114">
        <v>2988</v>
      </c>
      <c r="G31" s="114">
        <v>2996</v>
      </c>
      <c r="H31" s="114">
        <v>3016</v>
      </c>
      <c r="I31" s="140">
        <v>2947</v>
      </c>
      <c r="J31" s="115">
        <v>-15</v>
      </c>
      <c r="K31" s="116">
        <v>-0.508992195453003</v>
      </c>
    </row>
    <row r="32" spans="1:255" ht="14.1" customHeight="1" x14ac:dyDescent="0.2">
      <c r="A32" s="306">
        <v>31</v>
      </c>
      <c r="B32" s="307" t="s">
        <v>251</v>
      </c>
      <c r="C32" s="308"/>
      <c r="D32" s="113">
        <v>0.73130277442702052</v>
      </c>
      <c r="E32" s="115">
        <v>1261</v>
      </c>
      <c r="F32" s="114">
        <v>1251</v>
      </c>
      <c r="G32" s="114">
        <v>1251</v>
      </c>
      <c r="H32" s="114">
        <v>1222</v>
      </c>
      <c r="I32" s="140">
        <v>1232</v>
      </c>
      <c r="J32" s="115">
        <v>29</v>
      </c>
      <c r="K32" s="116">
        <v>2.3538961038961039</v>
      </c>
    </row>
    <row r="33" spans="1:11" ht="14.1" customHeight="1" x14ac:dyDescent="0.2">
      <c r="A33" s="306">
        <v>32</v>
      </c>
      <c r="B33" s="307" t="s">
        <v>252</v>
      </c>
      <c r="C33" s="308"/>
      <c r="D33" s="113">
        <v>2.7721072654727661</v>
      </c>
      <c r="E33" s="115">
        <v>4780</v>
      </c>
      <c r="F33" s="114">
        <v>4759</v>
      </c>
      <c r="G33" s="114">
        <v>4930</v>
      </c>
      <c r="H33" s="114">
        <v>4829</v>
      </c>
      <c r="I33" s="140">
        <v>4705</v>
      </c>
      <c r="J33" s="115">
        <v>75</v>
      </c>
      <c r="K33" s="116">
        <v>1.5940488841657812</v>
      </c>
    </row>
    <row r="34" spans="1:11" ht="14.1" customHeight="1" x14ac:dyDescent="0.2">
      <c r="A34" s="306">
        <v>33</v>
      </c>
      <c r="B34" s="307" t="s">
        <v>253</v>
      </c>
      <c r="C34" s="308"/>
      <c r="D34" s="113">
        <v>1.3280597568896724</v>
      </c>
      <c r="E34" s="115">
        <v>2290</v>
      </c>
      <c r="F34" s="114">
        <v>2342</v>
      </c>
      <c r="G34" s="114">
        <v>2445</v>
      </c>
      <c r="H34" s="114">
        <v>2356</v>
      </c>
      <c r="I34" s="140">
        <v>2289</v>
      </c>
      <c r="J34" s="115">
        <v>1</v>
      </c>
      <c r="K34" s="116">
        <v>4.3687199650502405E-2</v>
      </c>
    </row>
    <row r="35" spans="1:11" ht="14.1" customHeight="1" x14ac:dyDescent="0.2">
      <c r="A35" s="306">
        <v>34</v>
      </c>
      <c r="B35" s="307" t="s">
        <v>254</v>
      </c>
      <c r="C35" s="308"/>
      <c r="D35" s="113">
        <v>2.5441913333951933</v>
      </c>
      <c r="E35" s="115">
        <v>4387</v>
      </c>
      <c r="F35" s="114">
        <v>4403</v>
      </c>
      <c r="G35" s="114">
        <v>4427</v>
      </c>
      <c r="H35" s="114">
        <v>4393</v>
      </c>
      <c r="I35" s="140">
        <v>4387</v>
      </c>
      <c r="J35" s="115">
        <v>0</v>
      </c>
      <c r="K35" s="116">
        <v>0</v>
      </c>
    </row>
    <row r="36" spans="1:11" ht="14.1" customHeight="1" x14ac:dyDescent="0.2">
      <c r="A36" s="306">
        <v>41</v>
      </c>
      <c r="B36" s="307" t="s">
        <v>255</v>
      </c>
      <c r="C36" s="308"/>
      <c r="D36" s="113">
        <v>0.75218056973183633</v>
      </c>
      <c r="E36" s="115">
        <v>1297</v>
      </c>
      <c r="F36" s="114">
        <v>1306</v>
      </c>
      <c r="G36" s="114">
        <v>1312</v>
      </c>
      <c r="H36" s="114">
        <v>1272</v>
      </c>
      <c r="I36" s="140">
        <v>1278</v>
      </c>
      <c r="J36" s="115">
        <v>19</v>
      </c>
      <c r="K36" s="116">
        <v>1.4866979655712049</v>
      </c>
    </row>
    <row r="37" spans="1:11" ht="14.1" customHeight="1" x14ac:dyDescent="0.2">
      <c r="A37" s="306">
        <v>42</v>
      </c>
      <c r="B37" s="307" t="s">
        <v>256</v>
      </c>
      <c r="C37" s="308"/>
      <c r="D37" s="113">
        <v>0.13918530203210541</v>
      </c>
      <c r="E37" s="115">
        <v>240</v>
      </c>
      <c r="F37" s="114">
        <v>237</v>
      </c>
      <c r="G37" s="114">
        <v>232</v>
      </c>
      <c r="H37" s="114">
        <v>233</v>
      </c>
      <c r="I37" s="140">
        <v>235</v>
      </c>
      <c r="J37" s="115">
        <v>5</v>
      </c>
      <c r="K37" s="116">
        <v>2.1276595744680851</v>
      </c>
    </row>
    <row r="38" spans="1:11" ht="14.1" customHeight="1" x14ac:dyDescent="0.2">
      <c r="A38" s="306">
        <v>43</v>
      </c>
      <c r="B38" s="307" t="s">
        <v>257</v>
      </c>
      <c r="C38" s="308"/>
      <c r="D38" s="113">
        <v>1.2080124338869815</v>
      </c>
      <c r="E38" s="115">
        <v>2083</v>
      </c>
      <c r="F38" s="114">
        <v>2068</v>
      </c>
      <c r="G38" s="114">
        <v>2086</v>
      </c>
      <c r="H38" s="114">
        <v>1996</v>
      </c>
      <c r="I38" s="140">
        <v>1978</v>
      </c>
      <c r="J38" s="115">
        <v>105</v>
      </c>
      <c r="K38" s="116">
        <v>5.3083923154701722</v>
      </c>
    </row>
    <row r="39" spans="1:11" ht="14.1" customHeight="1" x14ac:dyDescent="0.2">
      <c r="A39" s="306">
        <v>51</v>
      </c>
      <c r="B39" s="307" t="s">
        <v>258</v>
      </c>
      <c r="C39" s="308"/>
      <c r="D39" s="113">
        <v>7.8053957502087776</v>
      </c>
      <c r="E39" s="115">
        <v>13459</v>
      </c>
      <c r="F39" s="114">
        <v>13869</v>
      </c>
      <c r="G39" s="114">
        <v>13834</v>
      </c>
      <c r="H39" s="114">
        <v>13451</v>
      </c>
      <c r="I39" s="140">
        <v>13265</v>
      </c>
      <c r="J39" s="115">
        <v>194</v>
      </c>
      <c r="K39" s="116">
        <v>1.4624952883528082</v>
      </c>
    </row>
    <row r="40" spans="1:11" ht="14.1" customHeight="1" x14ac:dyDescent="0.2">
      <c r="A40" s="306" t="s">
        <v>259</v>
      </c>
      <c r="B40" s="307" t="s">
        <v>260</v>
      </c>
      <c r="C40" s="308"/>
      <c r="D40" s="113">
        <v>6.7336689245615666</v>
      </c>
      <c r="E40" s="115">
        <v>11611</v>
      </c>
      <c r="F40" s="114">
        <v>12025</v>
      </c>
      <c r="G40" s="114">
        <v>11946</v>
      </c>
      <c r="H40" s="114">
        <v>11726</v>
      </c>
      <c r="I40" s="140">
        <v>11570</v>
      </c>
      <c r="J40" s="115">
        <v>41</v>
      </c>
      <c r="K40" s="116">
        <v>0.35436473638720828</v>
      </c>
    </row>
    <row r="41" spans="1:11" ht="14.1" customHeight="1" x14ac:dyDescent="0.2">
      <c r="A41" s="306"/>
      <c r="B41" s="307" t="s">
        <v>261</v>
      </c>
      <c r="C41" s="308"/>
      <c r="D41" s="113">
        <v>5.9327734991184933</v>
      </c>
      <c r="E41" s="115">
        <v>10230</v>
      </c>
      <c r="F41" s="114">
        <v>10638</v>
      </c>
      <c r="G41" s="114">
        <v>10545</v>
      </c>
      <c r="H41" s="114">
        <v>10369</v>
      </c>
      <c r="I41" s="140">
        <v>10192</v>
      </c>
      <c r="J41" s="115">
        <v>38</v>
      </c>
      <c r="K41" s="116">
        <v>0.3728414442700157</v>
      </c>
    </row>
    <row r="42" spans="1:11" ht="14.1" customHeight="1" x14ac:dyDescent="0.2">
      <c r="A42" s="306">
        <v>52</v>
      </c>
      <c r="B42" s="307" t="s">
        <v>262</v>
      </c>
      <c r="C42" s="308"/>
      <c r="D42" s="113">
        <v>4.5461399276236429</v>
      </c>
      <c r="E42" s="115">
        <v>7839</v>
      </c>
      <c r="F42" s="114">
        <v>7928</v>
      </c>
      <c r="G42" s="114">
        <v>8023</v>
      </c>
      <c r="H42" s="114">
        <v>7899</v>
      </c>
      <c r="I42" s="140">
        <v>7842</v>
      </c>
      <c r="J42" s="115">
        <v>-3</v>
      </c>
      <c r="K42" s="116">
        <v>-3.8255547054322873E-2</v>
      </c>
    </row>
    <row r="43" spans="1:11" ht="14.1" customHeight="1" x14ac:dyDescent="0.2">
      <c r="A43" s="306" t="s">
        <v>263</v>
      </c>
      <c r="B43" s="307" t="s">
        <v>264</v>
      </c>
      <c r="C43" s="308"/>
      <c r="D43" s="113">
        <v>3.7046487890878725</v>
      </c>
      <c r="E43" s="115">
        <v>6388</v>
      </c>
      <c r="F43" s="114">
        <v>6478</v>
      </c>
      <c r="G43" s="114">
        <v>6539</v>
      </c>
      <c r="H43" s="114">
        <v>6406</v>
      </c>
      <c r="I43" s="140">
        <v>6342</v>
      </c>
      <c r="J43" s="115">
        <v>46</v>
      </c>
      <c r="K43" s="116">
        <v>0.72532324187953323</v>
      </c>
    </row>
    <row r="44" spans="1:11" ht="14.1" customHeight="1" x14ac:dyDescent="0.2">
      <c r="A44" s="306">
        <v>53</v>
      </c>
      <c r="B44" s="307" t="s">
        <v>265</v>
      </c>
      <c r="C44" s="308"/>
      <c r="D44" s="113">
        <v>0.70462559153753368</v>
      </c>
      <c r="E44" s="115">
        <v>1215</v>
      </c>
      <c r="F44" s="114">
        <v>1247</v>
      </c>
      <c r="G44" s="114">
        <v>1270</v>
      </c>
      <c r="H44" s="114">
        <v>1242</v>
      </c>
      <c r="I44" s="140">
        <v>1274</v>
      </c>
      <c r="J44" s="115">
        <v>-59</v>
      </c>
      <c r="K44" s="116">
        <v>-4.6310832025117739</v>
      </c>
    </row>
    <row r="45" spans="1:11" ht="14.1" customHeight="1" x14ac:dyDescent="0.2">
      <c r="A45" s="306" t="s">
        <v>266</v>
      </c>
      <c r="B45" s="307" t="s">
        <v>267</v>
      </c>
      <c r="C45" s="308"/>
      <c r="D45" s="113">
        <v>0.64315208314002037</v>
      </c>
      <c r="E45" s="115">
        <v>1109</v>
      </c>
      <c r="F45" s="114">
        <v>1132</v>
      </c>
      <c r="G45" s="114">
        <v>1157</v>
      </c>
      <c r="H45" s="114">
        <v>1129</v>
      </c>
      <c r="I45" s="140">
        <v>1161</v>
      </c>
      <c r="J45" s="115">
        <v>-52</v>
      </c>
      <c r="K45" s="116">
        <v>-4.4788975021533162</v>
      </c>
    </row>
    <row r="46" spans="1:11" ht="14.1" customHeight="1" x14ac:dyDescent="0.2">
      <c r="A46" s="306">
        <v>54</v>
      </c>
      <c r="B46" s="307" t="s">
        <v>268</v>
      </c>
      <c r="C46" s="308"/>
      <c r="D46" s="113">
        <v>2.9895842998979307</v>
      </c>
      <c r="E46" s="115">
        <v>5155</v>
      </c>
      <c r="F46" s="114">
        <v>5155</v>
      </c>
      <c r="G46" s="114">
        <v>5244</v>
      </c>
      <c r="H46" s="114">
        <v>5164</v>
      </c>
      <c r="I46" s="140">
        <v>5094</v>
      </c>
      <c r="J46" s="115">
        <v>61</v>
      </c>
      <c r="K46" s="116">
        <v>1.1974872398900667</v>
      </c>
    </row>
    <row r="47" spans="1:11" ht="14.1" customHeight="1" x14ac:dyDescent="0.2">
      <c r="A47" s="306">
        <v>61</v>
      </c>
      <c r="B47" s="307" t="s">
        <v>269</v>
      </c>
      <c r="C47" s="308"/>
      <c r="D47" s="113">
        <v>2.8248816924932729</v>
      </c>
      <c r="E47" s="115">
        <v>4871</v>
      </c>
      <c r="F47" s="114">
        <v>4885</v>
      </c>
      <c r="G47" s="114">
        <v>4931</v>
      </c>
      <c r="H47" s="114">
        <v>4741</v>
      </c>
      <c r="I47" s="140">
        <v>4717</v>
      </c>
      <c r="J47" s="115">
        <v>154</v>
      </c>
      <c r="K47" s="116">
        <v>3.2647869408522365</v>
      </c>
    </row>
    <row r="48" spans="1:11" ht="14.1" customHeight="1" x14ac:dyDescent="0.2">
      <c r="A48" s="306">
        <v>62</v>
      </c>
      <c r="B48" s="307" t="s">
        <v>270</v>
      </c>
      <c r="C48" s="308"/>
      <c r="D48" s="113">
        <v>8.2038136772756793</v>
      </c>
      <c r="E48" s="115">
        <v>14146</v>
      </c>
      <c r="F48" s="114">
        <v>14225</v>
      </c>
      <c r="G48" s="114">
        <v>14220</v>
      </c>
      <c r="H48" s="114">
        <v>13972</v>
      </c>
      <c r="I48" s="140">
        <v>13981</v>
      </c>
      <c r="J48" s="115">
        <v>165</v>
      </c>
      <c r="K48" s="116">
        <v>1.1801730920535012</v>
      </c>
    </row>
    <row r="49" spans="1:11" ht="14.1" customHeight="1" x14ac:dyDescent="0.2">
      <c r="A49" s="306">
        <v>63</v>
      </c>
      <c r="B49" s="307" t="s">
        <v>271</v>
      </c>
      <c r="C49" s="308"/>
      <c r="D49" s="113">
        <v>2.189848751971792</v>
      </c>
      <c r="E49" s="115">
        <v>3776</v>
      </c>
      <c r="F49" s="114">
        <v>3558</v>
      </c>
      <c r="G49" s="114">
        <v>3703</v>
      </c>
      <c r="H49" s="114">
        <v>3683</v>
      </c>
      <c r="I49" s="140">
        <v>3558</v>
      </c>
      <c r="J49" s="115">
        <v>218</v>
      </c>
      <c r="K49" s="116">
        <v>6.1270376616076447</v>
      </c>
    </row>
    <row r="50" spans="1:11" ht="14.1" customHeight="1" x14ac:dyDescent="0.2">
      <c r="A50" s="306" t="s">
        <v>272</v>
      </c>
      <c r="B50" s="307" t="s">
        <v>273</v>
      </c>
      <c r="C50" s="308"/>
      <c r="D50" s="113">
        <v>0.55326157557761901</v>
      </c>
      <c r="E50" s="115">
        <v>954</v>
      </c>
      <c r="F50" s="114">
        <v>719</v>
      </c>
      <c r="G50" s="114">
        <v>762</v>
      </c>
      <c r="H50" s="114">
        <v>749</v>
      </c>
      <c r="I50" s="140">
        <v>707</v>
      </c>
      <c r="J50" s="115">
        <v>247</v>
      </c>
      <c r="K50" s="116">
        <v>34.936350777934933</v>
      </c>
    </row>
    <row r="51" spans="1:11" ht="14.1" customHeight="1" x14ac:dyDescent="0.2">
      <c r="A51" s="306" t="s">
        <v>274</v>
      </c>
      <c r="B51" s="307" t="s">
        <v>275</v>
      </c>
      <c r="C51" s="308"/>
      <c r="D51" s="113">
        <v>1.3993922241811265</v>
      </c>
      <c r="E51" s="115">
        <v>2413</v>
      </c>
      <c r="F51" s="114">
        <v>2419</v>
      </c>
      <c r="G51" s="114">
        <v>2513</v>
      </c>
      <c r="H51" s="114">
        <v>2521</v>
      </c>
      <c r="I51" s="140">
        <v>2415</v>
      </c>
      <c r="J51" s="115">
        <v>-2</v>
      </c>
      <c r="K51" s="116">
        <v>-8.2815734989648032E-2</v>
      </c>
    </row>
    <row r="52" spans="1:11" ht="14.1" customHeight="1" x14ac:dyDescent="0.2">
      <c r="A52" s="306">
        <v>71</v>
      </c>
      <c r="B52" s="307" t="s">
        <v>276</v>
      </c>
      <c r="C52" s="308"/>
      <c r="D52" s="113">
        <v>10.295652779066531</v>
      </c>
      <c r="E52" s="115">
        <v>17753</v>
      </c>
      <c r="F52" s="114">
        <v>17753</v>
      </c>
      <c r="G52" s="114">
        <v>17776</v>
      </c>
      <c r="H52" s="114">
        <v>17431</v>
      </c>
      <c r="I52" s="140">
        <v>17440</v>
      </c>
      <c r="J52" s="115">
        <v>313</v>
      </c>
      <c r="K52" s="116">
        <v>1.7947247706422018</v>
      </c>
    </row>
    <row r="53" spans="1:11" ht="14.1" customHeight="1" x14ac:dyDescent="0.2">
      <c r="A53" s="306" t="s">
        <v>277</v>
      </c>
      <c r="B53" s="307" t="s">
        <v>278</v>
      </c>
      <c r="C53" s="308"/>
      <c r="D53" s="113">
        <v>3.5631437320218984</v>
      </c>
      <c r="E53" s="115">
        <v>6144</v>
      </c>
      <c r="F53" s="114">
        <v>6112</v>
      </c>
      <c r="G53" s="114">
        <v>6150</v>
      </c>
      <c r="H53" s="114">
        <v>5959</v>
      </c>
      <c r="I53" s="140">
        <v>5959</v>
      </c>
      <c r="J53" s="115">
        <v>185</v>
      </c>
      <c r="K53" s="116">
        <v>3.104547742909884</v>
      </c>
    </row>
    <row r="54" spans="1:11" ht="14.1" customHeight="1" x14ac:dyDescent="0.2">
      <c r="A54" s="306" t="s">
        <v>279</v>
      </c>
      <c r="B54" s="307" t="s">
        <v>280</v>
      </c>
      <c r="C54" s="308"/>
      <c r="D54" s="113">
        <v>5.609747610652315</v>
      </c>
      <c r="E54" s="115">
        <v>9673</v>
      </c>
      <c r="F54" s="114">
        <v>9720</v>
      </c>
      <c r="G54" s="114">
        <v>9682</v>
      </c>
      <c r="H54" s="114">
        <v>9579</v>
      </c>
      <c r="I54" s="140">
        <v>9592</v>
      </c>
      <c r="J54" s="115">
        <v>81</v>
      </c>
      <c r="K54" s="116">
        <v>0.84445371142618852</v>
      </c>
    </row>
    <row r="55" spans="1:11" ht="14.1" customHeight="1" x14ac:dyDescent="0.2">
      <c r="A55" s="306">
        <v>72</v>
      </c>
      <c r="B55" s="307" t="s">
        <v>281</v>
      </c>
      <c r="C55" s="308"/>
      <c r="D55" s="113">
        <v>3.4860118771457733</v>
      </c>
      <c r="E55" s="115">
        <v>6011</v>
      </c>
      <c r="F55" s="114">
        <v>6046</v>
      </c>
      <c r="G55" s="114">
        <v>6065</v>
      </c>
      <c r="H55" s="114">
        <v>5943</v>
      </c>
      <c r="I55" s="140">
        <v>5963</v>
      </c>
      <c r="J55" s="115">
        <v>48</v>
      </c>
      <c r="K55" s="116">
        <v>0.80496394432332719</v>
      </c>
    </row>
    <row r="56" spans="1:11" ht="14.1" customHeight="1" x14ac:dyDescent="0.2">
      <c r="A56" s="306" t="s">
        <v>282</v>
      </c>
      <c r="B56" s="307" t="s">
        <v>283</v>
      </c>
      <c r="C56" s="308"/>
      <c r="D56" s="113">
        <v>1.7699730908416071</v>
      </c>
      <c r="E56" s="115">
        <v>3052</v>
      </c>
      <c r="F56" s="114">
        <v>3064</v>
      </c>
      <c r="G56" s="114">
        <v>3077</v>
      </c>
      <c r="H56" s="114">
        <v>3008</v>
      </c>
      <c r="I56" s="140">
        <v>3033</v>
      </c>
      <c r="J56" s="115">
        <v>19</v>
      </c>
      <c r="K56" s="116">
        <v>0.62644246620507749</v>
      </c>
    </row>
    <row r="57" spans="1:11" ht="14.1" customHeight="1" x14ac:dyDescent="0.2">
      <c r="A57" s="306" t="s">
        <v>284</v>
      </c>
      <c r="B57" s="307" t="s">
        <v>285</v>
      </c>
      <c r="C57" s="308"/>
      <c r="D57" s="113">
        <v>1.0346107451053168</v>
      </c>
      <c r="E57" s="115">
        <v>1784</v>
      </c>
      <c r="F57" s="114">
        <v>1795</v>
      </c>
      <c r="G57" s="114">
        <v>1790</v>
      </c>
      <c r="H57" s="114">
        <v>1780</v>
      </c>
      <c r="I57" s="140">
        <v>1761</v>
      </c>
      <c r="J57" s="115">
        <v>23</v>
      </c>
      <c r="K57" s="116">
        <v>1.3060760931289039</v>
      </c>
    </row>
    <row r="58" spans="1:11" ht="14.1" customHeight="1" x14ac:dyDescent="0.2">
      <c r="A58" s="306">
        <v>73</v>
      </c>
      <c r="B58" s="307" t="s">
        <v>286</v>
      </c>
      <c r="C58" s="308"/>
      <c r="D58" s="113">
        <v>3.4297578175744641</v>
      </c>
      <c r="E58" s="115">
        <v>5914</v>
      </c>
      <c r="F58" s="114">
        <v>5928</v>
      </c>
      <c r="G58" s="114">
        <v>5893</v>
      </c>
      <c r="H58" s="114">
        <v>5769</v>
      </c>
      <c r="I58" s="140">
        <v>5764</v>
      </c>
      <c r="J58" s="115">
        <v>150</v>
      </c>
      <c r="K58" s="116">
        <v>2.6023594725884802</v>
      </c>
    </row>
    <row r="59" spans="1:11" ht="14.1" customHeight="1" x14ac:dyDescent="0.2">
      <c r="A59" s="306" t="s">
        <v>287</v>
      </c>
      <c r="B59" s="307" t="s">
        <v>288</v>
      </c>
      <c r="C59" s="308"/>
      <c r="D59" s="113">
        <v>2.8556184466920294</v>
      </c>
      <c r="E59" s="115">
        <v>4924</v>
      </c>
      <c r="F59" s="114">
        <v>4942</v>
      </c>
      <c r="G59" s="114">
        <v>4911</v>
      </c>
      <c r="H59" s="114">
        <v>4807</v>
      </c>
      <c r="I59" s="140">
        <v>4789</v>
      </c>
      <c r="J59" s="115">
        <v>135</v>
      </c>
      <c r="K59" s="116">
        <v>2.8189601169346421</v>
      </c>
    </row>
    <row r="60" spans="1:11" ht="14.1" customHeight="1" x14ac:dyDescent="0.2">
      <c r="A60" s="306">
        <v>81</v>
      </c>
      <c r="B60" s="307" t="s">
        <v>289</v>
      </c>
      <c r="C60" s="308"/>
      <c r="D60" s="113">
        <v>9.1636123225387394</v>
      </c>
      <c r="E60" s="115">
        <v>15801</v>
      </c>
      <c r="F60" s="114">
        <v>15776</v>
      </c>
      <c r="G60" s="114">
        <v>15743</v>
      </c>
      <c r="H60" s="114">
        <v>15272</v>
      </c>
      <c r="I60" s="140">
        <v>15324</v>
      </c>
      <c r="J60" s="115">
        <v>477</v>
      </c>
      <c r="K60" s="116">
        <v>3.1127642913077525</v>
      </c>
    </row>
    <row r="61" spans="1:11" ht="14.1" customHeight="1" x14ac:dyDescent="0.2">
      <c r="A61" s="306" t="s">
        <v>290</v>
      </c>
      <c r="B61" s="307" t="s">
        <v>291</v>
      </c>
      <c r="C61" s="308"/>
      <c r="D61" s="113">
        <v>2.7141133896260556</v>
      </c>
      <c r="E61" s="115">
        <v>4680</v>
      </c>
      <c r="F61" s="114">
        <v>4659</v>
      </c>
      <c r="G61" s="114">
        <v>4694</v>
      </c>
      <c r="H61" s="114">
        <v>4508</v>
      </c>
      <c r="I61" s="140">
        <v>4570</v>
      </c>
      <c r="J61" s="115">
        <v>110</v>
      </c>
      <c r="K61" s="116">
        <v>2.4070021881838075</v>
      </c>
    </row>
    <row r="62" spans="1:11" ht="14.1" customHeight="1" x14ac:dyDescent="0.2">
      <c r="A62" s="306" t="s">
        <v>292</v>
      </c>
      <c r="B62" s="307" t="s">
        <v>293</v>
      </c>
      <c r="C62" s="308"/>
      <c r="D62" s="113">
        <v>3.5208082026537997</v>
      </c>
      <c r="E62" s="115">
        <v>6071</v>
      </c>
      <c r="F62" s="114">
        <v>6092</v>
      </c>
      <c r="G62" s="114">
        <v>6070</v>
      </c>
      <c r="H62" s="114">
        <v>5913</v>
      </c>
      <c r="I62" s="140">
        <v>5895</v>
      </c>
      <c r="J62" s="115">
        <v>176</v>
      </c>
      <c r="K62" s="116">
        <v>2.9855810008481765</v>
      </c>
    </row>
    <row r="63" spans="1:11" ht="14.1" customHeight="1" x14ac:dyDescent="0.2">
      <c r="A63" s="306"/>
      <c r="B63" s="307" t="s">
        <v>294</v>
      </c>
      <c r="C63" s="308"/>
      <c r="D63" s="113">
        <v>2.9779855247285885</v>
      </c>
      <c r="E63" s="115">
        <v>5135</v>
      </c>
      <c r="F63" s="114">
        <v>5155</v>
      </c>
      <c r="G63" s="114">
        <v>5131</v>
      </c>
      <c r="H63" s="114">
        <v>5010</v>
      </c>
      <c r="I63" s="140">
        <v>4989</v>
      </c>
      <c r="J63" s="115">
        <v>146</v>
      </c>
      <c r="K63" s="116">
        <v>2.9264381639607135</v>
      </c>
    </row>
    <row r="64" spans="1:11" ht="14.1" customHeight="1" x14ac:dyDescent="0.2">
      <c r="A64" s="306" t="s">
        <v>295</v>
      </c>
      <c r="B64" s="307" t="s">
        <v>296</v>
      </c>
      <c r="C64" s="308"/>
      <c r="D64" s="113">
        <v>0.88092697411153387</v>
      </c>
      <c r="E64" s="115">
        <v>1519</v>
      </c>
      <c r="F64" s="114">
        <v>1490</v>
      </c>
      <c r="G64" s="114">
        <v>1473</v>
      </c>
      <c r="H64" s="114">
        <v>1468</v>
      </c>
      <c r="I64" s="140">
        <v>1472</v>
      </c>
      <c r="J64" s="115">
        <v>47</v>
      </c>
      <c r="K64" s="116">
        <v>3.1929347826086958</v>
      </c>
    </row>
    <row r="65" spans="1:11" ht="14.1" customHeight="1" x14ac:dyDescent="0.2">
      <c r="A65" s="306" t="s">
        <v>297</v>
      </c>
      <c r="B65" s="307" t="s">
        <v>298</v>
      </c>
      <c r="C65" s="308"/>
      <c r="D65" s="113">
        <v>1.029391296279113</v>
      </c>
      <c r="E65" s="115">
        <v>1775</v>
      </c>
      <c r="F65" s="114">
        <v>1780</v>
      </c>
      <c r="G65" s="114">
        <v>1749</v>
      </c>
      <c r="H65" s="114">
        <v>1654</v>
      </c>
      <c r="I65" s="140">
        <v>1663</v>
      </c>
      <c r="J65" s="115">
        <v>112</v>
      </c>
      <c r="K65" s="116">
        <v>6.734816596512327</v>
      </c>
    </row>
    <row r="66" spans="1:11" ht="14.1" customHeight="1" x14ac:dyDescent="0.2">
      <c r="A66" s="306">
        <v>82</v>
      </c>
      <c r="B66" s="307" t="s">
        <v>299</v>
      </c>
      <c r="C66" s="308"/>
      <c r="D66" s="113">
        <v>3.9302449661315766</v>
      </c>
      <c r="E66" s="115">
        <v>6777</v>
      </c>
      <c r="F66" s="114">
        <v>6844</v>
      </c>
      <c r="G66" s="114">
        <v>6821</v>
      </c>
      <c r="H66" s="114">
        <v>6643</v>
      </c>
      <c r="I66" s="140">
        <v>6658</v>
      </c>
      <c r="J66" s="115">
        <v>119</v>
      </c>
      <c r="K66" s="116">
        <v>1.7873235205767497</v>
      </c>
    </row>
    <row r="67" spans="1:11" ht="14.1" customHeight="1" x14ac:dyDescent="0.2">
      <c r="A67" s="306" t="s">
        <v>300</v>
      </c>
      <c r="B67" s="307" t="s">
        <v>301</v>
      </c>
      <c r="C67" s="308"/>
      <c r="D67" s="113">
        <v>2.5731882713185485</v>
      </c>
      <c r="E67" s="115">
        <v>4437</v>
      </c>
      <c r="F67" s="114">
        <v>4475</v>
      </c>
      <c r="G67" s="114">
        <v>4458</v>
      </c>
      <c r="H67" s="114">
        <v>4367</v>
      </c>
      <c r="I67" s="140">
        <v>4374</v>
      </c>
      <c r="J67" s="115">
        <v>63</v>
      </c>
      <c r="K67" s="116">
        <v>1.440329218106996</v>
      </c>
    </row>
    <row r="68" spans="1:11" ht="14.1" customHeight="1" x14ac:dyDescent="0.2">
      <c r="A68" s="306" t="s">
        <v>302</v>
      </c>
      <c r="B68" s="307" t="s">
        <v>303</v>
      </c>
      <c r="C68" s="308"/>
      <c r="D68" s="113">
        <v>0.66634963347870468</v>
      </c>
      <c r="E68" s="115">
        <v>1149</v>
      </c>
      <c r="F68" s="114">
        <v>1176</v>
      </c>
      <c r="G68" s="114">
        <v>1171</v>
      </c>
      <c r="H68" s="114">
        <v>1137</v>
      </c>
      <c r="I68" s="140">
        <v>1135</v>
      </c>
      <c r="J68" s="115">
        <v>14</v>
      </c>
      <c r="K68" s="116">
        <v>1.2334801762114538</v>
      </c>
    </row>
    <row r="69" spans="1:11" ht="14.1" customHeight="1" x14ac:dyDescent="0.2">
      <c r="A69" s="306">
        <v>83</v>
      </c>
      <c r="B69" s="307" t="s">
        <v>304</v>
      </c>
      <c r="C69" s="308"/>
      <c r="D69" s="113">
        <v>6.9412870000927898</v>
      </c>
      <c r="E69" s="115">
        <v>11969</v>
      </c>
      <c r="F69" s="114">
        <v>11890</v>
      </c>
      <c r="G69" s="114">
        <v>11759</v>
      </c>
      <c r="H69" s="114">
        <v>11650</v>
      </c>
      <c r="I69" s="140">
        <v>11685</v>
      </c>
      <c r="J69" s="115">
        <v>284</v>
      </c>
      <c r="K69" s="116">
        <v>2.430466409927257</v>
      </c>
    </row>
    <row r="70" spans="1:11" ht="14.1" customHeight="1" x14ac:dyDescent="0.2">
      <c r="A70" s="306" t="s">
        <v>305</v>
      </c>
      <c r="B70" s="307" t="s">
        <v>306</v>
      </c>
      <c r="C70" s="308"/>
      <c r="D70" s="113">
        <v>5.9803284773127956</v>
      </c>
      <c r="E70" s="115">
        <v>10312</v>
      </c>
      <c r="F70" s="114">
        <v>10229</v>
      </c>
      <c r="G70" s="114">
        <v>10114</v>
      </c>
      <c r="H70" s="114">
        <v>10033</v>
      </c>
      <c r="I70" s="140">
        <v>10062</v>
      </c>
      <c r="J70" s="115">
        <v>250</v>
      </c>
      <c r="K70" s="116">
        <v>2.484595507851322</v>
      </c>
    </row>
    <row r="71" spans="1:11" ht="14.1" customHeight="1" x14ac:dyDescent="0.2">
      <c r="A71" s="306"/>
      <c r="B71" s="307" t="s">
        <v>307</v>
      </c>
      <c r="C71" s="308"/>
      <c r="D71" s="113">
        <v>3.1902431103275495</v>
      </c>
      <c r="E71" s="115">
        <v>5501</v>
      </c>
      <c r="F71" s="114">
        <v>5476</v>
      </c>
      <c r="G71" s="114">
        <v>5425</v>
      </c>
      <c r="H71" s="114">
        <v>5443</v>
      </c>
      <c r="I71" s="140">
        <v>5495</v>
      </c>
      <c r="J71" s="115">
        <v>6</v>
      </c>
      <c r="K71" s="116">
        <v>0.1091901728844404</v>
      </c>
    </row>
    <row r="72" spans="1:11" ht="14.1" customHeight="1" x14ac:dyDescent="0.2">
      <c r="A72" s="306">
        <v>84</v>
      </c>
      <c r="B72" s="307" t="s">
        <v>308</v>
      </c>
      <c r="C72" s="308"/>
      <c r="D72" s="113">
        <v>1.3895332652871857</v>
      </c>
      <c r="E72" s="115">
        <v>2396</v>
      </c>
      <c r="F72" s="114">
        <v>2358</v>
      </c>
      <c r="G72" s="114">
        <v>2339</v>
      </c>
      <c r="H72" s="114">
        <v>2347</v>
      </c>
      <c r="I72" s="140">
        <v>2361</v>
      </c>
      <c r="J72" s="115">
        <v>35</v>
      </c>
      <c r="K72" s="116">
        <v>1.4824227022448115</v>
      </c>
    </row>
    <row r="73" spans="1:11" ht="14.1" customHeight="1" x14ac:dyDescent="0.2">
      <c r="A73" s="306" t="s">
        <v>309</v>
      </c>
      <c r="B73" s="307" t="s">
        <v>310</v>
      </c>
      <c r="C73" s="308"/>
      <c r="D73" s="113">
        <v>0.46917045559988863</v>
      </c>
      <c r="E73" s="115">
        <v>809</v>
      </c>
      <c r="F73" s="114">
        <v>809</v>
      </c>
      <c r="G73" s="114">
        <v>801</v>
      </c>
      <c r="H73" s="114">
        <v>818</v>
      </c>
      <c r="I73" s="140">
        <v>827</v>
      </c>
      <c r="J73" s="115">
        <v>-18</v>
      </c>
      <c r="K73" s="116">
        <v>-2.1765417170495769</v>
      </c>
    </row>
    <row r="74" spans="1:11" ht="14.1" customHeight="1" x14ac:dyDescent="0.2">
      <c r="A74" s="306" t="s">
        <v>311</v>
      </c>
      <c r="B74" s="307" t="s">
        <v>312</v>
      </c>
      <c r="C74" s="308"/>
      <c r="D74" s="113">
        <v>0.17688132133246728</v>
      </c>
      <c r="E74" s="115">
        <v>305</v>
      </c>
      <c r="F74" s="114">
        <v>298</v>
      </c>
      <c r="G74" s="114">
        <v>296</v>
      </c>
      <c r="H74" s="114">
        <v>318</v>
      </c>
      <c r="I74" s="140">
        <v>323</v>
      </c>
      <c r="J74" s="115">
        <v>-18</v>
      </c>
      <c r="K74" s="116">
        <v>-5.5727554179566567</v>
      </c>
    </row>
    <row r="75" spans="1:11" ht="14.1" customHeight="1" x14ac:dyDescent="0.2">
      <c r="A75" s="306" t="s">
        <v>313</v>
      </c>
      <c r="B75" s="307" t="s">
        <v>314</v>
      </c>
      <c r="C75" s="308"/>
      <c r="D75" s="113">
        <v>0.28011042033961214</v>
      </c>
      <c r="E75" s="115">
        <v>483</v>
      </c>
      <c r="F75" s="114">
        <v>481</v>
      </c>
      <c r="G75" s="114">
        <v>469</v>
      </c>
      <c r="H75" s="114">
        <v>478</v>
      </c>
      <c r="I75" s="140">
        <v>493</v>
      </c>
      <c r="J75" s="115">
        <v>-10</v>
      </c>
      <c r="K75" s="116">
        <v>-2.028397565922921</v>
      </c>
    </row>
    <row r="76" spans="1:11" ht="14.1" customHeight="1" x14ac:dyDescent="0.2">
      <c r="A76" s="306">
        <v>91</v>
      </c>
      <c r="B76" s="307" t="s">
        <v>315</v>
      </c>
      <c r="C76" s="308"/>
      <c r="D76" s="113">
        <v>0.46801057808295443</v>
      </c>
      <c r="E76" s="115">
        <v>807</v>
      </c>
      <c r="F76" s="114">
        <v>776</v>
      </c>
      <c r="G76" s="114">
        <v>777</v>
      </c>
      <c r="H76" s="114">
        <v>644</v>
      </c>
      <c r="I76" s="140">
        <v>631</v>
      </c>
      <c r="J76" s="115">
        <v>176</v>
      </c>
      <c r="K76" s="116">
        <v>27.892234548335974</v>
      </c>
    </row>
    <row r="77" spans="1:11" ht="14.1" customHeight="1" x14ac:dyDescent="0.2">
      <c r="A77" s="306">
        <v>92</v>
      </c>
      <c r="B77" s="307" t="s">
        <v>316</v>
      </c>
      <c r="C77" s="308"/>
      <c r="D77" s="113">
        <v>1.1129024774983762</v>
      </c>
      <c r="E77" s="115">
        <v>1919</v>
      </c>
      <c r="F77" s="114">
        <v>1921</v>
      </c>
      <c r="G77" s="114">
        <v>1899</v>
      </c>
      <c r="H77" s="114">
        <v>1878</v>
      </c>
      <c r="I77" s="140">
        <v>1852</v>
      </c>
      <c r="J77" s="115">
        <v>67</v>
      </c>
      <c r="K77" s="116">
        <v>3.6177105831533476</v>
      </c>
    </row>
    <row r="78" spans="1:11" ht="14.1" customHeight="1" x14ac:dyDescent="0.2">
      <c r="A78" s="306">
        <v>93</v>
      </c>
      <c r="B78" s="307" t="s">
        <v>317</v>
      </c>
      <c r="C78" s="308"/>
      <c r="D78" s="113">
        <v>0.17340168878166465</v>
      </c>
      <c r="E78" s="115">
        <v>299</v>
      </c>
      <c r="F78" s="114">
        <v>297</v>
      </c>
      <c r="G78" s="114">
        <v>300</v>
      </c>
      <c r="H78" s="114">
        <v>299</v>
      </c>
      <c r="I78" s="140">
        <v>295</v>
      </c>
      <c r="J78" s="115">
        <v>4</v>
      </c>
      <c r="K78" s="116">
        <v>1.3559322033898304</v>
      </c>
    </row>
    <row r="79" spans="1:11" ht="14.1" customHeight="1" x14ac:dyDescent="0.2">
      <c r="A79" s="306">
        <v>94</v>
      </c>
      <c r="B79" s="307" t="s">
        <v>318</v>
      </c>
      <c r="C79" s="308"/>
      <c r="D79" s="113">
        <v>0.27953048158114502</v>
      </c>
      <c r="E79" s="115">
        <v>482</v>
      </c>
      <c r="F79" s="114">
        <v>406</v>
      </c>
      <c r="G79" s="114">
        <v>479</v>
      </c>
      <c r="H79" s="114">
        <v>464</v>
      </c>
      <c r="I79" s="140">
        <v>474</v>
      </c>
      <c r="J79" s="115">
        <v>8</v>
      </c>
      <c r="K79" s="116">
        <v>1.6877637130801688</v>
      </c>
    </row>
    <row r="80" spans="1:11" ht="14.1" customHeight="1" x14ac:dyDescent="0.2">
      <c r="A80" s="306" t="s">
        <v>319</v>
      </c>
      <c r="B80" s="307" t="s">
        <v>320</v>
      </c>
      <c r="C80" s="308"/>
      <c r="D80" s="113">
        <v>4.0595713092697414E-3</v>
      </c>
      <c r="E80" s="115">
        <v>7</v>
      </c>
      <c r="F80" s="114">
        <v>6</v>
      </c>
      <c r="G80" s="114">
        <v>6</v>
      </c>
      <c r="H80" s="114">
        <v>6</v>
      </c>
      <c r="I80" s="140">
        <v>6</v>
      </c>
      <c r="J80" s="115">
        <v>1</v>
      </c>
      <c r="K80" s="116">
        <v>16.666666666666668</v>
      </c>
    </row>
    <row r="81" spans="1:11" ht="14.1" customHeight="1" x14ac:dyDescent="0.2">
      <c r="A81" s="310" t="s">
        <v>321</v>
      </c>
      <c r="B81" s="311" t="s">
        <v>224</v>
      </c>
      <c r="C81" s="312"/>
      <c r="D81" s="125">
        <v>0.75913983483344161</v>
      </c>
      <c r="E81" s="143">
        <v>1309</v>
      </c>
      <c r="F81" s="144">
        <v>1315</v>
      </c>
      <c r="G81" s="144">
        <v>1303</v>
      </c>
      <c r="H81" s="144">
        <v>1242</v>
      </c>
      <c r="I81" s="145">
        <v>1262</v>
      </c>
      <c r="J81" s="143">
        <v>47</v>
      </c>
      <c r="K81" s="146">
        <v>3.7242472266244055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47171</v>
      </c>
      <c r="E12" s="114">
        <v>49006</v>
      </c>
      <c r="F12" s="114">
        <v>49426</v>
      </c>
      <c r="G12" s="114">
        <v>48200</v>
      </c>
      <c r="H12" s="140">
        <v>46622</v>
      </c>
      <c r="I12" s="115">
        <v>549</v>
      </c>
      <c r="J12" s="116">
        <v>1.1775556604178286</v>
      </c>
      <c r="K12"/>
      <c r="L12"/>
      <c r="M12"/>
      <c r="N12"/>
      <c r="O12"/>
      <c r="P12"/>
    </row>
    <row r="13" spans="1:16" s="110" customFormat="1" ht="14.45" customHeight="1" x14ac:dyDescent="0.2">
      <c r="A13" s="120" t="s">
        <v>105</v>
      </c>
      <c r="B13" s="119" t="s">
        <v>106</v>
      </c>
      <c r="C13" s="113">
        <v>40.50369930677747</v>
      </c>
      <c r="D13" s="115">
        <v>19106</v>
      </c>
      <c r="E13" s="114">
        <v>19623</v>
      </c>
      <c r="F13" s="114">
        <v>19782</v>
      </c>
      <c r="G13" s="114">
        <v>18709</v>
      </c>
      <c r="H13" s="140">
        <v>18094</v>
      </c>
      <c r="I13" s="115">
        <v>1012</v>
      </c>
      <c r="J13" s="116">
        <v>5.593014258870344</v>
      </c>
      <c r="K13"/>
      <c r="L13"/>
      <c r="M13"/>
      <c r="N13"/>
      <c r="O13"/>
      <c r="P13"/>
    </row>
    <row r="14" spans="1:16" s="110" customFormat="1" ht="14.45" customHeight="1" x14ac:dyDescent="0.2">
      <c r="A14" s="120"/>
      <c r="B14" s="119" t="s">
        <v>107</v>
      </c>
      <c r="C14" s="113">
        <v>59.49630069322253</v>
      </c>
      <c r="D14" s="115">
        <v>28065</v>
      </c>
      <c r="E14" s="114">
        <v>29383</v>
      </c>
      <c r="F14" s="114">
        <v>29644</v>
      </c>
      <c r="G14" s="114">
        <v>29491</v>
      </c>
      <c r="H14" s="140">
        <v>28528</v>
      </c>
      <c r="I14" s="115">
        <v>-463</v>
      </c>
      <c r="J14" s="116">
        <v>-1.6229669097027482</v>
      </c>
      <c r="K14"/>
      <c r="L14"/>
      <c r="M14"/>
      <c r="N14"/>
      <c r="O14"/>
      <c r="P14"/>
    </row>
    <row r="15" spans="1:16" s="110" customFormat="1" ht="14.45" customHeight="1" x14ac:dyDescent="0.2">
      <c r="A15" s="118" t="s">
        <v>105</v>
      </c>
      <c r="B15" s="121" t="s">
        <v>108</v>
      </c>
      <c r="C15" s="113">
        <v>19.965656865446991</v>
      </c>
      <c r="D15" s="115">
        <v>9418</v>
      </c>
      <c r="E15" s="114">
        <v>9851</v>
      </c>
      <c r="F15" s="114">
        <v>9875</v>
      </c>
      <c r="G15" s="114">
        <v>9135</v>
      </c>
      <c r="H15" s="140">
        <v>8182</v>
      </c>
      <c r="I15" s="115">
        <v>1236</v>
      </c>
      <c r="J15" s="116">
        <v>15.10633097042288</v>
      </c>
      <c r="K15"/>
      <c r="L15"/>
      <c r="M15"/>
      <c r="N15"/>
      <c r="O15"/>
      <c r="P15"/>
    </row>
    <row r="16" spans="1:16" s="110" customFormat="1" ht="14.45" customHeight="1" x14ac:dyDescent="0.2">
      <c r="A16" s="118"/>
      <c r="B16" s="121" t="s">
        <v>109</v>
      </c>
      <c r="C16" s="113">
        <v>44.249644908948298</v>
      </c>
      <c r="D16" s="115">
        <v>20873</v>
      </c>
      <c r="E16" s="114">
        <v>21927</v>
      </c>
      <c r="F16" s="114">
        <v>22163</v>
      </c>
      <c r="G16" s="114">
        <v>22100</v>
      </c>
      <c r="H16" s="140">
        <v>21830</v>
      </c>
      <c r="I16" s="115">
        <v>-957</v>
      </c>
      <c r="J16" s="116">
        <v>-4.3838754008245537</v>
      </c>
      <c r="K16"/>
      <c r="L16"/>
      <c r="M16"/>
      <c r="N16"/>
      <c r="O16"/>
      <c r="P16"/>
    </row>
    <row r="17" spans="1:16" s="110" customFormat="1" ht="14.45" customHeight="1" x14ac:dyDescent="0.2">
      <c r="A17" s="118"/>
      <c r="B17" s="121" t="s">
        <v>110</v>
      </c>
      <c r="C17" s="113">
        <v>19.450509847151853</v>
      </c>
      <c r="D17" s="115">
        <v>9175</v>
      </c>
      <c r="E17" s="114">
        <v>9394</v>
      </c>
      <c r="F17" s="114">
        <v>9520</v>
      </c>
      <c r="G17" s="114">
        <v>9302</v>
      </c>
      <c r="H17" s="140">
        <v>9152</v>
      </c>
      <c r="I17" s="115">
        <v>23</v>
      </c>
      <c r="J17" s="116">
        <v>0.2513111888111888</v>
      </c>
      <c r="K17"/>
      <c r="L17"/>
      <c r="M17"/>
      <c r="N17"/>
      <c r="O17"/>
      <c r="P17"/>
    </row>
    <row r="18" spans="1:16" s="110" customFormat="1" ht="14.45" customHeight="1" x14ac:dyDescent="0.2">
      <c r="A18" s="120"/>
      <c r="B18" s="121" t="s">
        <v>111</v>
      </c>
      <c r="C18" s="113">
        <v>16.332068431875516</v>
      </c>
      <c r="D18" s="115">
        <v>7704</v>
      </c>
      <c r="E18" s="114">
        <v>7834</v>
      </c>
      <c r="F18" s="114">
        <v>7868</v>
      </c>
      <c r="G18" s="114">
        <v>7663</v>
      </c>
      <c r="H18" s="140">
        <v>7458</v>
      </c>
      <c r="I18" s="115">
        <v>246</v>
      </c>
      <c r="J18" s="116">
        <v>3.2984714400643602</v>
      </c>
      <c r="K18"/>
      <c r="L18"/>
      <c r="M18"/>
      <c r="N18"/>
      <c r="O18"/>
      <c r="P18"/>
    </row>
    <row r="19" spans="1:16" s="110" customFormat="1" ht="14.45" customHeight="1" x14ac:dyDescent="0.2">
      <c r="A19" s="120"/>
      <c r="B19" s="121" t="s">
        <v>112</v>
      </c>
      <c r="C19" s="113">
        <v>1.4882024972970682</v>
      </c>
      <c r="D19" s="115">
        <v>702</v>
      </c>
      <c r="E19" s="114">
        <v>743</v>
      </c>
      <c r="F19" s="114">
        <v>797</v>
      </c>
      <c r="G19" s="114">
        <v>683</v>
      </c>
      <c r="H19" s="140">
        <v>632</v>
      </c>
      <c r="I19" s="115">
        <v>70</v>
      </c>
      <c r="J19" s="116">
        <v>11.075949367088608</v>
      </c>
      <c r="K19"/>
      <c r="L19"/>
      <c r="M19"/>
      <c r="N19"/>
      <c r="O19"/>
      <c r="P19"/>
    </row>
    <row r="20" spans="1:16" s="110" customFormat="1" ht="14.45" customHeight="1" x14ac:dyDescent="0.2">
      <c r="A20" s="120" t="s">
        <v>113</v>
      </c>
      <c r="B20" s="119" t="s">
        <v>116</v>
      </c>
      <c r="C20" s="113">
        <v>91.984481991053826</v>
      </c>
      <c r="D20" s="115">
        <v>43390</v>
      </c>
      <c r="E20" s="114">
        <v>45103</v>
      </c>
      <c r="F20" s="114">
        <v>45585</v>
      </c>
      <c r="G20" s="114">
        <v>44564</v>
      </c>
      <c r="H20" s="140">
        <v>43151</v>
      </c>
      <c r="I20" s="115">
        <v>239</v>
      </c>
      <c r="J20" s="116">
        <v>0.55386897175036498</v>
      </c>
      <c r="K20"/>
      <c r="L20"/>
      <c r="M20"/>
      <c r="N20"/>
      <c r="O20"/>
      <c r="P20"/>
    </row>
    <row r="21" spans="1:16" s="110" customFormat="1" ht="14.45" customHeight="1" x14ac:dyDescent="0.2">
      <c r="A21" s="123"/>
      <c r="B21" s="124" t="s">
        <v>117</v>
      </c>
      <c r="C21" s="125">
        <v>7.8332026032943967</v>
      </c>
      <c r="D21" s="143">
        <v>3695</v>
      </c>
      <c r="E21" s="144">
        <v>3816</v>
      </c>
      <c r="F21" s="144">
        <v>3751</v>
      </c>
      <c r="G21" s="144">
        <v>3539</v>
      </c>
      <c r="H21" s="145">
        <v>3374</v>
      </c>
      <c r="I21" s="143">
        <v>321</v>
      </c>
      <c r="J21" s="146">
        <v>9.5139300533491404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794831</v>
      </c>
      <c r="E23" s="114">
        <v>825536</v>
      </c>
      <c r="F23" s="114">
        <v>829378</v>
      </c>
      <c r="G23" s="114">
        <v>835412</v>
      </c>
      <c r="H23" s="140">
        <v>818533</v>
      </c>
      <c r="I23" s="115">
        <v>-23702</v>
      </c>
      <c r="J23" s="116">
        <v>-2.8956682259603461</v>
      </c>
      <c r="K23"/>
      <c r="L23"/>
      <c r="M23"/>
      <c r="N23"/>
      <c r="O23"/>
      <c r="P23"/>
    </row>
    <row r="24" spans="1:16" s="110" customFormat="1" ht="14.45" customHeight="1" x14ac:dyDescent="0.2">
      <c r="A24" s="120" t="s">
        <v>105</v>
      </c>
      <c r="B24" s="119" t="s">
        <v>106</v>
      </c>
      <c r="C24" s="113">
        <v>40.886049990501128</v>
      </c>
      <c r="D24" s="115">
        <v>324975</v>
      </c>
      <c r="E24" s="114">
        <v>335927</v>
      </c>
      <c r="F24" s="114">
        <v>337627</v>
      </c>
      <c r="G24" s="114">
        <v>338010</v>
      </c>
      <c r="H24" s="140">
        <v>329933</v>
      </c>
      <c r="I24" s="115">
        <v>-4958</v>
      </c>
      <c r="J24" s="116">
        <v>-1.5027293420179249</v>
      </c>
      <c r="K24"/>
      <c r="L24"/>
      <c r="M24"/>
      <c r="N24"/>
      <c r="O24"/>
      <c r="P24"/>
    </row>
    <row r="25" spans="1:16" s="110" customFormat="1" ht="14.45" customHeight="1" x14ac:dyDescent="0.2">
      <c r="A25" s="120"/>
      <c r="B25" s="119" t="s">
        <v>107</v>
      </c>
      <c r="C25" s="113">
        <v>59.113950009498872</v>
      </c>
      <c r="D25" s="115">
        <v>469856</v>
      </c>
      <c r="E25" s="114">
        <v>489609</v>
      </c>
      <c r="F25" s="114">
        <v>491751</v>
      </c>
      <c r="G25" s="114">
        <v>497402</v>
      </c>
      <c r="H25" s="140">
        <v>488600</v>
      </c>
      <c r="I25" s="115">
        <v>-18744</v>
      </c>
      <c r="J25" s="116">
        <v>-3.8362668849774866</v>
      </c>
      <c r="K25"/>
      <c r="L25"/>
      <c r="M25"/>
      <c r="N25"/>
      <c r="O25"/>
      <c r="P25"/>
    </row>
    <row r="26" spans="1:16" s="110" customFormat="1" ht="14.45" customHeight="1" x14ac:dyDescent="0.2">
      <c r="A26" s="118" t="s">
        <v>105</v>
      </c>
      <c r="B26" s="121" t="s">
        <v>108</v>
      </c>
      <c r="C26" s="113">
        <v>18.845263961773007</v>
      </c>
      <c r="D26" s="115">
        <v>149788</v>
      </c>
      <c r="E26" s="114">
        <v>157685</v>
      </c>
      <c r="F26" s="114">
        <v>157419</v>
      </c>
      <c r="G26" s="114">
        <v>162521</v>
      </c>
      <c r="H26" s="140">
        <v>152799</v>
      </c>
      <c r="I26" s="115">
        <v>-3011</v>
      </c>
      <c r="J26" s="116">
        <v>-1.9705626345722158</v>
      </c>
      <c r="K26"/>
      <c r="L26"/>
      <c r="M26"/>
      <c r="N26"/>
      <c r="O26"/>
      <c r="P26"/>
    </row>
    <row r="27" spans="1:16" s="110" customFormat="1" ht="14.45" customHeight="1" x14ac:dyDescent="0.2">
      <c r="A27" s="118"/>
      <c r="B27" s="121" t="s">
        <v>109</v>
      </c>
      <c r="C27" s="113">
        <v>46.835113376302637</v>
      </c>
      <c r="D27" s="115">
        <v>372260</v>
      </c>
      <c r="E27" s="114">
        <v>389648</v>
      </c>
      <c r="F27" s="114">
        <v>393077</v>
      </c>
      <c r="G27" s="114">
        <v>395239</v>
      </c>
      <c r="H27" s="140">
        <v>392989</v>
      </c>
      <c r="I27" s="115">
        <v>-20729</v>
      </c>
      <c r="J27" s="116">
        <v>-5.2747023453582669</v>
      </c>
      <c r="K27"/>
      <c r="L27"/>
      <c r="M27"/>
      <c r="N27"/>
      <c r="O27"/>
      <c r="P27"/>
    </row>
    <row r="28" spans="1:16" s="110" customFormat="1" ht="14.45" customHeight="1" x14ac:dyDescent="0.2">
      <c r="A28" s="118"/>
      <c r="B28" s="121" t="s">
        <v>110</v>
      </c>
      <c r="C28" s="113">
        <v>18.71857036275636</v>
      </c>
      <c r="D28" s="115">
        <v>148781</v>
      </c>
      <c r="E28" s="114">
        <v>151618</v>
      </c>
      <c r="F28" s="114">
        <v>152536</v>
      </c>
      <c r="G28" s="114">
        <v>152503</v>
      </c>
      <c r="H28" s="140">
        <v>150584</v>
      </c>
      <c r="I28" s="115">
        <v>-1803</v>
      </c>
      <c r="J28" s="116">
        <v>-1.1973383626414493</v>
      </c>
      <c r="K28"/>
      <c r="L28"/>
      <c r="M28"/>
      <c r="N28"/>
      <c r="O28"/>
      <c r="P28"/>
    </row>
    <row r="29" spans="1:16" s="110" customFormat="1" ht="14.45" customHeight="1" x14ac:dyDescent="0.2">
      <c r="A29" s="118"/>
      <c r="B29" s="121" t="s">
        <v>111</v>
      </c>
      <c r="C29" s="113">
        <v>15.600549047533375</v>
      </c>
      <c r="D29" s="115">
        <v>123998</v>
      </c>
      <c r="E29" s="114">
        <v>126584</v>
      </c>
      <c r="F29" s="114">
        <v>126345</v>
      </c>
      <c r="G29" s="114">
        <v>125149</v>
      </c>
      <c r="H29" s="140">
        <v>122161</v>
      </c>
      <c r="I29" s="115">
        <v>1837</v>
      </c>
      <c r="J29" s="116">
        <v>1.5037532436702385</v>
      </c>
      <c r="K29"/>
      <c r="L29"/>
      <c r="M29"/>
      <c r="N29"/>
      <c r="O29"/>
      <c r="P29"/>
    </row>
    <row r="30" spans="1:16" s="110" customFormat="1" ht="14.45" customHeight="1" x14ac:dyDescent="0.2">
      <c r="A30" s="120"/>
      <c r="B30" s="121" t="s">
        <v>112</v>
      </c>
      <c r="C30" s="113">
        <v>1.5009480002667233</v>
      </c>
      <c r="D30" s="115">
        <v>11930</v>
      </c>
      <c r="E30" s="114">
        <v>12117</v>
      </c>
      <c r="F30" s="114">
        <v>12714</v>
      </c>
      <c r="G30" s="114">
        <v>11132</v>
      </c>
      <c r="H30" s="140">
        <v>10718</v>
      </c>
      <c r="I30" s="115">
        <v>1212</v>
      </c>
      <c r="J30" s="116">
        <v>11.308079865646576</v>
      </c>
      <c r="K30"/>
      <c r="L30"/>
      <c r="M30"/>
      <c r="N30"/>
      <c r="O30"/>
      <c r="P30"/>
    </row>
    <row r="31" spans="1:16" s="110" customFormat="1" ht="14.45" customHeight="1" x14ac:dyDescent="0.2">
      <c r="A31" s="120" t="s">
        <v>113</v>
      </c>
      <c r="B31" s="119" t="s">
        <v>116</v>
      </c>
      <c r="C31" s="113">
        <v>90.137526090451928</v>
      </c>
      <c r="D31" s="115">
        <v>716441</v>
      </c>
      <c r="E31" s="114">
        <v>743978</v>
      </c>
      <c r="F31" s="114">
        <v>748188</v>
      </c>
      <c r="G31" s="114">
        <v>755017</v>
      </c>
      <c r="H31" s="140">
        <v>740453</v>
      </c>
      <c r="I31" s="115">
        <v>-24012</v>
      </c>
      <c r="J31" s="116">
        <v>-3.2428796966181515</v>
      </c>
      <c r="K31"/>
      <c r="L31"/>
      <c r="M31"/>
      <c r="N31"/>
      <c r="O31"/>
      <c r="P31"/>
    </row>
    <row r="32" spans="1:16" s="110" customFormat="1" ht="14.45" customHeight="1" x14ac:dyDescent="0.2">
      <c r="A32" s="123"/>
      <c r="B32" s="124" t="s">
        <v>117</v>
      </c>
      <c r="C32" s="125">
        <v>9.6459498937509984</v>
      </c>
      <c r="D32" s="143">
        <v>76669</v>
      </c>
      <c r="E32" s="144">
        <v>79754</v>
      </c>
      <c r="F32" s="144">
        <v>79377</v>
      </c>
      <c r="G32" s="144">
        <v>78484</v>
      </c>
      <c r="H32" s="145">
        <v>76220</v>
      </c>
      <c r="I32" s="143">
        <v>449</v>
      </c>
      <c r="J32" s="146">
        <v>0.5890842298609289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50003</v>
      </c>
      <c r="E56" s="114">
        <v>51848</v>
      </c>
      <c r="F56" s="114">
        <v>52031</v>
      </c>
      <c r="G56" s="114">
        <v>52331</v>
      </c>
      <c r="H56" s="140">
        <v>51324</v>
      </c>
      <c r="I56" s="115">
        <v>-1321</v>
      </c>
      <c r="J56" s="116">
        <v>-2.5738445951211908</v>
      </c>
      <c r="K56"/>
      <c r="L56"/>
      <c r="M56"/>
      <c r="N56"/>
      <c r="O56"/>
      <c r="P56"/>
    </row>
    <row r="57" spans="1:16" s="110" customFormat="1" ht="14.45" customHeight="1" x14ac:dyDescent="0.2">
      <c r="A57" s="120" t="s">
        <v>105</v>
      </c>
      <c r="B57" s="119" t="s">
        <v>106</v>
      </c>
      <c r="C57" s="113">
        <v>40.407575545467274</v>
      </c>
      <c r="D57" s="115">
        <v>20205</v>
      </c>
      <c r="E57" s="114">
        <v>20715</v>
      </c>
      <c r="F57" s="114">
        <v>20806</v>
      </c>
      <c r="G57" s="114">
        <v>20715</v>
      </c>
      <c r="H57" s="140">
        <v>20239</v>
      </c>
      <c r="I57" s="115">
        <v>-34</v>
      </c>
      <c r="J57" s="116">
        <v>-0.16799248974751718</v>
      </c>
    </row>
    <row r="58" spans="1:16" s="110" customFormat="1" ht="14.45" customHeight="1" x14ac:dyDescent="0.2">
      <c r="A58" s="120"/>
      <c r="B58" s="119" t="s">
        <v>107</v>
      </c>
      <c r="C58" s="113">
        <v>59.592424454532726</v>
      </c>
      <c r="D58" s="115">
        <v>29798</v>
      </c>
      <c r="E58" s="114">
        <v>31133</v>
      </c>
      <c r="F58" s="114">
        <v>31225</v>
      </c>
      <c r="G58" s="114">
        <v>31616</v>
      </c>
      <c r="H58" s="140">
        <v>31085</v>
      </c>
      <c r="I58" s="115">
        <v>-1287</v>
      </c>
      <c r="J58" s="116">
        <v>-4.1402605758404372</v>
      </c>
    </row>
    <row r="59" spans="1:16" s="110" customFormat="1" ht="14.45" customHeight="1" x14ac:dyDescent="0.2">
      <c r="A59" s="118" t="s">
        <v>105</v>
      </c>
      <c r="B59" s="121" t="s">
        <v>108</v>
      </c>
      <c r="C59" s="113">
        <v>19.042857428554285</v>
      </c>
      <c r="D59" s="115">
        <v>9522</v>
      </c>
      <c r="E59" s="114">
        <v>10011</v>
      </c>
      <c r="F59" s="114">
        <v>9945</v>
      </c>
      <c r="G59" s="114">
        <v>10118</v>
      </c>
      <c r="H59" s="140">
        <v>9489</v>
      </c>
      <c r="I59" s="115">
        <v>33</v>
      </c>
      <c r="J59" s="116">
        <v>0.34777110338286438</v>
      </c>
    </row>
    <row r="60" spans="1:16" s="110" customFormat="1" ht="14.45" customHeight="1" x14ac:dyDescent="0.2">
      <c r="A60" s="118"/>
      <c r="B60" s="121" t="s">
        <v>109</v>
      </c>
      <c r="C60" s="113">
        <v>44.763314201147928</v>
      </c>
      <c r="D60" s="115">
        <v>22383</v>
      </c>
      <c r="E60" s="114">
        <v>23441</v>
      </c>
      <c r="F60" s="114">
        <v>23552</v>
      </c>
      <c r="G60" s="114">
        <v>23769</v>
      </c>
      <c r="H60" s="140">
        <v>23765</v>
      </c>
      <c r="I60" s="115">
        <v>-1382</v>
      </c>
      <c r="J60" s="116">
        <v>-5.8152745634336211</v>
      </c>
    </row>
    <row r="61" spans="1:16" s="110" customFormat="1" ht="14.45" customHeight="1" x14ac:dyDescent="0.2">
      <c r="A61" s="118"/>
      <c r="B61" s="121" t="s">
        <v>110</v>
      </c>
      <c r="C61" s="113">
        <v>19.380837149771015</v>
      </c>
      <c r="D61" s="115">
        <v>9691</v>
      </c>
      <c r="E61" s="114">
        <v>9874</v>
      </c>
      <c r="F61" s="114">
        <v>9981</v>
      </c>
      <c r="G61" s="114">
        <v>9960</v>
      </c>
      <c r="H61" s="140">
        <v>9810</v>
      </c>
      <c r="I61" s="115">
        <v>-119</v>
      </c>
      <c r="J61" s="116">
        <v>-1.2130479102956166</v>
      </c>
    </row>
    <row r="62" spans="1:16" s="110" customFormat="1" ht="14.45" customHeight="1" x14ac:dyDescent="0.2">
      <c r="A62" s="120"/>
      <c r="B62" s="121" t="s">
        <v>111</v>
      </c>
      <c r="C62" s="113">
        <v>16.810991340519568</v>
      </c>
      <c r="D62" s="115">
        <v>8406</v>
      </c>
      <c r="E62" s="114">
        <v>8522</v>
      </c>
      <c r="F62" s="114">
        <v>8553</v>
      </c>
      <c r="G62" s="114">
        <v>8484</v>
      </c>
      <c r="H62" s="140">
        <v>8260</v>
      </c>
      <c r="I62" s="115">
        <v>146</v>
      </c>
      <c r="J62" s="116">
        <v>1.7675544794188862</v>
      </c>
    </row>
    <row r="63" spans="1:16" s="110" customFormat="1" ht="14.45" customHeight="1" x14ac:dyDescent="0.2">
      <c r="A63" s="120"/>
      <c r="B63" s="121" t="s">
        <v>112</v>
      </c>
      <c r="C63" s="113">
        <v>1.5479071255724657</v>
      </c>
      <c r="D63" s="115">
        <v>774</v>
      </c>
      <c r="E63" s="114">
        <v>820</v>
      </c>
      <c r="F63" s="114">
        <v>851</v>
      </c>
      <c r="G63" s="114">
        <v>744</v>
      </c>
      <c r="H63" s="140">
        <v>690</v>
      </c>
      <c r="I63" s="115">
        <v>84</v>
      </c>
      <c r="J63" s="116">
        <v>12.173913043478262</v>
      </c>
    </row>
    <row r="64" spans="1:16" s="110" customFormat="1" ht="14.45" customHeight="1" x14ac:dyDescent="0.2">
      <c r="A64" s="120" t="s">
        <v>113</v>
      </c>
      <c r="B64" s="119" t="s">
        <v>116</v>
      </c>
      <c r="C64" s="113">
        <v>93.274403535787854</v>
      </c>
      <c r="D64" s="115">
        <v>46640</v>
      </c>
      <c r="E64" s="114">
        <v>48346</v>
      </c>
      <c r="F64" s="114">
        <v>48671</v>
      </c>
      <c r="G64" s="114">
        <v>49017</v>
      </c>
      <c r="H64" s="140">
        <v>48101</v>
      </c>
      <c r="I64" s="115">
        <v>-1461</v>
      </c>
      <c r="J64" s="116">
        <v>-3.0373588906675537</v>
      </c>
    </row>
    <row r="65" spans="1:10" s="110" customFormat="1" ht="14.45" customHeight="1" x14ac:dyDescent="0.2">
      <c r="A65" s="123"/>
      <c r="B65" s="124" t="s">
        <v>117</v>
      </c>
      <c r="C65" s="125">
        <v>6.5476071435713861</v>
      </c>
      <c r="D65" s="143">
        <v>3274</v>
      </c>
      <c r="E65" s="144">
        <v>3412</v>
      </c>
      <c r="F65" s="144">
        <v>3268</v>
      </c>
      <c r="G65" s="144">
        <v>3208</v>
      </c>
      <c r="H65" s="145">
        <v>3128</v>
      </c>
      <c r="I65" s="143">
        <v>146</v>
      </c>
      <c r="J65" s="146">
        <v>4.6675191815856776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47171</v>
      </c>
      <c r="G11" s="114">
        <v>49006</v>
      </c>
      <c r="H11" s="114">
        <v>49426</v>
      </c>
      <c r="I11" s="114">
        <v>48200</v>
      </c>
      <c r="J11" s="140">
        <v>46622</v>
      </c>
      <c r="K11" s="114">
        <v>549</v>
      </c>
      <c r="L11" s="116">
        <v>1.1775556604178286</v>
      </c>
    </row>
    <row r="12" spans="1:17" s="110" customFormat="1" ht="24" customHeight="1" x14ac:dyDescent="0.2">
      <c r="A12" s="604" t="s">
        <v>185</v>
      </c>
      <c r="B12" s="605"/>
      <c r="C12" s="605"/>
      <c r="D12" s="606"/>
      <c r="E12" s="113">
        <v>40.50369930677747</v>
      </c>
      <c r="F12" s="115">
        <v>19106</v>
      </c>
      <c r="G12" s="114">
        <v>19623</v>
      </c>
      <c r="H12" s="114">
        <v>19782</v>
      </c>
      <c r="I12" s="114">
        <v>18709</v>
      </c>
      <c r="J12" s="140">
        <v>18094</v>
      </c>
      <c r="K12" s="114">
        <v>1012</v>
      </c>
      <c r="L12" s="116">
        <v>5.593014258870344</v>
      </c>
    </row>
    <row r="13" spans="1:17" s="110" customFormat="1" ht="15" customHeight="1" x14ac:dyDescent="0.2">
      <c r="A13" s="120"/>
      <c r="B13" s="612" t="s">
        <v>107</v>
      </c>
      <c r="C13" s="612"/>
      <c r="E13" s="113">
        <v>59.49630069322253</v>
      </c>
      <c r="F13" s="115">
        <v>28065</v>
      </c>
      <c r="G13" s="114">
        <v>29383</v>
      </c>
      <c r="H13" s="114">
        <v>29644</v>
      </c>
      <c r="I13" s="114">
        <v>29491</v>
      </c>
      <c r="J13" s="140">
        <v>28528</v>
      </c>
      <c r="K13" s="114">
        <v>-463</v>
      </c>
      <c r="L13" s="116">
        <v>-1.6229669097027482</v>
      </c>
    </row>
    <row r="14" spans="1:17" s="110" customFormat="1" ht="22.5" customHeight="1" x14ac:dyDescent="0.2">
      <c r="A14" s="604" t="s">
        <v>186</v>
      </c>
      <c r="B14" s="605"/>
      <c r="C14" s="605"/>
      <c r="D14" s="606"/>
      <c r="E14" s="113">
        <v>19.965656865446991</v>
      </c>
      <c r="F14" s="115">
        <v>9418</v>
      </c>
      <c r="G14" s="114">
        <v>9851</v>
      </c>
      <c r="H14" s="114">
        <v>9875</v>
      </c>
      <c r="I14" s="114">
        <v>9135</v>
      </c>
      <c r="J14" s="140">
        <v>8182</v>
      </c>
      <c r="K14" s="114">
        <v>1236</v>
      </c>
      <c r="L14" s="116">
        <v>15.10633097042288</v>
      </c>
    </row>
    <row r="15" spans="1:17" s="110" customFormat="1" ht="15" customHeight="1" x14ac:dyDescent="0.2">
      <c r="A15" s="120"/>
      <c r="B15" s="119"/>
      <c r="C15" s="258" t="s">
        <v>106</v>
      </c>
      <c r="E15" s="113">
        <v>49.341686132936928</v>
      </c>
      <c r="F15" s="115">
        <v>4647</v>
      </c>
      <c r="G15" s="114">
        <v>4765</v>
      </c>
      <c r="H15" s="114">
        <v>4811</v>
      </c>
      <c r="I15" s="114">
        <v>4104</v>
      </c>
      <c r="J15" s="140">
        <v>3780</v>
      </c>
      <c r="K15" s="114">
        <v>867</v>
      </c>
      <c r="L15" s="116">
        <v>22.936507936507937</v>
      </c>
    </row>
    <row r="16" spans="1:17" s="110" customFormat="1" ht="15" customHeight="1" x14ac:dyDescent="0.2">
      <c r="A16" s="120"/>
      <c r="B16" s="119"/>
      <c r="C16" s="258" t="s">
        <v>107</v>
      </c>
      <c r="E16" s="113">
        <v>50.658313867063072</v>
      </c>
      <c r="F16" s="115">
        <v>4771</v>
      </c>
      <c r="G16" s="114">
        <v>5086</v>
      </c>
      <c r="H16" s="114">
        <v>5064</v>
      </c>
      <c r="I16" s="114">
        <v>5031</v>
      </c>
      <c r="J16" s="140">
        <v>4402</v>
      </c>
      <c r="K16" s="114">
        <v>369</v>
      </c>
      <c r="L16" s="116">
        <v>8.3825533848250799</v>
      </c>
    </row>
    <row r="17" spans="1:12" s="110" customFormat="1" ht="15" customHeight="1" x14ac:dyDescent="0.2">
      <c r="A17" s="120"/>
      <c r="B17" s="121" t="s">
        <v>109</v>
      </c>
      <c r="C17" s="258"/>
      <c r="E17" s="113">
        <v>44.249644908948298</v>
      </c>
      <c r="F17" s="115">
        <v>20873</v>
      </c>
      <c r="G17" s="114">
        <v>21927</v>
      </c>
      <c r="H17" s="114">
        <v>22163</v>
      </c>
      <c r="I17" s="114">
        <v>22100</v>
      </c>
      <c r="J17" s="140">
        <v>21830</v>
      </c>
      <c r="K17" s="114">
        <v>-957</v>
      </c>
      <c r="L17" s="116">
        <v>-4.3838754008245537</v>
      </c>
    </row>
    <row r="18" spans="1:12" s="110" customFormat="1" ht="15" customHeight="1" x14ac:dyDescent="0.2">
      <c r="A18" s="120"/>
      <c r="B18" s="119"/>
      <c r="C18" s="258" t="s">
        <v>106</v>
      </c>
      <c r="E18" s="113">
        <v>34.997365017007617</v>
      </c>
      <c r="F18" s="115">
        <v>7305</v>
      </c>
      <c r="G18" s="114">
        <v>7626</v>
      </c>
      <c r="H18" s="114">
        <v>7636</v>
      </c>
      <c r="I18" s="114">
        <v>7477</v>
      </c>
      <c r="J18" s="140">
        <v>7336</v>
      </c>
      <c r="K18" s="114">
        <v>-31</v>
      </c>
      <c r="L18" s="116">
        <v>-0.42257360959651036</v>
      </c>
    </row>
    <row r="19" spans="1:12" s="110" customFormat="1" ht="15" customHeight="1" x14ac:dyDescent="0.2">
      <c r="A19" s="120"/>
      <c r="B19" s="119"/>
      <c r="C19" s="258" t="s">
        <v>107</v>
      </c>
      <c r="E19" s="113">
        <v>65.002634982992376</v>
      </c>
      <c r="F19" s="115">
        <v>13568</v>
      </c>
      <c r="G19" s="114">
        <v>14301</v>
      </c>
      <c r="H19" s="114">
        <v>14527</v>
      </c>
      <c r="I19" s="114">
        <v>14623</v>
      </c>
      <c r="J19" s="140">
        <v>14494</v>
      </c>
      <c r="K19" s="114">
        <v>-926</v>
      </c>
      <c r="L19" s="116">
        <v>-6.3888505588519386</v>
      </c>
    </row>
    <row r="20" spans="1:12" s="110" customFormat="1" ht="15" customHeight="1" x14ac:dyDescent="0.2">
      <c r="A20" s="120"/>
      <c r="B20" s="121" t="s">
        <v>110</v>
      </c>
      <c r="C20" s="258"/>
      <c r="E20" s="113">
        <v>19.450509847151853</v>
      </c>
      <c r="F20" s="115">
        <v>9175</v>
      </c>
      <c r="G20" s="114">
        <v>9394</v>
      </c>
      <c r="H20" s="114">
        <v>9520</v>
      </c>
      <c r="I20" s="114">
        <v>9302</v>
      </c>
      <c r="J20" s="140">
        <v>9152</v>
      </c>
      <c r="K20" s="114">
        <v>23</v>
      </c>
      <c r="L20" s="116">
        <v>0.2513111888111888</v>
      </c>
    </row>
    <row r="21" spans="1:12" s="110" customFormat="1" ht="15" customHeight="1" x14ac:dyDescent="0.2">
      <c r="A21" s="120"/>
      <c r="B21" s="119"/>
      <c r="C21" s="258" t="s">
        <v>106</v>
      </c>
      <c r="E21" s="113">
        <v>34.070844686648499</v>
      </c>
      <c r="F21" s="115">
        <v>3126</v>
      </c>
      <c r="G21" s="114">
        <v>3176</v>
      </c>
      <c r="H21" s="114">
        <v>3255</v>
      </c>
      <c r="I21" s="114">
        <v>3174</v>
      </c>
      <c r="J21" s="140">
        <v>3123</v>
      </c>
      <c r="K21" s="114">
        <v>3</v>
      </c>
      <c r="L21" s="116">
        <v>9.6061479346781942E-2</v>
      </c>
    </row>
    <row r="22" spans="1:12" s="110" customFormat="1" ht="15" customHeight="1" x14ac:dyDescent="0.2">
      <c r="A22" s="120"/>
      <c r="B22" s="119"/>
      <c r="C22" s="258" t="s">
        <v>107</v>
      </c>
      <c r="E22" s="113">
        <v>65.929155313351501</v>
      </c>
      <c r="F22" s="115">
        <v>6049</v>
      </c>
      <c r="G22" s="114">
        <v>6218</v>
      </c>
      <c r="H22" s="114">
        <v>6265</v>
      </c>
      <c r="I22" s="114">
        <v>6128</v>
      </c>
      <c r="J22" s="140">
        <v>6029</v>
      </c>
      <c r="K22" s="114">
        <v>20</v>
      </c>
      <c r="L22" s="116">
        <v>0.33172997180295238</v>
      </c>
    </row>
    <row r="23" spans="1:12" s="110" customFormat="1" ht="15" customHeight="1" x14ac:dyDescent="0.2">
      <c r="A23" s="120"/>
      <c r="B23" s="121" t="s">
        <v>111</v>
      </c>
      <c r="C23" s="258"/>
      <c r="E23" s="113">
        <v>16.332068431875516</v>
      </c>
      <c r="F23" s="115">
        <v>7704</v>
      </c>
      <c r="G23" s="114">
        <v>7834</v>
      </c>
      <c r="H23" s="114">
        <v>7868</v>
      </c>
      <c r="I23" s="114">
        <v>7663</v>
      </c>
      <c r="J23" s="140">
        <v>7458</v>
      </c>
      <c r="K23" s="114">
        <v>246</v>
      </c>
      <c r="L23" s="116">
        <v>3.2984714400643602</v>
      </c>
    </row>
    <row r="24" spans="1:12" s="110" customFormat="1" ht="15" customHeight="1" x14ac:dyDescent="0.2">
      <c r="A24" s="120"/>
      <c r="B24" s="119"/>
      <c r="C24" s="258" t="s">
        <v>106</v>
      </c>
      <c r="E24" s="113">
        <v>52.284527518172375</v>
      </c>
      <c r="F24" s="115">
        <v>4028</v>
      </c>
      <c r="G24" s="114">
        <v>4056</v>
      </c>
      <c r="H24" s="114">
        <v>4080</v>
      </c>
      <c r="I24" s="114">
        <v>3954</v>
      </c>
      <c r="J24" s="140">
        <v>3855</v>
      </c>
      <c r="K24" s="114">
        <v>173</v>
      </c>
      <c r="L24" s="116">
        <v>4.4876783398184177</v>
      </c>
    </row>
    <row r="25" spans="1:12" s="110" customFormat="1" ht="15" customHeight="1" x14ac:dyDescent="0.2">
      <c r="A25" s="120"/>
      <c r="B25" s="119"/>
      <c r="C25" s="258" t="s">
        <v>107</v>
      </c>
      <c r="E25" s="113">
        <v>47.715472481827625</v>
      </c>
      <c r="F25" s="115">
        <v>3676</v>
      </c>
      <c r="G25" s="114">
        <v>3778</v>
      </c>
      <c r="H25" s="114">
        <v>3788</v>
      </c>
      <c r="I25" s="114">
        <v>3709</v>
      </c>
      <c r="J25" s="140">
        <v>3603</v>
      </c>
      <c r="K25" s="114">
        <v>73</v>
      </c>
      <c r="L25" s="116">
        <v>2.02608936996947</v>
      </c>
    </row>
    <row r="26" spans="1:12" s="110" customFormat="1" ht="15" customHeight="1" x14ac:dyDescent="0.2">
      <c r="A26" s="120"/>
      <c r="C26" s="121" t="s">
        <v>187</v>
      </c>
      <c r="D26" s="110" t="s">
        <v>188</v>
      </c>
      <c r="E26" s="113">
        <v>1.4882024972970682</v>
      </c>
      <c r="F26" s="115">
        <v>702</v>
      </c>
      <c r="G26" s="114">
        <v>743</v>
      </c>
      <c r="H26" s="114">
        <v>797</v>
      </c>
      <c r="I26" s="114">
        <v>683</v>
      </c>
      <c r="J26" s="140">
        <v>632</v>
      </c>
      <c r="K26" s="114">
        <v>70</v>
      </c>
      <c r="L26" s="116">
        <v>11.075949367088608</v>
      </c>
    </row>
    <row r="27" spans="1:12" s="110" customFormat="1" ht="15" customHeight="1" x14ac:dyDescent="0.2">
      <c r="A27" s="120"/>
      <c r="B27" s="119"/>
      <c r="D27" s="259" t="s">
        <v>106</v>
      </c>
      <c r="E27" s="113">
        <v>48.433048433048434</v>
      </c>
      <c r="F27" s="115">
        <v>340</v>
      </c>
      <c r="G27" s="114">
        <v>349</v>
      </c>
      <c r="H27" s="114">
        <v>375</v>
      </c>
      <c r="I27" s="114">
        <v>312</v>
      </c>
      <c r="J27" s="140">
        <v>284</v>
      </c>
      <c r="K27" s="114">
        <v>56</v>
      </c>
      <c r="L27" s="116">
        <v>19.718309859154928</v>
      </c>
    </row>
    <row r="28" spans="1:12" s="110" customFormat="1" ht="15" customHeight="1" x14ac:dyDescent="0.2">
      <c r="A28" s="120"/>
      <c r="B28" s="119"/>
      <c r="D28" s="259" t="s">
        <v>107</v>
      </c>
      <c r="E28" s="113">
        <v>51.566951566951566</v>
      </c>
      <c r="F28" s="115">
        <v>362</v>
      </c>
      <c r="G28" s="114">
        <v>394</v>
      </c>
      <c r="H28" s="114">
        <v>422</v>
      </c>
      <c r="I28" s="114">
        <v>371</v>
      </c>
      <c r="J28" s="140">
        <v>348</v>
      </c>
      <c r="K28" s="114">
        <v>14</v>
      </c>
      <c r="L28" s="116">
        <v>4.0229885057471266</v>
      </c>
    </row>
    <row r="29" spans="1:12" s="110" customFormat="1" ht="24" customHeight="1" x14ac:dyDescent="0.2">
      <c r="A29" s="604" t="s">
        <v>189</v>
      </c>
      <c r="B29" s="605"/>
      <c r="C29" s="605"/>
      <c r="D29" s="606"/>
      <c r="E29" s="113">
        <v>91.984481991053826</v>
      </c>
      <c r="F29" s="115">
        <v>43390</v>
      </c>
      <c r="G29" s="114">
        <v>45103</v>
      </c>
      <c r="H29" s="114">
        <v>45585</v>
      </c>
      <c r="I29" s="114">
        <v>44564</v>
      </c>
      <c r="J29" s="140">
        <v>43151</v>
      </c>
      <c r="K29" s="114">
        <v>239</v>
      </c>
      <c r="L29" s="116">
        <v>0.55386897175036498</v>
      </c>
    </row>
    <row r="30" spans="1:12" s="110" customFormat="1" ht="15" customHeight="1" x14ac:dyDescent="0.2">
      <c r="A30" s="120"/>
      <c r="B30" s="119"/>
      <c r="C30" s="258" t="s">
        <v>106</v>
      </c>
      <c r="E30" s="113">
        <v>40.269647384189902</v>
      </c>
      <c r="F30" s="115">
        <v>17473</v>
      </c>
      <c r="G30" s="114">
        <v>17958</v>
      </c>
      <c r="H30" s="114">
        <v>18150</v>
      </c>
      <c r="I30" s="114">
        <v>17204</v>
      </c>
      <c r="J30" s="140">
        <v>16663</v>
      </c>
      <c r="K30" s="114">
        <v>810</v>
      </c>
      <c r="L30" s="116">
        <v>4.8610694352757609</v>
      </c>
    </row>
    <row r="31" spans="1:12" s="110" customFormat="1" ht="15" customHeight="1" x14ac:dyDescent="0.2">
      <c r="A31" s="120"/>
      <c r="B31" s="119"/>
      <c r="C31" s="258" t="s">
        <v>107</v>
      </c>
      <c r="E31" s="113">
        <v>59.730352615810098</v>
      </c>
      <c r="F31" s="115">
        <v>25917</v>
      </c>
      <c r="G31" s="114">
        <v>27145</v>
      </c>
      <c r="H31" s="114">
        <v>27435</v>
      </c>
      <c r="I31" s="114">
        <v>27360</v>
      </c>
      <c r="J31" s="140">
        <v>26488</v>
      </c>
      <c r="K31" s="114">
        <v>-571</v>
      </c>
      <c r="L31" s="116">
        <v>-2.1556931440652369</v>
      </c>
    </row>
    <row r="32" spans="1:12" s="110" customFormat="1" ht="15" customHeight="1" x14ac:dyDescent="0.2">
      <c r="A32" s="120"/>
      <c r="B32" s="119" t="s">
        <v>117</v>
      </c>
      <c r="C32" s="258"/>
      <c r="E32" s="113">
        <v>7.8332026032943967</v>
      </c>
      <c r="F32" s="114">
        <v>3695</v>
      </c>
      <c r="G32" s="114">
        <v>3816</v>
      </c>
      <c r="H32" s="114">
        <v>3751</v>
      </c>
      <c r="I32" s="114">
        <v>3539</v>
      </c>
      <c r="J32" s="140">
        <v>3374</v>
      </c>
      <c r="K32" s="114">
        <v>321</v>
      </c>
      <c r="L32" s="116">
        <v>9.5139300533491404</v>
      </c>
    </row>
    <row r="33" spans="1:12" s="110" customFormat="1" ht="15" customHeight="1" x14ac:dyDescent="0.2">
      <c r="A33" s="120"/>
      <c r="B33" s="119"/>
      <c r="C33" s="258" t="s">
        <v>106</v>
      </c>
      <c r="E33" s="113">
        <v>43.680649526387008</v>
      </c>
      <c r="F33" s="114">
        <v>1614</v>
      </c>
      <c r="G33" s="114">
        <v>1645</v>
      </c>
      <c r="H33" s="114">
        <v>1612</v>
      </c>
      <c r="I33" s="114">
        <v>1484</v>
      </c>
      <c r="J33" s="140">
        <v>1412</v>
      </c>
      <c r="K33" s="114">
        <v>202</v>
      </c>
      <c r="L33" s="116">
        <v>14.305949008498583</v>
      </c>
    </row>
    <row r="34" spans="1:12" s="110" customFormat="1" ht="15" customHeight="1" x14ac:dyDescent="0.2">
      <c r="A34" s="120"/>
      <c r="B34" s="119"/>
      <c r="C34" s="258" t="s">
        <v>107</v>
      </c>
      <c r="E34" s="113">
        <v>56.319350473612992</v>
      </c>
      <c r="F34" s="114">
        <v>2081</v>
      </c>
      <c r="G34" s="114">
        <v>2171</v>
      </c>
      <c r="H34" s="114">
        <v>2139</v>
      </c>
      <c r="I34" s="114">
        <v>2055</v>
      </c>
      <c r="J34" s="140">
        <v>1962</v>
      </c>
      <c r="K34" s="114">
        <v>119</v>
      </c>
      <c r="L34" s="116">
        <v>6.0652395514780837</v>
      </c>
    </row>
    <row r="35" spans="1:12" s="110" customFormat="1" ht="24" customHeight="1" x14ac:dyDescent="0.2">
      <c r="A35" s="604" t="s">
        <v>192</v>
      </c>
      <c r="B35" s="605"/>
      <c r="C35" s="605"/>
      <c r="D35" s="606"/>
      <c r="E35" s="113">
        <v>19.071039409806872</v>
      </c>
      <c r="F35" s="114">
        <v>8996</v>
      </c>
      <c r="G35" s="114">
        <v>9309</v>
      </c>
      <c r="H35" s="114">
        <v>9326</v>
      </c>
      <c r="I35" s="114">
        <v>9394</v>
      </c>
      <c r="J35" s="114">
        <v>8629</v>
      </c>
      <c r="K35" s="318">
        <v>367</v>
      </c>
      <c r="L35" s="319">
        <v>4.2531000115888284</v>
      </c>
    </row>
    <row r="36" spans="1:12" s="110" customFormat="1" ht="15" customHeight="1" x14ac:dyDescent="0.2">
      <c r="A36" s="120"/>
      <c r="B36" s="119"/>
      <c r="C36" s="258" t="s">
        <v>106</v>
      </c>
      <c r="E36" s="113">
        <v>44.708759448643839</v>
      </c>
      <c r="F36" s="114">
        <v>4022</v>
      </c>
      <c r="G36" s="114">
        <v>4097</v>
      </c>
      <c r="H36" s="114">
        <v>4120</v>
      </c>
      <c r="I36" s="114">
        <v>4024</v>
      </c>
      <c r="J36" s="114">
        <v>3695</v>
      </c>
      <c r="K36" s="318">
        <v>327</v>
      </c>
      <c r="L36" s="116">
        <v>8.8497970230040597</v>
      </c>
    </row>
    <row r="37" spans="1:12" s="110" customFormat="1" ht="15" customHeight="1" x14ac:dyDescent="0.2">
      <c r="A37" s="120"/>
      <c r="B37" s="119"/>
      <c r="C37" s="258" t="s">
        <v>107</v>
      </c>
      <c r="E37" s="113">
        <v>55.291240551356161</v>
      </c>
      <c r="F37" s="114">
        <v>4974</v>
      </c>
      <c r="G37" s="114">
        <v>5212</v>
      </c>
      <c r="H37" s="114">
        <v>5206</v>
      </c>
      <c r="I37" s="114">
        <v>5370</v>
      </c>
      <c r="J37" s="140">
        <v>4934</v>
      </c>
      <c r="K37" s="114">
        <v>40</v>
      </c>
      <c r="L37" s="116">
        <v>0.81070125658694769</v>
      </c>
    </row>
    <row r="38" spans="1:12" s="110" customFormat="1" ht="15" customHeight="1" x14ac:dyDescent="0.2">
      <c r="A38" s="120"/>
      <c r="B38" s="119" t="s">
        <v>329</v>
      </c>
      <c r="C38" s="258"/>
      <c r="E38" s="113">
        <v>53.00714421996566</v>
      </c>
      <c r="F38" s="114">
        <v>25004</v>
      </c>
      <c r="G38" s="114">
        <v>25865</v>
      </c>
      <c r="H38" s="114">
        <v>26126</v>
      </c>
      <c r="I38" s="114">
        <v>25966</v>
      </c>
      <c r="J38" s="140">
        <v>25343</v>
      </c>
      <c r="K38" s="114">
        <v>-339</v>
      </c>
      <c r="L38" s="116">
        <v>-1.3376474766207631</v>
      </c>
    </row>
    <row r="39" spans="1:12" s="110" customFormat="1" ht="15" customHeight="1" x14ac:dyDescent="0.2">
      <c r="A39" s="120"/>
      <c r="B39" s="119"/>
      <c r="C39" s="258" t="s">
        <v>106</v>
      </c>
      <c r="E39" s="113">
        <v>39.057750759878417</v>
      </c>
      <c r="F39" s="115">
        <v>9766</v>
      </c>
      <c r="G39" s="114">
        <v>9994</v>
      </c>
      <c r="H39" s="114">
        <v>10071</v>
      </c>
      <c r="I39" s="114">
        <v>9903</v>
      </c>
      <c r="J39" s="140">
        <v>9626</v>
      </c>
      <c r="K39" s="114">
        <v>140</v>
      </c>
      <c r="L39" s="116">
        <v>1.4543943486391024</v>
      </c>
    </row>
    <row r="40" spans="1:12" s="110" customFormat="1" ht="15" customHeight="1" x14ac:dyDescent="0.2">
      <c r="A40" s="120"/>
      <c r="B40" s="119"/>
      <c r="C40" s="258" t="s">
        <v>107</v>
      </c>
      <c r="E40" s="113">
        <v>60.942249240121583</v>
      </c>
      <c r="F40" s="115">
        <v>15238</v>
      </c>
      <c r="G40" s="114">
        <v>15871</v>
      </c>
      <c r="H40" s="114">
        <v>16055</v>
      </c>
      <c r="I40" s="114">
        <v>16063</v>
      </c>
      <c r="J40" s="140">
        <v>15717</v>
      </c>
      <c r="K40" s="114">
        <v>-479</v>
      </c>
      <c r="L40" s="116">
        <v>-3.047655404975504</v>
      </c>
    </row>
    <row r="41" spans="1:12" s="110" customFormat="1" ht="15" customHeight="1" x14ac:dyDescent="0.2">
      <c r="A41" s="120"/>
      <c r="B41" s="320" t="s">
        <v>516</v>
      </c>
      <c r="C41" s="258"/>
      <c r="E41" s="113">
        <v>7.4219329672892247</v>
      </c>
      <c r="F41" s="115">
        <v>3501</v>
      </c>
      <c r="G41" s="114">
        <v>3588</v>
      </c>
      <c r="H41" s="114">
        <v>3616</v>
      </c>
      <c r="I41" s="114">
        <v>3628</v>
      </c>
      <c r="J41" s="140">
        <v>3425</v>
      </c>
      <c r="K41" s="114">
        <v>76</v>
      </c>
      <c r="L41" s="116">
        <v>2.218978102189781</v>
      </c>
    </row>
    <row r="42" spans="1:12" s="110" customFormat="1" ht="15" customHeight="1" x14ac:dyDescent="0.2">
      <c r="A42" s="120"/>
      <c r="B42" s="119"/>
      <c r="C42" s="268" t="s">
        <v>106</v>
      </c>
      <c r="D42" s="182"/>
      <c r="E42" s="113">
        <v>38.960297057983432</v>
      </c>
      <c r="F42" s="115">
        <v>1364</v>
      </c>
      <c r="G42" s="114">
        <v>1381</v>
      </c>
      <c r="H42" s="114">
        <v>1408</v>
      </c>
      <c r="I42" s="114">
        <v>1363</v>
      </c>
      <c r="J42" s="140">
        <v>1310</v>
      </c>
      <c r="K42" s="114">
        <v>54</v>
      </c>
      <c r="L42" s="116">
        <v>4.1221374045801529</v>
      </c>
    </row>
    <row r="43" spans="1:12" s="110" customFormat="1" ht="15" customHeight="1" x14ac:dyDescent="0.2">
      <c r="A43" s="120"/>
      <c r="B43" s="119"/>
      <c r="C43" s="268" t="s">
        <v>107</v>
      </c>
      <c r="D43" s="182"/>
      <c r="E43" s="113">
        <v>61.039702942016568</v>
      </c>
      <c r="F43" s="115">
        <v>2137</v>
      </c>
      <c r="G43" s="114">
        <v>2207</v>
      </c>
      <c r="H43" s="114">
        <v>2208</v>
      </c>
      <c r="I43" s="114">
        <v>2265</v>
      </c>
      <c r="J43" s="140">
        <v>2115</v>
      </c>
      <c r="K43" s="114">
        <v>22</v>
      </c>
      <c r="L43" s="116">
        <v>1.0401891252955082</v>
      </c>
    </row>
    <row r="44" spans="1:12" s="110" customFormat="1" ht="15" customHeight="1" x14ac:dyDescent="0.2">
      <c r="A44" s="120"/>
      <c r="B44" s="119" t="s">
        <v>205</v>
      </c>
      <c r="C44" s="268"/>
      <c r="D44" s="182"/>
      <c r="E44" s="113">
        <v>20.499883402938245</v>
      </c>
      <c r="F44" s="115">
        <v>9670</v>
      </c>
      <c r="G44" s="114">
        <v>10244</v>
      </c>
      <c r="H44" s="114">
        <v>10358</v>
      </c>
      <c r="I44" s="114">
        <v>9212</v>
      </c>
      <c r="J44" s="140">
        <v>9225</v>
      </c>
      <c r="K44" s="114">
        <v>445</v>
      </c>
      <c r="L44" s="116">
        <v>4.8238482384823849</v>
      </c>
    </row>
    <row r="45" spans="1:12" s="110" customFormat="1" ht="15" customHeight="1" x14ac:dyDescent="0.2">
      <c r="A45" s="120"/>
      <c r="B45" s="119"/>
      <c r="C45" s="268" t="s">
        <v>106</v>
      </c>
      <c r="D45" s="182"/>
      <c r="E45" s="113">
        <v>40.889348500517066</v>
      </c>
      <c r="F45" s="115">
        <v>3954</v>
      </c>
      <c r="G45" s="114">
        <v>4151</v>
      </c>
      <c r="H45" s="114">
        <v>4183</v>
      </c>
      <c r="I45" s="114">
        <v>3419</v>
      </c>
      <c r="J45" s="140">
        <v>3463</v>
      </c>
      <c r="K45" s="114">
        <v>491</v>
      </c>
      <c r="L45" s="116">
        <v>14.178457984406585</v>
      </c>
    </row>
    <row r="46" spans="1:12" s="110" customFormat="1" ht="15" customHeight="1" x14ac:dyDescent="0.2">
      <c r="A46" s="123"/>
      <c r="B46" s="124"/>
      <c r="C46" s="260" t="s">
        <v>107</v>
      </c>
      <c r="D46" s="261"/>
      <c r="E46" s="125">
        <v>59.110651499482934</v>
      </c>
      <c r="F46" s="143">
        <v>5716</v>
      </c>
      <c r="G46" s="144">
        <v>6093</v>
      </c>
      <c r="H46" s="144">
        <v>6175</v>
      </c>
      <c r="I46" s="144">
        <v>5793</v>
      </c>
      <c r="J46" s="145">
        <v>5762</v>
      </c>
      <c r="K46" s="144">
        <v>-46</v>
      </c>
      <c r="L46" s="146">
        <v>-0.79833391183616798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47171</v>
      </c>
      <c r="E11" s="114">
        <v>49006</v>
      </c>
      <c r="F11" s="114">
        <v>49426</v>
      </c>
      <c r="G11" s="114">
        <v>48200</v>
      </c>
      <c r="H11" s="140">
        <v>46622</v>
      </c>
      <c r="I11" s="115">
        <v>549</v>
      </c>
      <c r="J11" s="116">
        <v>1.1775556604178286</v>
      </c>
    </row>
    <row r="12" spans="1:15" s="110" customFormat="1" ht="24.95" customHeight="1" x14ac:dyDescent="0.2">
      <c r="A12" s="193" t="s">
        <v>132</v>
      </c>
      <c r="B12" s="194" t="s">
        <v>133</v>
      </c>
      <c r="C12" s="113">
        <v>4.0003391914523752</v>
      </c>
      <c r="D12" s="115">
        <v>1887</v>
      </c>
      <c r="E12" s="114">
        <v>1862</v>
      </c>
      <c r="F12" s="114">
        <v>1950</v>
      </c>
      <c r="G12" s="114">
        <v>1861</v>
      </c>
      <c r="H12" s="140">
        <v>1763</v>
      </c>
      <c r="I12" s="115">
        <v>124</v>
      </c>
      <c r="J12" s="116">
        <v>7.0334656834940441</v>
      </c>
    </row>
    <row r="13" spans="1:15" s="110" customFormat="1" ht="24.95" customHeight="1" x14ac:dyDescent="0.2">
      <c r="A13" s="193" t="s">
        <v>134</v>
      </c>
      <c r="B13" s="199" t="s">
        <v>214</v>
      </c>
      <c r="C13" s="113">
        <v>0.51302707171779272</v>
      </c>
      <c r="D13" s="115">
        <v>242</v>
      </c>
      <c r="E13" s="114">
        <v>265</v>
      </c>
      <c r="F13" s="114">
        <v>260</v>
      </c>
      <c r="G13" s="114">
        <v>247</v>
      </c>
      <c r="H13" s="140">
        <v>240</v>
      </c>
      <c r="I13" s="115">
        <v>2</v>
      </c>
      <c r="J13" s="116">
        <v>0.83333333333333337</v>
      </c>
    </row>
    <row r="14" spans="1:15" s="287" customFormat="1" ht="24.95" customHeight="1" x14ac:dyDescent="0.2">
      <c r="A14" s="193" t="s">
        <v>215</v>
      </c>
      <c r="B14" s="199" t="s">
        <v>137</v>
      </c>
      <c r="C14" s="113">
        <v>6.6290729473617267</v>
      </c>
      <c r="D14" s="115">
        <v>3127</v>
      </c>
      <c r="E14" s="114">
        <v>2585</v>
      </c>
      <c r="F14" s="114">
        <v>2654</v>
      </c>
      <c r="G14" s="114">
        <v>2647</v>
      </c>
      <c r="H14" s="140">
        <v>2674</v>
      </c>
      <c r="I14" s="115">
        <v>453</v>
      </c>
      <c r="J14" s="116">
        <v>16.94091249065071</v>
      </c>
      <c r="K14" s="110"/>
      <c r="L14" s="110"/>
      <c r="M14" s="110"/>
      <c r="N14" s="110"/>
      <c r="O14" s="110"/>
    </row>
    <row r="15" spans="1:15" s="110" customFormat="1" ht="24.95" customHeight="1" x14ac:dyDescent="0.2">
      <c r="A15" s="193" t="s">
        <v>216</v>
      </c>
      <c r="B15" s="199" t="s">
        <v>217</v>
      </c>
      <c r="C15" s="113">
        <v>3.8731423968116006</v>
      </c>
      <c r="D15" s="115">
        <v>1827</v>
      </c>
      <c r="E15" s="114">
        <v>1256</v>
      </c>
      <c r="F15" s="114">
        <v>1262</v>
      </c>
      <c r="G15" s="114">
        <v>1261</v>
      </c>
      <c r="H15" s="140">
        <v>1271</v>
      </c>
      <c r="I15" s="115">
        <v>556</v>
      </c>
      <c r="J15" s="116">
        <v>43.745082612116441</v>
      </c>
    </row>
    <row r="16" spans="1:15" s="287" customFormat="1" ht="24.95" customHeight="1" x14ac:dyDescent="0.2">
      <c r="A16" s="193" t="s">
        <v>218</v>
      </c>
      <c r="B16" s="199" t="s">
        <v>141</v>
      </c>
      <c r="C16" s="113">
        <v>2.0733077526446335</v>
      </c>
      <c r="D16" s="115">
        <v>978</v>
      </c>
      <c r="E16" s="114">
        <v>983</v>
      </c>
      <c r="F16" s="114">
        <v>1030</v>
      </c>
      <c r="G16" s="114">
        <v>1026</v>
      </c>
      <c r="H16" s="140">
        <v>1038</v>
      </c>
      <c r="I16" s="115">
        <v>-60</v>
      </c>
      <c r="J16" s="116">
        <v>-5.7803468208092488</v>
      </c>
      <c r="K16" s="110"/>
      <c r="L16" s="110"/>
      <c r="M16" s="110"/>
      <c r="N16" s="110"/>
      <c r="O16" s="110"/>
    </row>
    <row r="17" spans="1:15" s="110" customFormat="1" ht="24.95" customHeight="1" x14ac:dyDescent="0.2">
      <c r="A17" s="193" t="s">
        <v>142</v>
      </c>
      <c r="B17" s="199" t="s">
        <v>220</v>
      </c>
      <c r="C17" s="113">
        <v>0.68262279790549274</v>
      </c>
      <c r="D17" s="115">
        <v>322</v>
      </c>
      <c r="E17" s="114">
        <v>346</v>
      </c>
      <c r="F17" s="114">
        <v>362</v>
      </c>
      <c r="G17" s="114">
        <v>360</v>
      </c>
      <c r="H17" s="140">
        <v>365</v>
      </c>
      <c r="I17" s="115">
        <v>-43</v>
      </c>
      <c r="J17" s="116">
        <v>-11.780821917808218</v>
      </c>
    </row>
    <row r="18" spans="1:15" s="287" customFormat="1" ht="24.95" customHeight="1" x14ac:dyDescent="0.2">
      <c r="A18" s="201" t="s">
        <v>144</v>
      </c>
      <c r="B18" s="202" t="s">
        <v>145</v>
      </c>
      <c r="C18" s="113">
        <v>3.9240211146679105</v>
      </c>
      <c r="D18" s="115">
        <v>1851</v>
      </c>
      <c r="E18" s="114">
        <v>1873</v>
      </c>
      <c r="F18" s="114">
        <v>1887</v>
      </c>
      <c r="G18" s="114">
        <v>1856</v>
      </c>
      <c r="H18" s="140">
        <v>1870</v>
      </c>
      <c r="I18" s="115">
        <v>-19</v>
      </c>
      <c r="J18" s="116">
        <v>-1.0160427807486632</v>
      </c>
      <c r="K18" s="110"/>
      <c r="L18" s="110"/>
      <c r="M18" s="110"/>
      <c r="N18" s="110"/>
      <c r="O18" s="110"/>
    </row>
    <row r="19" spans="1:15" s="110" customFormat="1" ht="24.95" customHeight="1" x14ac:dyDescent="0.2">
      <c r="A19" s="193" t="s">
        <v>146</v>
      </c>
      <c r="B19" s="199" t="s">
        <v>147</v>
      </c>
      <c r="C19" s="113">
        <v>17.996226495092323</v>
      </c>
      <c r="D19" s="115">
        <v>8489</v>
      </c>
      <c r="E19" s="114">
        <v>8562</v>
      </c>
      <c r="F19" s="114">
        <v>8539</v>
      </c>
      <c r="G19" s="114">
        <v>8667</v>
      </c>
      <c r="H19" s="140">
        <v>8591</v>
      </c>
      <c r="I19" s="115">
        <v>-102</v>
      </c>
      <c r="J19" s="116">
        <v>-1.1872890233965778</v>
      </c>
    </row>
    <row r="20" spans="1:15" s="287" customFormat="1" ht="24.95" customHeight="1" x14ac:dyDescent="0.2">
      <c r="A20" s="193" t="s">
        <v>148</v>
      </c>
      <c r="B20" s="199" t="s">
        <v>149</v>
      </c>
      <c r="C20" s="113">
        <v>4.1762947573721139</v>
      </c>
      <c r="D20" s="115">
        <v>1970</v>
      </c>
      <c r="E20" s="114">
        <v>2055</v>
      </c>
      <c r="F20" s="114">
        <v>2124</v>
      </c>
      <c r="G20" s="114">
        <v>2092</v>
      </c>
      <c r="H20" s="140">
        <v>2087</v>
      </c>
      <c r="I20" s="115">
        <v>-117</v>
      </c>
      <c r="J20" s="116">
        <v>-5.6061332055582174</v>
      </c>
      <c r="K20" s="110"/>
      <c r="L20" s="110"/>
      <c r="M20" s="110"/>
      <c r="N20" s="110"/>
      <c r="O20" s="110"/>
    </row>
    <row r="21" spans="1:15" s="110" customFormat="1" ht="24.95" customHeight="1" x14ac:dyDescent="0.2">
      <c r="A21" s="201" t="s">
        <v>150</v>
      </c>
      <c r="B21" s="202" t="s">
        <v>151</v>
      </c>
      <c r="C21" s="113">
        <v>10.767208666341608</v>
      </c>
      <c r="D21" s="115">
        <v>5079</v>
      </c>
      <c r="E21" s="114">
        <v>5881</v>
      </c>
      <c r="F21" s="114">
        <v>6050</v>
      </c>
      <c r="G21" s="114">
        <v>5968</v>
      </c>
      <c r="H21" s="140">
        <v>5630</v>
      </c>
      <c r="I21" s="115">
        <v>-551</v>
      </c>
      <c r="J21" s="116">
        <v>-9.786856127886324</v>
      </c>
    </row>
    <row r="22" spans="1:15" s="110" customFormat="1" ht="24.95" customHeight="1" x14ac:dyDescent="0.2">
      <c r="A22" s="201" t="s">
        <v>152</v>
      </c>
      <c r="B22" s="199" t="s">
        <v>153</v>
      </c>
      <c r="C22" s="113">
        <v>5.2765470310148181</v>
      </c>
      <c r="D22" s="115">
        <v>2489</v>
      </c>
      <c r="E22" s="114">
        <v>3093</v>
      </c>
      <c r="F22" s="114">
        <v>3124</v>
      </c>
      <c r="G22" s="114">
        <v>1429</v>
      </c>
      <c r="H22" s="140">
        <v>1417</v>
      </c>
      <c r="I22" s="115">
        <v>1072</v>
      </c>
      <c r="J22" s="116">
        <v>75.652787579393078</v>
      </c>
    </row>
    <row r="23" spans="1:15" s="110" customFormat="1" ht="24.95" customHeight="1" x14ac:dyDescent="0.2">
      <c r="A23" s="193" t="s">
        <v>154</v>
      </c>
      <c r="B23" s="199" t="s">
        <v>155</v>
      </c>
      <c r="C23" s="113">
        <v>0.84585868436115408</v>
      </c>
      <c r="D23" s="115">
        <v>399</v>
      </c>
      <c r="E23" s="114">
        <v>414</v>
      </c>
      <c r="F23" s="114">
        <v>404</v>
      </c>
      <c r="G23" s="114">
        <v>413</v>
      </c>
      <c r="H23" s="140">
        <v>408</v>
      </c>
      <c r="I23" s="115">
        <v>-9</v>
      </c>
      <c r="J23" s="116">
        <v>-2.2058823529411766</v>
      </c>
    </row>
    <row r="24" spans="1:15" s="110" customFormat="1" ht="24.95" customHeight="1" x14ac:dyDescent="0.2">
      <c r="A24" s="193" t="s">
        <v>156</v>
      </c>
      <c r="B24" s="199" t="s">
        <v>221</v>
      </c>
      <c r="C24" s="113">
        <v>7.737805007313816</v>
      </c>
      <c r="D24" s="115">
        <v>3650</v>
      </c>
      <c r="E24" s="114">
        <v>3669</v>
      </c>
      <c r="F24" s="114">
        <v>3644</v>
      </c>
      <c r="G24" s="114">
        <v>3592</v>
      </c>
      <c r="H24" s="140">
        <v>3568</v>
      </c>
      <c r="I24" s="115">
        <v>82</v>
      </c>
      <c r="J24" s="116">
        <v>2.2982062780269059</v>
      </c>
    </row>
    <row r="25" spans="1:15" s="110" customFormat="1" ht="24.95" customHeight="1" x14ac:dyDescent="0.2">
      <c r="A25" s="193" t="s">
        <v>222</v>
      </c>
      <c r="B25" s="204" t="s">
        <v>159</v>
      </c>
      <c r="C25" s="113">
        <v>8.9228551440503701</v>
      </c>
      <c r="D25" s="115">
        <v>4209</v>
      </c>
      <c r="E25" s="114">
        <v>4320</v>
      </c>
      <c r="F25" s="114">
        <v>4445</v>
      </c>
      <c r="G25" s="114">
        <v>4845</v>
      </c>
      <c r="H25" s="140">
        <v>4292</v>
      </c>
      <c r="I25" s="115">
        <v>-83</v>
      </c>
      <c r="J25" s="116">
        <v>-1.9338303821062441</v>
      </c>
    </row>
    <row r="26" spans="1:15" s="110" customFormat="1" ht="24.95" customHeight="1" x14ac:dyDescent="0.2">
      <c r="A26" s="201">
        <v>782.78300000000002</v>
      </c>
      <c r="B26" s="203" t="s">
        <v>160</v>
      </c>
      <c r="C26" s="113">
        <v>0.88401772275338664</v>
      </c>
      <c r="D26" s="115">
        <v>417</v>
      </c>
      <c r="E26" s="114">
        <v>523</v>
      </c>
      <c r="F26" s="114">
        <v>499</v>
      </c>
      <c r="G26" s="114">
        <v>492</v>
      </c>
      <c r="H26" s="140">
        <v>399</v>
      </c>
      <c r="I26" s="115">
        <v>18</v>
      </c>
      <c r="J26" s="116">
        <v>4.511278195488722</v>
      </c>
    </row>
    <row r="27" spans="1:15" s="110" customFormat="1" ht="24.95" customHeight="1" x14ac:dyDescent="0.2">
      <c r="A27" s="193" t="s">
        <v>161</v>
      </c>
      <c r="B27" s="199" t="s">
        <v>162</v>
      </c>
      <c r="C27" s="113">
        <v>1.4988022301837993</v>
      </c>
      <c r="D27" s="115">
        <v>707</v>
      </c>
      <c r="E27" s="114">
        <v>741</v>
      </c>
      <c r="F27" s="114">
        <v>776</v>
      </c>
      <c r="G27" s="114">
        <v>807</v>
      </c>
      <c r="H27" s="140">
        <v>763</v>
      </c>
      <c r="I27" s="115">
        <v>-56</v>
      </c>
      <c r="J27" s="116">
        <v>-7.3394495412844041</v>
      </c>
    </row>
    <row r="28" spans="1:15" s="110" customFormat="1" ht="24.95" customHeight="1" x14ac:dyDescent="0.2">
      <c r="A28" s="193" t="s">
        <v>163</v>
      </c>
      <c r="B28" s="199" t="s">
        <v>164</v>
      </c>
      <c r="C28" s="113">
        <v>3.9897394585656443</v>
      </c>
      <c r="D28" s="115">
        <v>1882</v>
      </c>
      <c r="E28" s="114">
        <v>2002</v>
      </c>
      <c r="F28" s="114">
        <v>1848</v>
      </c>
      <c r="G28" s="114">
        <v>2026</v>
      </c>
      <c r="H28" s="140">
        <v>1932</v>
      </c>
      <c r="I28" s="115">
        <v>-50</v>
      </c>
      <c r="J28" s="116">
        <v>-2.5879917184265011</v>
      </c>
    </row>
    <row r="29" spans="1:15" s="110" customFormat="1" ht="24.95" customHeight="1" x14ac:dyDescent="0.2">
      <c r="A29" s="193">
        <v>86</v>
      </c>
      <c r="B29" s="199" t="s">
        <v>165</v>
      </c>
      <c r="C29" s="113">
        <v>5.8468126603209596</v>
      </c>
      <c r="D29" s="115">
        <v>2758</v>
      </c>
      <c r="E29" s="114">
        <v>2777</v>
      </c>
      <c r="F29" s="114">
        <v>2756</v>
      </c>
      <c r="G29" s="114">
        <v>2812</v>
      </c>
      <c r="H29" s="140">
        <v>2757</v>
      </c>
      <c r="I29" s="115">
        <v>1</v>
      </c>
      <c r="J29" s="116">
        <v>3.6271309394269133E-2</v>
      </c>
    </row>
    <row r="30" spans="1:15" s="110" customFormat="1" ht="24.95" customHeight="1" x14ac:dyDescent="0.2">
      <c r="A30" s="193">
        <v>87.88</v>
      </c>
      <c r="B30" s="204" t="s">
        <v>166</v>
      </c>
      <c r="C30" s="113">
        <v>5.0115537088465372</v>
      </c>
      <c r="D30" s="115">
        <v>2364</v>
      </c>
      <c r="E30" s="114">
        <v>2412</v>
      </c>
      <c r="F30" s="114">
        <v>2427</v>
      </c>
      <c r="G30" s="114">
        <v>2414</v>
      </c>
      <c r="H30" s="140">
        <v>2390</v>
      </c>
      <c r="I30" s="115">
        <v>-26</v>
      </c>
      <c r="J30" s="116">
        <v>-1.0878661087866108</v>
      </c>
    </row>
    <row r="31" spans="1:15" s="110" customFormat="1" ht="24.95" customHeight="1" x14ac:dyDescent="0.2">
      <c r="A31" s="193" t="s">
        <v>167</v>
      </c>
      <c r="B31" s="199" t="s">
        <v>168</v>
      </c>
      <c r="C31" s="113">
        <v>11.967098429119586</v>
      </c>
      <c r="D31" s="115">
        <v>5645</v>
      </c>
      <c r="E31" s="114">
        <v>5965</v>
      </c>
      <c r="F31" s="114">
        <v>6032</v>
      </c>
      <c r="G31" s="114">
        <v>6025</v>
      </c>
      <c r="H31" s="140">
        <v>5833</v>
      </c>
      <c r="I31" s="115">
        <v>-188</v>
      </c>
      <c r="J31" s="116">
        <v>-3.2230413166466656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4.0003391914523752</v>
      </c>
      <c r="D34" s="115">
        <v>1887</v>
      </c>
      <c r="E34" s="114">
        <v>1862</v>
      </c>
      <c r="F34" s="114">
        <v>1950</v>
      </c>
      <c r="G34" s="114">
        <v>1861</v>
      </c>
      <c r="H34" s="140">
        <v>1763</v>
      </c>
      <c r="I34" s="115">
        <v>124</v>
      </c>
      <c r="J34" s="116">
        <v>7.0334656834940441</v>
      </c>
    </row>
    <row r="35" spans="1:10" s="110" customFormat="1" ht="24.95" customHeight="1" x14ac:dyDescent="0.2">
      <c r="A35" s="292" t="s">
        <v>171</v>
      </c>
      <c r="B35" s="293" t="s">
        <v>172</v>
      </c>
      <c r="C35" s="113">
        <v>11.06612113374743</v>
      </c>
      <c r="D35" s="115">
        <v>5220</v>
      </c>
      <c r="E35" s="114">
        <v>4723</v>
      </c>
      <c r="F35" s="114">
        <v>4801</v>
      </c>
      <c r="G35" s="114">
        <v>4750</v>
      </c>
      <c r="H35" s="140">
        <v>4784</v>
      </c>
      <c r="I35" s="115">
        <v>436</v>
      </c>
      <c r="J35" s="116">
        <v>9.1137123745819402</v>
      </c>
    </row>
    <row r="36" spans="1:10" s="110" customFormat="1" ht="24.95" customHeight="1" x14ac:dyDescent="0.2">
      <c r="A36" s="294" t="s">
        <v>173</v>
      </c>
      <c r="B36" s="295" t="s">
        <v>174</v>
      </c>
      <c r="C36" s="125">
        <v>84.920819995336117</v>
      </c>
      <c r="D36" s="143">
        <v>40058</v>
      </c>
      <c r="E36" s="144">
        <v>42414</v>
      </c>
      <c r="F36" s="144">
        <v>42668</v>
      </c>
      <c r="G36" s="144">
        <v>41582</v>
      </c>
      <c r="H36" s="145">
        <v>40067</v>
      </c>
      <c r="I36" s="143">
        <v>-9</v>
      </c>
      <c r="J36" s="146">
        <v>-2.2462375521002321E-2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47171</v>
      </c>
      <c r="F11" s="264">
        <v>49006</v>
      </c>
      <c r="G11" s="264">
        <v>49426</v>
      </c>
      <c r="H11" s="264">
        <v>48200</v>
      </c>
      <c r="I11" s="265">
        <v>46622</v>
      </c>
      <c r="J11" s="263">
        <v>549</v>
      </c>
      <c r="K11" s="266">
        <v>1.1775556604178286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46.965296474528841</v>
      </c>
      <c r="E13" s="115">
        <v>22154</v>
      </c>
      <c r="F13" s="114">
        <v>22807</v>
      </c>
      <c r="G13" s="114">
        <v>23067</v>
      </c>
      <c r="H13" s="114">
        <v>21357</v>
      </c>
      <c r="I13" s="140">
        <v>20833</v>
      </c>
      <c r="J13" s="115">
        <v>1321</v>
      </c>
      <c r="K13" s="116">
        <v>6.3409014544232711</v>
      </c>
    </row>
    <row r="14" spans="1:15" ht="15.95" customHeight="1" x14ac:dyDescent="0.2">
      <c r="A14" s="306" t="s">
        <v>230</v>
      </c>
      <c r="B14" s="307"/>
      <c r="C14" s="308"/>
      <c r="D14" s="113">
        <v>39.687519874499159</v>
      </c>
      <c r="E14" s="115">
        <v>18721</v>
      </c>
      <c r="F14" s="114">
        <v>19722</v>
      </c>
      <c r="G14" s="114">
        <v>19861</v>
      </c>
      <c r="H14" s="114">
        <v>20306</v>
      </c>
      <c r="I14" s="140">
        <v>19443</v>
      </c>
      <c r="J14" s="115">
        <v>-722</v>
      </c>
      <c r="K14" s="116">
        <v>-3.7134187111042536</v>
      </c>
    </row>
    <row r="15" spans="1:15" ht="15.95" customHeight="1" x14ac:dyDescent="0.2">
      <c r="A15" s="306" t="s">
        <v>231</v>
      </c>
      <c r="B15" s="307"/>
      <c r="C15" s="308"/>
      <c r="D15" s="113">
        <v>4.867397341586992</v>
      </c>
      <c r="E15" s="115">
        <v>2296</v>
      </c>
      <c r="F15" s="114">
        <v>2363</v>
      </c>
      <c r="G15" s="114">
        <v>2379</v>
      </c>
      <c r="H15" s="114">
        <v>2351</v>
      </c>
      <c r="I15" s="140">
        <v>2277</v>
      </c>
      <c r="J15" s="115">
        <v>19</v>
      </c>
      <c r="K15" s="116">
        <v>0.83443126921387789</v>
      </c>
    </row>
    <row r="16" spans="1:15" ht="15.95" customHeight="1" x14ac:dyDescent="0.2">
      <c r="A16" s="306" t="s">
        <v>232</v>
      </c>
      <c r="B16" s="307"/>
      <c r="C16" s="308"/>
      <c r="D16" s="113">
        <v>3.4300735621462337</v>
      </c>
      <c r="E16" s="115">
        <v>1618</v>
      </c>
      <c r="F16" s="114">
        <v>1650</v>
      </c>
      <c r="G16" s="114">
        <v>1666</v>
      </c>
      <c r="H16" s="114">
        <v>1671</v>
      </c>
      <c r="I16" s="140">
        <v>1654</v>
      </c>
      <c r="J16" s="115">
        <v>-36</v>
      </c>
      <c r="K16" s="116">
        <v>-2.1765417170495769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3.1311610947404125</v>
      </c>
      <c r="E18" s="115">
        <v>1477</v>
      </c>
      <c r="F18" s="114">
        <v>1443</v>
      </c>
      <c r="G18" s="114">
        <v>1508</v>
      </c>
      <c r="H18" s="114">
        <v>1393</v>
      </c>
      <c r="I18" s="140">
        <v>1386</v>
      </c>
      <c r="J18" s="115">
        <v>91</v>
      </c>
      <c r="K18" s="116">
        <v>6.5656565656565657</v>
      </c>
    </row>
    <row r="19" spans="1:11" ht="14.1" customHeight="1" x14ac:dyDescent="0.2">
      <c r="A19" s="306" t="s">
        <v>235</v>
      </c>
      <c r="B19" s="307" t="s">
        <v>236</v>
      </c>
      <c r="C19" s="308"/>
      <c r="D19" s="113">
        <v>2.5163765873099999</v>
      </c>
      <c r="E19" s="115">
        <v>1187</v>
      </c>
      <c r="F19" s="114">
        <v>1171</v>
      </c>
      <c r="G19" s="114">
        <v>1216</v>
      </c>
      <c r="H19" s="114">
        <v>1114</v>
      </c>
      <c r="I19" s="140">
        <v>1127</v>
      </c>
      <c r="J19" s="115">
        <v>60</v>
      </c>
      <c r="K19" s="116">
        <v>5.3238686779059448</v>
      </c>
    </row>
    <row r="20" spans="1:11" ht="14.1" customHeight="1" x14ac:dyDescent="0.2">
      <c r="A20" s="306">
        <v>12</v>
      </c>
      <c r="B20" s="307" t="s">
        <v>237</v>
      </c>
      <c r="C20" s="308"/>
      <c r="D20" s="113">
        <v>1.7574357126200419</v>
      </c>
      <c r="E20" s="115">
        <v>829</v>
      </c>
      <c r="F20" s="114">
        <v>803</v>
      </c>
      <c r="G20" s="114">
        <v>854</v>
      </c>
      <c r="H20" s="114">
        <v>842</v>
      </c>
      <c r="I20" s="140">
        <v>806</v>
      </c>
      <c r="J20" s="115">
        <v>23</v>
      </c>
      <c r="K20" s="116">
        <v>2.8535980148883375</v>
      </c>
    </row>
    <row r="21" spans="1:11" ht="14.1" customHeight="1" x14ac:dyDescent="0.2">
      <c r="A21" s="306">
        <v>21</v>
      </c>
      <c r="B21" s="307" t="s">
        <v>238</v>
      </c>
      <c r="C21" s="308"/>
      <c r="D21" s="113">
        <v>8.2677916516503788E-2</v>
      </c>
      <c r="E21" s="115">
        <v>39</v>
      </c>
      <c r="F21" s="114">
        <v>44</v>
      </c>
      <c r="G21" s="114">
        <v>44</v>
      </c>
      <c r="H21" s="114">
        <v>38</v>
      </c>
      <c r="I21" s="140">
        <v>39</v>
      </c>
      <c r="J21" s="115">
        <v>0</v>
      </c>
      <c r="K21" s="116">
        <v>0</v>
      </c>
    </row>
    <row r="22" spans="1:11" ht="14.1" customHeight="1" x14ac:dyDescent="0.2">
      <c r="A22" s="306">
        <v>22</v>
      </c>
      <c r="B22" s="307" t="s">
        <v>239</v>
      </c>
      <c r="C22" s="308"/>
      <c r="D22" s="113">
        <v>0.37311059761294013</v>
      </c>
      <c r="E22" s="115">
        <v>176</v>
      </c>
      <c r="F22" s="114">
        <v>189</v>
      </c>
      <c r="G22" s="114">
        <v>198</v>
      </c>
      <c r="H22" s="114">
        <v>196</v>
      </c>
      <c r="I22" s="140">
        <v>197</v>
      </c>
      <c r="J22" s="115">
        <v>-21</v>
      </c>
      <c r="K22" s="116">
        <v>-10.659898477157361</v>
      </c>
    </row>
    <row r="23" spans="1:11" ht="14.1" customHeight="1" x14ac:dyDescent="0.2">
      <c r="A23" s="306">
        <v>23</v>
      </c>
      <c r="B23" s="307" t="s">
        <v>240</v>
      </c>
      <c r="C23" s="308"/>
      <c r="D23" s="113">
        <v>0.23107417693074134</v>
      </c>
      <c r="E23" s="115">
        <v>109</v>
      </c>
      <c r="F23" s="114">
        <v>129</v>
      </c>
      <c r="G23" s="114">
        <v>133</v>
      </c>
      <c r="H23" s="114">
        <v>125</v>
      </c>
      <c r="I23" s="140">
        <v>126</v>
      </c>
      <c r="J23" s="115">
        <v>-17</v>
      </c>
      <c r="K23" s="116">
        <v>-13.492063492063492</v>
      </c>
    </row>
    <row r="24" spans="1:11" ht="14.1" customHeight="1" x14ac:dyDescent="0.2">
      <c r="A24" s="306">
        <v>24</v>
      </c>
      <c r="B24" s="307" t="s">
        <v>241</v>
      </c>
      <c r="C24" s="308"/>
      <c r="D24" s="113">
        <v>0.51302707171779272</v>
      </c>
      <c r="E24" s="115">
        <v>242</v>
      </c>
      <c r="F24" s="114">
        <v>234</v>
      </c>
      <c r="G24" s="114">
        <v>249</v>
      </c>
      <c r="H24" s="114">
        <v>267</v>
      </c>
      <c r="I24" s="140">
        <v>266</v>
      </c>
      <c r="J24" s="115">
        <v>-24</v>
      </c>
      <c r="K24" s="116">
        <v>-9.022556390977444</v>
      </c>
    </row>
    <row r="25" spans="1:11" ht="14.1" customHeight="1" x14ac:dyDescent="0.2">
      <c r="A25" s="306">
        <v>25</v>
      </c>
      <c r="B25" s="307" t="s">
        <v>242</v>
      </c>
      <c r="C25" s="308"/>
      <c r="D25" s="113">
        <v>1.0451336626317016</v>
      </c>
      <c r="E25" s="115">
        <v>493</v>
      </c>
      <c r="F25" s="114">
        <v>522</v>
      </c>
      <c r="G25" s="114">
        <v>518</v>
      </c>
      <c r="H25" s="114">
        <v>522</v>
      </c>
      <c r="I25" s="140">
        <v>506</v>
      </c>
      <c r="J25" s="115">
        <v>-13</v>
      </c>
      <c r="K25" s="116">
        <v>-2.5691699604743081</v>
      </c>
    </row>
    <row r="26" spans="1:11" ht="14.1" customHeight="1" x14ac:dyDescent="0.2">
      <c r="A26" s="306">
        <v>26</v>
      </c>
      <c r="B26" s="307" t="s">
        <v>243</v>
      </c>
      <c r="C26" s="308"/>
      <c r="D26" s="113">
        <v>0.59570498823429652</v>
      </c>
      <c r="E26" s="115">
        <v>281</v>
      </c>
      <c r="F26" s="114">
        <v>278</v>
      </c>
      <c r="G26" s="114">
        <v>294</v>
      </c>
      <c r="H26" s="114">
        <v>289</v>
      </c>
      <c r="I26" s="140">
        <v>293</v>
      </c>
      <c r="J26" s="115">
        <v>-12</v>
      </c>
      <c r="K26" s="116">
        <v>-4.0955631399317403</v>
      </c>
    </row>
    <row r="27" spans="1:11" ht="14.1" customHeight="1" x14ac:dyDescent="0.2">
      <c r="A27" s="306">
        <v>27</v>
      </c>
      <c r="B27" s="307" t="s">
        <v>244</v>
      </c>
      <c r="C27" s="308"/>
      <c r="D27" s="113">
        <v>0.27983294820970511</v>
      </c>
      <c r="E27" s="115">
        <v>132</v>
      </c>
      <c r="F27" s="114">
        <v>137</v>
      </c>
      <c r="G27" s="114">
        <v>134</v>
      </c>
      <c r="H27" s="114">
        <v>135</v>
      </c>
      <c r="I27" s="140">
        <v>134</v>
      </c>
      <c r="J27" s="115">
        <v>-2</v>
      </c>
      <c r="K27" s="116">
        <v>-1.4925373134328359</v>
      </c>
    </row>
    <row r="28" spans="1:11" ht="14.1" customHeight="1" x14ac:dyDescent="0.2">
      <c r="A28" s="306">
        <v>28</v>
      </c>
      <c r="B28" s="307" t="s">
        <v>245</v>
      </c>
      <c r="C28" s="308"/>
      <c r="D28" s="113">
        <v>0.19291513853850883</v>
      </c>
      <c r="E28" s="115">
        <v>91</v>
      </c>
      <c r="F28" s="114">
        <v>92</v>
      </c>
      <c r="G28" s="114">
        <v>101</v>
      </c>
      <c r="H28" s="114">
        <v>93</v>
      </c>
      <c r="I28" s="140">
        <v>92</v>
      </c>
      <c r="J28" s="115">
        <v>-1</v>
      </c>
      <c r="K28" s="116">
        <v>-1.0869565217391304</v>
      </c>
    </row>
    <row r="29" spans="1:11" ht="14.1" customHeight="1" x14ac:dyDescent="0.2">
      <c r="A29" s="306">
        <v>29</v>
      </c>
      <c r="B29" s="307" t="s">
        <v>246</v>
      </c>
      <c r="C29" s="308"/>
      <c r="D29" s="113">
        <v>2.7177715121578938</v>
      </c>
      <c r="E29" s="115">
        <v>1282</v>
      </c>
      <c r="F29" s="114">
        <v>1470</v>
      </c>
      <c r="G29" s="114">
        <v>1522</v>
      </c>
      <c r="H29" s="114">
        <v>1539</v>
      </c>
      <c r="I29" s="140">
        <v>1532</v>
      </c>
      <c r="J29" s="115">
        <v>-250</v>
      </c>
      <c r="K29" s="116">
        <v>-16.318537859007833</v>
      </c>
    </row>
    <row r="30" spans="1:11" ht="14.1" customHeight="1" x14ac:dyDescent="0.2">
      <c r="A30" s="306" t="s">
        <v>247</v>
      </c>
      <c r="B30" s="307" t="s">
        <v>248</v>
      </c>
      <c r="C30" s="308"/>
      <c r="D30" s="113">
        <v>0.34131139895274637</v>
      </c>
      <c r="E30" s="115">
        <v>161</v>
      </c>
      <c r="F30" s="114">
        <v>175</v>
      </c>
      <c r="G30" s="114">
        <v>172</v>
      </c>
      <c r="H30" s="114">
        <v>188</v>
      </c>
      <c r="I30" s="140">
        <v>197</v>
      </c>
      <c r="J30" s="115">
        <v>-36</v>
      </c>
      <c r="K30" s="116">
        <v>-18.274111675126903</v>
      </c>
    </row>
    <row r="31" spans="1:11" ht="14.1" customHeight="1" x14ac:dyDescent="0.2">
      <c r="A31" s="306" t="s">
        <v>249</v>
      </c>
      <c r="B31" s="307" t="s">
        <v>250</v>
      </c>
      <c r="C31" s="308"/>
      <c r="D31" s="113">
        <v>2.3701002734731085</v>
      </c>
      <c r="E31" s="115">
        <v>1118</v>
      </c>
      <c r="F31" s="114">
        <v>1291</v>
      </c>
      <c r="G31" s="114">
        <v>1346</v>
      </c>
      <c r="H31" s="114">
        <v>1347</v>
      </c>
      <c r="I31" s="140">
        <v>1332</v>
      </c>
      <c r="J31" s="115">
        <v>-214</v>
      </c>
      <c r="K31" s="116">
        <v>-16.066066066066067</v>
      </c>
    </row>
    <row r="32" spans="1:11" ht="14.1" customHeight="1" x14ac:dyDescent="0.2">
      <c r="A32" s="306">
        <v>31</v>
      </c>
      <c r="B32" s="307" t="s">
        <v>251</v>
      </c>
      <c r="C32" s="308"/>
      <c r="D32" s="113">
        <v>0.13355663437281382</v>
      </c>
      <c r="E32" s="115">
        <v>63</v>
      </c>
      <c r="F32" s="114">
        <v>64</v>
      </c>
      <c r="G32" s="114">
        <v>70</v>
      </c>
      <c r="H32" s="114">
        <v>62</v>
      </c>
      <c r="I32" s="140">
        <v>62</v>
      </c>
      <c r="J32" s="115">
        <v>1</v>
      </c>
      <c r="K32" s="116">
        <v>1.6129032258064515</v>
      </c>
    </row>
    <row r="33" spans="1:11" ht="14.1" customHeight="1" x14ac:dyDescent="0.2">
      <c r="A33" s="306">
        <v>32</v>
      </c>
      <c r="B33" s="307" t="s">
        <v>252</v>
      </c>
      <c r="C33" s="308"/>
      <c r="D33" s="113">
        <v>0.81829937885565285</v>
      </c>
      <c r="E33" s="115">
        <v>386</v>
      </c>
      <c r="F33" s="114">
        <v>375</v>
      </c>
      <c r="G33" s="114">
        <v>411</v>
      </c>
      <c r="H33" s="114">
        <v>405</v>
      </c>
      <c r="I33" s="140">
        <v>387</v>
      </c>
      <c r="J33" s="115">
        <v>-1</v>
      </c>
      <c r="K33" s="116">
        <v>-0.25839793281653745</v>
      </c>
    </row>
    <row r="34" spans="1:11" ht="14.1" customHeight="1" x14ac:dyDescent="0.2">
      <c r="A34" s="306">
        <v>33</v>
      </c>
      <c r="B34" s="307" t="s">
        <v>253</v>
      </c>
      <c r="C34" s="308"/>
      <c r="D34" s="113">
        <v>0.33071166606601515</v>
      </c>
      <c r="E34" s="115">
        <v>156</v>
      </c>
      <c r="F34" s="114">
        <v>145</v>
      </c>
      <c r="G34" s="114">
        <v>164</v>
      </c>
      <c r="H34" s="114">
        <v>170</v>
      </c>
      <c r="I34" s="140">
        <v>172</v>
      </c>
      <c r="J34" s="115">
        <v>-16</v>
      </c>
      <c r="K34" s="116">
        <v>-9.3023255813953494</v>
      </c>
    </row>
    <row r="35" spans="1:11" ht="14.1" customHeight="1" x14ac:dyDescent="0.2">
      <c r="A35" s="306">
        <v>34</v>
      </c>
      <c r="B35" s="307" t="s">
        <v>254</v>
      </c>
      <c r="C35" s="308"/>
      <c r="D35" s="113">
        <v>4.0278984969578771</v>
      </c>
      <c r="E35" s="115">
        <v>1900</v>
      </c>
      <c r="F35" s="114">
        <v>1914</v>
      </c>
      <c r="G35" s="114">
        <v>1912</v>
      </c>
      <c r="H35" s="114">
        <v>1942</v>
      </c>
      <c r="I35" s="140">
        <v>1938</v>
      </c>
      <c r="J35" s="115">
        <v>-38</v>
      </c>
      <c r="K35" s="116">
        <v>-1.9607843137254901</v>
      </c>
    </row>
    <row r="36" spans="1:11" ht="14.1" customHeight="1" x14ac:dyDescent="0.2">
      <c r="A36" s="306">
        <v>41</v>
      </c>
      <c r="B36" s="307" t="s">
        <v>255</v>
      </c>
      <c r="C36" s="308"/>
      <c r="D36" s="113">
        <v>9.3277649403235033E-2</v>
      </c>
      <c r="E36" s="115">
        <v>44</v>
      </c>
      <c r="F36" s="114">
        <v>45</v>
      </c>
      <c r="G36" s="114">
        <v>44</v>
      </c>
      <c r="H36" s="114">
        <v>40</v>
      </c>
      <c r="I36" s="140">
        <v>45</v>
      </c>
      <c r="J36" s="115">
        <v>-1</v>
      </c>
      <c r="K36" s="116">
        <v>-2.2222222222222223</v>
      </c>
    </row>
    <row r="37" spans="1:11" ht="14.1" customHeight="1" x14ac:dyDescent="0.2">
      <c r="A37" s="306">
        <v>42</v>
      </c>
      <c r="B37" s="307" t="s">
        <v>256</v>
      </c>
      <c r="C37" s="308"/>
      <c r="D37" s="113" t="s">
        <v>514</v>
      </c>
      <c r="E37" s="115" t="s">
        <v>514</v>
      </c>
      <c r="F37" s="114" t="s">
        <v>514</v>
      </c>
      <c r="G37" s="114" t="s">
        <v>514</v>
      </c>
      <c r="H37" s="114" t="s">
        <v>514</v>
      </c>
      <c r="I37" s="140" t="s">
        <v>514</v>
      </c>
      <c r="J37" s="115" t="s">
        <v>514</v>
      </c>
      <c r="K37" s="116" t="s">
        <v>514</v>
      </c>
    </row>
    <row r="38" spans="1:11" ht="14.1" customHeight="1" x14ac:dyDescent="0.2">
      <c r="A38" s="306">
        <v>43</v>
      </c>
      <c r="B38" s="307" t="s">
        <v>257</v>
      </c>
      <c r="C38" s="308"/>
      <c r="D38" s="113">
        <v>0.37947043734497893</v>
      </c>
      <c r="E38" s="115">
        <v>179</v>
      </c>
      <c r="F38" s="114">
        <v>187</v>
      </c>
      <c r="G38" s="114">
        <v>183</v>
      </c>
      <c r="H38" s="114">
        <v>173</v>
      </c>
      <c r="I38" s="140">
        <v>169</v>
      </c>
      <c r="J38" s="115">
        <v>10</v>
      </c>
      <c r="K38" s="116">
        <v>5.9171597633136095</v>
      </c>
    </row>
    <row r="39" spans="1:11" ht="14.1" customHeight="1" x14ac:dyDescent="0.2">
      <c r="A39" s="306">
        <v>51</v>
      </c>
      <c r="B39" s="307" t="s">
        <v>258</v>
      </c>
      <c r="C39" s="308"/>
      <c r="D39" s="113">
        <v>10.61881240592737</v>
      </c>
      <c r="E39" s="115">
        <v>5009</v>
      </c>
      <c r="F39" s="114">
        <v>5035</v>
      </c>
      <c r="G39" s="114">
        <v>5061</v>
      </c>
      <c r="H39" s="114">
        <v>3379</v>
      </c>
      <c r="I39" s="140">
        <v>3429</v>
      </c>
      <c r="J39" s="115">
        <v>1580</v>
      </c>
      <c r="K39" s="116">
        <v>46.077573636628756</v>
      </c>
    </row>
    <row r="40" spans="1:11" ht="14.1" customHeight="1" x14ac:dyDescent="0.2">
      <c r="A40" s="306" t="s">
        <v>259</v>
      </c>
      <c r="B40" s="307" t="s">
        <v>260</v>
      </c>
      <c r="C40" s="308"/>
      <c r="D40" s="113">
        <v>10.37077865637786</v>
      </c>
      <c r="E40" s="115">
        <v>4892</v>
      </c>
      <c r="F40" s="114">
        <v>4912</v>
      </c>
      <c r="G40" s="114">
        <v>4936</v>
      </c>
      <c r="H40" s="114">
        <v>3266</v>
      </c>
      <c r="I40" s="140">
        <v>3323</v>
      </c>
      <c r="J40" s="115">
        <v>1569</v>
      </c>
      <c r="K40" s="116">
        <v>47.216370749322898</v>
      </c>
    </row>
    <row r="41" spans="1:11" ht="14.1" customHeight="1" x14ac:dyDescent="0.2">
      <c r="A41" s="306"/>
      <c r="B41" s="307" t="s">
        <v>261</v>
      </c>
      <c r="C41" s="308"/>
      <c r="D41" s="113">
        <v>3.6484280596128977</v>
      </c>
      <c r="E41" s="115">
        <v>1721</v>
      </c>
      <c r="F41" s="114">
        <v>1714</v>
      </c>
      <c r="G41" s="114">
        <v>1711</v>
      </c>
      <c r="H41" s="114">
        <v>1706</v>
      </c>
      <c r="I41" s="140">
        <v>1746</v>
      </c>
      <c r="J41" s="115">
        <v>-25</v>
      </c>
      <c r="K41" s="116">
        <v>-1.43184421534937</v>
      </c>
    </row>
    <row r="42" spans="1:11" ht="14.1" customHeight="1" x14ac:dyDescent="0.2">
      <c r="A42" s="306">
        <v>52</v>
      </c>
      <c r="B42" s="307" t="s">
        <v>262</v>
      </c>
      <c r="C42" s="308"/>
      <c r="D42" s="113">
        <v>4.9479553115261492</v>
      </c>
      <c r="E42" s="115">
        <v>2334</v>
      </c>
      <c r="F42" s="114">
        <v>2458</v>
      </c>
      <c r="G42" s="114">
        <v>2424</v>
      </c>
      <c r="H42" s="114">
        <v>2266</v>
      </c>
      <c r="I42" s="140">
        <v>2276</v>
      </c>
      <c r="J42" s="115">
        <v>58</v>
      </c>
      <c r="K42" s="116">
        <v>2.5483304042179262</v>
      </c>
    </row>
    <row r="43" spans="1:11" ht="14.1" customHeight="1" x14ac:dyDescent="0.2">
      <c r="A43" s="306" t="s">
        <v>263</v>
      </c>
      <c r="B43" s="307" t="s">
        <v>264</v>
      </c>
      <c r="C43" s="308"/>
      <c r="D43" s="113">
        <v>4.685081935935214</v>
      </c>
      <c r="E43" s="115">
        <v>2210</v>
      </c>
      <c r="F43" s="114">
        <v>2318</v>
      </c>
      <c r="G43" s="114">
        <v>2296</v>
      </c>
      <c r="H43" s="114">
        <v>2164</v>
      </c>
      <c r="I43" s="140">
        <v>2176</v>
      </c>
      <c r="J43" s="115">
        <v>34</v>
      </c>
      <c r="K43" s="116">
        <v>1.5625</v>
      </c>
    </row>
    <row r="44" spans="1:11" ht="14.1" customHeight="1" x14ac:dyDescent="0.2">
      <c r="A44" s="306">
        <v>53</v>
      </c>
      <c r="B44" s="307" t="s">
        <v>265</v>
      </c>
      <c r="C44" s="308"/>
      <c r="D44" s="113">
        <v>0.8267791651650378</v>
      </c>
      <c r="E44" s="115">
        <v>390</v>
      </c>
      <c r="F44" s="114">
        <v>395</v>
      </c>
      <c r="G44" s="114">
        <v>446</v>
      </c>
      <c r="H44" s="114">
        <v>448</v>
      </c>
      <c r="I44" s="140">
        <v>462</v>
      </c>
      <c r="J44" s="115">
        <v>-72</v>
      </c>
      <c r="K44" s="116">
        <v>-15.584415584415584</v>
      </c>
    </row>
    <row r="45" spans="1:11" ht="14.1" customHeight="1" x14ac:dyDescent="0.2">
      <c r="A45" s="306" t="s">
        <v>266</v>
      </c>
      <c r="B45" s="307" t="s">
        <v>267</v>
      </c>
      <c r="C45" s="308"/>
      <c r="D45" s="113">
        <v>0.79286001992749777</v>
      </c>
      <c r="E45" s="115">
        <v>374</v>
      </c>
      <c r="F45" s="114">
        <v>379</v>
      </c>
      <c r="G45" s="114">
        <v>426</v>
      </c>
      <c r="H45" s="114">
        <v>426</v>
      </c>
      <c r="I45" s="140">
        <v>439</v>
      </c>
      <c r="J45" s="115">
        <v>-65</v>
      </c>
      <c r="K45" s="116">
        <v>-14.806378132118452</v>
      </c>
    </row>
    <row r="46" spans="1:11" ht="14.1" customHeight="1" x14ac:dyDescent="0.2">
      <c r="A46" s="306">
        <v>54</v>
      </c>
      <c r="B46" s="307" t="s">
        <v>268</v>
      </c>
      <c r="C46" s="308"/>
      <c r="D46" s="113">
        <v>13.088550168535752</v>
      </c>
      <c r="E46" s="115">
        <v>6174</v>
      </c>
      <c r="F46" s="114">
        <v>6305</v>
      </c>
      <c r="G46" s="114">
        <v>6438</v>
      </c>
      <c r="H46" s="114">
        <v>6365</v>
      </c>
      <c r="I46" s="140">
        <v>6367</v>
      </c>
      <c r="J46" s="115">
        <v>-193</v>
      </c>
      <c r="K46" s="116">
        <v>-3.0312549081199935</v>
      </c>
    </row>
    <row r="47" spans="1:11" ht="14.1" customHeight="1" x14ac:dyDescent="0.2">
      <c r="A47" s="306">
        <v>61</v>
      </c>
      <c r="B47" s="307" t="s">
        <v>269</v>
      </c>
      <c r="C47" s="308"/>
      <c r="D47" s="113">
        <v>0.67838290475080032</v>
      </c>
      <c r="E47" s="115">
        <v>320</v>
      </c>
      <c r="F47" s="114">
        <v>312</v>
      </c>
      <c r="G47" s="114">
        <v>326</v>
      </c>
      <c r="H47" s="114">
        <v>312</v>
      </c>
      <c r="I47" s="140">
        <v>296</v>
      </c>
      <c r="J47" s="115">
        <v>24</v>
      </c>
      <c r="K47" s="116">
        <v>8.1081081081081088</v>
      </c>
    </row>
    <row r="48" spans="1:11" ht="14.1" customHeight="1" x14ac:dyDescent="0.2">
      <c r="A48" s="306">
        <v>62</v>
      </c>
      <c r="B48" s="307" t="s">
        <v>270</v>
      </c>
      <c r="C48" s="308"/>
      <c r="D48" s="113">
        <v>11.379873227194675</v>
      </c>
      <c r="E48" s="115">
        <v>5368</v>
      </c>
      <c r="F48" s="114">
        <v>5396</v>
      </c>
      <c r="G48" s="114">
        <v>5415</v>
      </c>
      <c r="H48" s="114">
        <v>5565</v>
      </c>
      <c r="I48" s="140">
        <v>5364</v>
      </c>
      <c r="J48" s="115">
        <v>4</v>
      </c>
      <c r="K48" s="116">
        <v>7.4571215510812833E-2</v>
      </c>
    </row>
    <row r="49" spans="1:11" ht="14.1" customHeight="1" x14ac:dyDescent="0.2">
      <c r="A49" s="306">
        <v>63</v>
      </c>
      <c r="B49" s="307" t="s">
        <v>271</v>
      </c>
      <c r="C49" s="308"/>
      <c r="D49" s="113">
        <v>8.3017107968879191</v>
      </c>
      <c r="E49" s="115">
        <v>3916</v>
      </c>
      <c r="F49" s="114">
        <v>4773</v>
      </c>
      <c r="G49" s="114">
        <v>4959</v>
      </c>
      <c r="H49" s="114">
        <v>5436</v>
      </c>
      <c r="I49" s="140">
        <v>4406</v>
      </c>
      <c r="J49" s="115">
        <v>-490</v>
      </c>
      <c r="K49" s="116">
        <v>-11.12119836586473</v>
      </c>
    </row>
    <row r="50" spans="1:11" ht="14.1" customHeight="1" x14ac:dyDescent="0.2">
      <c r="A50" s="306" t="s">
        <v>272</v>
      </c>
      <c r="B50" s="307" t="s">
        <v>273</v>
      </c>
      <c r="C50" s="308"/>
      <c r="D50" s="113">
        <v>0.54482627037798648</v>
      </c>
      <c r="E50" s="115">
        <v>257</v>
      </c>
      <c r="F50" s="114">
        <v>271</v>
      </c>
      <c r="G50" s="114">
        <v>304</v>
      </c>
      <c r="H50" s="114">
        <v>296</v>
      </c>
      <c r="I50" s="140">
        <v>312</v>
      </c>
      <c r="J50" s="115">
        <v>-55</v>
      </c>
      <c r="K50" s="116">
        <v>-17.628205128205128</v>
      </c>
    </row>
    <row r="51" spans="1:11" ht="14.1" customHeight="1" x14ac:dyDescent="0.2">
      <c r="A51" s="306" t="s">
        <v>274</v>
      </c>
      <c r="B51" s="307" t="s">
        <v>275</v>
      </c>
      <c r="C51" s="308"/>
      <c r="D51" s="113">
        <v>7.3710542494329143</v>
      </c>
      <c r="E51" s="115">
        <v>3477</v>
      </c>
      <c r="F51" s="114">
        <v>4300</v>
      </c>
      <c r="G51" s="114">
        <v>4446</v>
      </c>
      <c r="H51" s="114">
        <v>4944</v>
      </c>
      <c r="I51" s="140">
        <v>3892</v>
      </c>
      <c r="J51" s="115">
        <v>-415</v>
      </c>
      <c r="K51" s="116">
        <v>-10.662898252826311</v>
      </c>
    </row>
    <row r="52" spans="1:11" ht="14.1" customHeight="1" x14ac:dyDescent="0.2">
      <c r="A52" s="306">
        <v>71</v>
      </c>
      <c r="B52" s="307" t="s">
        <v>276</v>
      </c>
      <c r="C52" s="308"/>
      <c r="D52" s="113">
        <v>12.425006889826376</v>
      </c>
      <c r="E52" s="115">
        <v>5861</v>
      </c>
      <c r="F52" s="114">
        <v>5979</v>
      </c>
      <c r="G52" s="114">
        <v>5891</v>
      </c>
      <c r="H52" s="114">
        <v>5895</v>
      </c>
      <c r="I52" s="140">
        <v>5859</v>
      </c>
      <c r="J52" s="115">
        <v>2</v>
      </c>
      <c r="K52" s="116">
        <v>3.4135518006485746E-2</v>
      </c>
    </row>
    <row r="53" spans="1:11" ht="14.1" customHeight="1" x14ac:dyDescent="0.2">
      <c r="A53" s="306" t="s">
        <v>277</v>
      </c>
      <c r="B53" s="307" t="s">
        <v>278</v>
      </c>
      <c r="C53" s="308"/>
      <c r="D53" s="113">
        <v>0.91369697483623413</v>
      </c>
      <c r="E53" s="115">
        <v>431</v>
      </c>
      <c r="F53" s="114">
        <v>442</v>
      </c>
      <c r="G53" s="114">
        <v>443</v>
      </c>
      <c r="H53" s="114">
        <v>441</v>
      </c>
      <c r="I53" s="140">
        <v>446</v>
      </c>
      <c r="J53" s="115">
        <v>-15</v>
      </c>
      <c r="K53" s="116">
        <v>-3.3632286995515694</v>
      </c>
    </row>
    <row r="54" spans="1:11" ht="14.1" customHeight="1" x14ac:dyDescent="0.2">
      <c r="A54" s="306" t="s">
        <v>279</v>
      </c>
      <c r="B54" s="307" t="s">
        <v>280</v>
      </c>
      <c r="C54" s="308"/>
      <c r="D54" s="113">
        <v>11.078840813211507</v>
      </c>
      <c r="E54" s="115">
        <v>5226</v>
      </c>
      <c r="F54" s="114">
        <v>5312</v>
      </c>
      <c r="G54" s="114">
        <v>5216</v>
      </c>
      <c r="H54" s="114">
        <v>5227</v>
      </c>
      <c r="I54" s="140">
        <v>5196</v>
      </c>
      <c r="J54" s="115">
        <v>30</v>
      </c>
      <c r="K54" s="116">
        <v>0.57736720554272514</v>
      </c>
    </row>
    <row r="55" spans="1:11" ht="14.1" customHeight="1" x14ac:dyDescent="0.2">
      <c r="A55" s="306">
        <v>72</v>
      </c>
      <c r="B55" s="307" t="s">
        <v>281</v>
      </c>
      <c r="C55" s="308"/>
      <c r="D55" s="113">
        <v>1.3758453286977168</v>
      </c>
      <c r="E55" s="115">
        <v>649</v>
      </c>
      <c r="F55" s="114">
        <v>662</v>
      </c>
      <c r="G55" s="114">
        <v>660</v>
      </c>
      <c r="H55" s="114">
        <v>667</v>
      </c>
      <c r="I55" s="140">
        <v>662</v>
      </c>
      <c r="J55" s="115">
        <v>-13</v>
      </c>
      <c r="K55" s="116">
        <v>-1.9637462235649548</v>
      </c>
    </row>
    <row r="56" spans="1:11" ht="14.1" customHeight="1" x14ac:dyDescent="0.2">
      <c r="A56" s="306" t="s">
        <v>282</v>
      </c>
      <c r="B56" s="307" t="s">
        <v>283</v>
      </c>
      <c r="C56" s="308"/>
      <c r="D56" s="113">
        <v>0.17171567276504632</v>
      </c>
      <c r="E56" s="115">
        <v>81</v>
      </c>
      <c r="F56" s="114">
        <v>83</v>
      </c>
      <c r="G56" s="114">
        <v>82</v>
      </c>
      <c r="H56" s="114">
        <v>80</v>
      </c>
      <c r="I56" s="140">
        <v>81</v>
      </c>
      <c r="J56" s="115">
        <v>0</v>
      </c>
      <c r="K56" s="116">
        <v>0</v>
      </c>
    </row>
    <row r="57" spans="1:11" ht="14.1" customHeight="1" x14ac:dyDescent="0.2">
      <c r="A57" s="306" t="s">
        <v>284</v>
      </c>
      <c r="B57" s="307" t="s">
        <v>285</v>
      </c>
      <c r="C57" s="308"/>
      <c r="D57" s="113">
        <v>0.89249750906277159</v>
      </c>
      <c r="E57" s="115">
        <v>421</v>
      </c>
      <c r="F57" s="114">
        <v>429</v>
      </c>
      <c r="G57" s="114">
        <v>435</v>
      </c>
      <c r="H57" s="114">
        <v>436</v>
      </c>
      <c r="I57" s="140">
        <v>431</v>
      </c>
      <c r="J57" s="115">
        <v>-10</v>
      </c>
      <c r="K57" s="116">
        <v>-2.3201856148491879</v>
      </c>
    </row>
    <row r="58" spans="1:11" ht="14.1" customHeight="1" x14ac:dyDescent="0.2">
      <c r="A58" s="306">
        <v>73</v>
      </c>
      <c r="B58" s="307" t="s">
        <v>286</v>
      </c>
      <c r="C58" s="308"/>
      <c r="D58" s="113">
        <v>1.5539208411948018</v>
      </c>
      <c r="E58" s="115">
        <v>733</v>
      </c>
      <c r="F58" s="114">
        <v>821</v>
      </c>
      <c r="G58" s="114">
        <v>726</v>
      </c>
      <c r="H58" s="114">
        <v>827</v>
      </c>
      <c r="I58" s="140">
        <v>781</v>
      </c>
      <c r="J58" s="115">
        <v>-48</v>
      </c>
      <c r="K58" s="116">
        <v>-6.1459667093469914</v>
      </c>
    </row>
    <row r="59" spans="1:11" ht="14.1" customHeight="1" x14ac:dyDescent="0.2">
      <c r="A59" s="306" t="s">
        <v>287</v>
      </c>
      <c r="B59" s="307" t="s">
        <v>288</v>
      </c>
      <c r="C59" s="308"/>
      <c r="D59" s="113">
        <v>1.3186067711093681</v>
      </c>
      <c r="E59" s="115">
        <v>622</v>
      </c>
      <c r="F59" s="114">
        <v>704</v>
      </c>
      <c r="G59" s="114">
        <v>612</v>
      </c>
      <c r="H59" s="114">
        <v>715</v>
      </c>
      <c r="I59" s="140">
        <v>664</v>
      </c>
      <c r="J59" s="115">
        <v>-42</v>
      </c>
      <c r="K59" s="116">
        <v>-6.3253012048192767</v>
      </c>
    </row>
    <row r="60" spans="1:11" ht="14.1" customHeight="1" x14ac:dyDescent="0.2">
      <c r="A60" s="306">
        <v>81</v>
      </c>
      <c r="B60" s="307" t="s">
        <v>289</v>
      </c>
      <c r="C60" s="308"/>
      <c r="D60" s="113">
        <v>3.7671450679442877</v>
      </c>
      <c r="E60" s="115">
        <v>1777</v>
      </c>
      <c r="F60" s="114">
        <v>1795</v>
      </c>
      <c r="G60" s="114">
        <v>1804</v>
      </c>
      <c r="H60" s="114">
        <v>1844</v>
      </c>
      <c r="I60" s="140">
        <v>1797</v>
      </c>
      <c r="J60" s="115">
        <v>-20</v>
      </c>
      <c r="K60" s="116">
        <v>-1.1129660545353366</v>
      </c>
    </row>
    <row r="61" spans="1:11" ht="14.1" customHeight="1" x14ac:dyDescent="0.2">
      <c r="A61" s="306" t="s">
        <v>290</v>
      </c>
      <c r="B61" s="307" t="s">
        <v>291</v>
      </c>
      <c r="C61" s="308"/>
      <c r="D61" s="113">
        <v>1.0811727544465879</v>
      </c>
      <c r="E61" s="115">
        <v>510</v>
      </c>
      <c r="F61" s="114">
        <v>525</v>
      </c>
      <c r="G61" s="114">
        <v>524</v>
      </c>
      <c r="H61" s="114">
        <v>564</v>
      </c>
      <c r="I61" s="140">
        <v>541</v>
      </c>
      <c r="J61" s="115">
        <v>-31</v>
      </c>
      <c r="K61" s="116">
        <v>-5.730129390018484</v>
      </c>
    </row>
    <row r="62" spans="1:11" ht="14.1" customHeight="1" x14ac:dyDescent="0.2">
      <c r="A62" s="306" t="s">
        <v>292</v>
      </c>
      <c r="B62" s="307" t="s">
        <v>293</v>
      </c>
      <c r="C62" s="308"/>
      <c r="D62" s="113">
        <v>1.4839626041423757</v>
      </c>
      <c r="E62" s="115">
        <v>700</v>
      </c>
      <c r="F62" s="114">
        <v>708</v>
      </c>
      <c r="G62" s="114">
        <v>721</v>
      </c>
      <c r="H62" s="114">
        <v>689</v>
      </c>
      <c r="I62" s="140">
        <v>652</v>
      </c>
      <c r="J62" s="115">
        <v>48</v>
      </c>
      <c r="K62" s="116">
        <v>7.3619631901840492</v>
      </c>
    </row>
    <row r="63" spans="1:11" ht="14.1" customHeight="1" x14ac:dyDescent="0.2">
      <c r="A63" s="306"/>
      <c r="B63" s="307" t="s">
        <v>294</v>
      </c>
      <c r="C63" s="308"/>
      <c r="D63" s="113">
        <v>1.1956498696232856</v>
      </c>
      <c r="E63" s="115">
        <v>564</v>
      </c>
      <c r="F63" s="114">
        <v>576</v>
      </c>
      <c r="G63" s="114">
        <v>599</v>
      </c>
      <c r="H63" s="114">
        <v>573</v>
      </c>
      <c r="I63" s="140">
        <v>539</v>
      </c>
      <c r="J63" s="115">
        <v>25</v>
      </c>
      <c r="K63" s="116">
        <v>4.6382189239332092</v>
      </c>
    </row>
    <row r="64" spans="1:11" ht="14.1" customHeight="1" x14ac:dyDescent="0.2">
      <c r="A64" s="306" t="s">
        <v>295</v>
      </c>
      <c r="B64" s="307" t="s">
        <v>296</v>
      </c>
      <c r="C64" s="308"/>
      <c r="D64" s="113">
        <v>8.0557969939157537E-2</v>
      </c>
      <c r="E64" s="115">
        <v>38</v>
      </c>
      <c r="F64" s="114">
        <v>43</v>
      </c>
      <c r="G64" s="114">
        <v>49</v>
      </c>
      <c r="H64" s="114">
        <v>56</v>
      </c>
      <c r="I64" s="140">
        <v>56</v>
      </c>
      <c r="J64" s="115">
        <v>-18</v>
      </c>
      <c r="K64" s="116">
        <v>-32.142857142857146</v>
      </c>
    </row>
    <row r="65" spans="1:11" ht="14.1" customHeight="1" x14ac:dyDescent="0.2">
      <c r="A65" s="306" t="s">
        <v>297</v>
      </c>
      <c r="B65" s="307" t="s">
        <v>298</v>
      </c>
      <c r="C65" s="308"/>
      <c r="D65" s="113">
        <v>0.66778317186406899</v>
      </c>
      <c r="E65" s="115">
        <v>315</v>
      </c>
      <c r="F65" s="114">
        <v>317</v>
      </c>
      <c r="G65" s="114">
        <v>308</v>
      </c>
      <c r="H65" s="114">
        <v>319</v>
      </c>
      <c r="I65" s="140">
        <v>329</v>
      </c>
      <c r="J65" s="115">
        <v>-14</v>
      </c>
      <c r="K65" s="116">
        <v>-4.2553191489361701</v>
      </c>
    </row>
    <row r="66" spans="1:11" ht="14.1" customHeight="1" x14ac:dyDescent="0.2">
      <c r="A66" s="306">
        <v>82</v>
      </c>
      <c r="B66" s="307" t="s">
        <v>299</v>
      </c>
      <c r="C66" s="308"/>
      <c r="D66" s="113">
        <v>2.2407835322549872</v>
      </c>
      <c r="E66" s="115">
        <v>1057</v>
      </c>
      <c r="F66" s="114">
        <v>1124</v>
      </c>
      <c r="G66" s="114">
        <v>1089</v>
      </c>
      <c r="H66" s="114">
        <v>1083</v>
      </c>
      <c r="I66" s="140">
        <v>1084</v>
      </c>
      <c r="J66" s="115">
        <v>-27</v>
      </c>
      <c r="K66" s="116">
        <v>-2.4907749077490773</v>
      </c>
    </row>
    <row r="67" spans="1:11" ht="14.1" customHeight="1" x14ac:dyDescent="0.2">
      <c r="A67" s="306" t="s">
        <v>300</v>
      </c>
      <c r="B67" s="307" t="s">
        <v>301</v>
      </c>
      <c r="C67" s="308"/>
      <c r="D67" s="113">
        <v>1.2126094422420555</v>
      </c>
      <c r="E67" s="115">
        <v>572</v>
      </c>
      <c r="F67" s="114">
        <v>608</v>
      </c>
      <c r="G67" s="114">
        <v>593</v>
      </c>
      <c r="H67" s="114">
        <v>592</v>
      </c>
      <c r="I67" s="140">
        <v>590</v>
      </c>
      <c r="J67" s="115">
        <v>-18</v>
      </c>
      <c r="K67" s="116">
        <v>-3.0508474576271185</v>
      </c>
    </row>
    <row r="68" spans="1:11" ht="14.1" customHeight="1" x14ac:dyDescent="0.2">
      <c r="A68" s="306" t="s">
        <v>302</v>
      </c>
      <c r="B68" s="307" t="s">
        <v>303</v>
      </c>
      <c r="C68" s="308"/>
      <c r="D68" s="113">
        <v>0.55542600326471769</v>
      </c>
      <c r="E68" s="115">
        <v>262</v>
      </c>
      <c r="F68" s="114">
        <v>297</v>
      </c>
      <c r="G68" s="114">
        <v>284</v>
      </c>
      <c r="H68" s="114">
        <v>286</v>
      </c>
      <c r="I68" s="140">
        <v>296</v>
      </c>
      <c r="J68" s="115">
        <v>-34</v>
      </c>
      <c r="K68" s="116">
        <v>-11.486486486486486</v>
      </c>
    </row>
    <row r="69" spans="1:11" ht="14.1" customHeight="1" x14ac:dyDescent="0.2">
      <c r="A69" s="306">
        <v>83</v>
      </c>
      <c r="B69" s="307" t="s">
        <v>304</v>
      </c>
      <c r="C69" s="308"/>
      <c r="D69" s="113">
        <v>3.7586652816349027</v>
      </c>
      <c r="E69" s="115">
        <v>1773</v>
      </c>
      <c r="F69" s="114">
        <v>1792</v>
      </c>
      <c r="G69" s="114">
        <v>1783</v>
      </c>
      <c r="H69" s="114">
        <v>1771</v>
      </c>
      <c r="I69" s="140">
        <v>1745</v>
      </c>
      <c r="J69" s="115">
        <v>28</v>
      </c>
      <c r="K69" s="116">
        <v>1.6045845272206303</v>
      </c>
    </row>
    <row r="70" spans="1:11" ht="14.1" customHeight="1" x14ac:dyDescent="0.2">
      <c r="A70" s="306" t="s">
        <v>305</v>
      </c>
      <c r="B70" s="307" t="s">
        <v>306</v>
      </c>
      <c r="C70" s="308"/>
      <c r="D70" s="113">
        <v>2.0054694621695535</v>
      </c>
      <c r="E70" s="115">
        <v>946</v>
      </c>
      <c r="F70" s="114">
        <v>971</v>
      </c>
      <c r="G70" s="114">
        <v>972</v>
      </c>
      <c r="H70" s="114">
        <v>988</v>
      </c>
      <c r="I70" s="140">
        <v>1008</v>
      </c>
      <c r="J70" s="115">
        <v>-62</v>
      </c>
      <c r="K70" s="116">
        <v>-6.1507936507936511</v>
      </c>
    </row>
    <row r="71" spans="1:11" ht="14.1" customHeight="1" x14ac:dyDescent="0.2">
      <c r="A71" s="306"/>
      <c r="B71" s="307" t="s">
        <v>307</v>
      </c>
      <c r="C71" s="308"/>
      <c r="D71" s="113">
        <v>0.98153526531131419</v>
      </c>
      <c r="E71" s="115">
        <v>463</v>
      </c>
      <c r="F71" s="114">
        <v>480</v>
      </c>
      <c r="G71" s="114">
        <v>476</v>
      </c>
      <c r="H71" s="114">
        <v>469</v>
      </c>
      <c r="I71" s="140">
        <v>499</v>
      </c>
      <c r="J71" s="115">
        <v>-36</v>
      </c>
      <c r="K71" s="116">
        <v>-7.214428857715431</v>
      </c>
    </row>
    <row r="72" spans="1:11" ht="14.1" customHeight="1" x14ac:dyDescent="0.2">
      <c r="A72" s="306">
        <v>84</v>
      </c>
      <c r="B72" s="307" t="s">
        <v>308</v>
      </c>
      <c r="C72" s="308"/>
      <c r="D72" s="113">
        <v>1.4161243136672956</v>
      </c>
      <c r="E72" s="115">
        <v>668</v>
      </c>
      <c r="F72" s="114">
        <v>700</v>
      </c>
      <c r="G72" s="114">
        <v>688</v>
      </c>
      <c r="H72" s="114">
        <v>680</v>
      </c>
      <c r="I72" s="140">
        <v>629</v>
      </c>
      <c r="J72" s="115">
        <v>39</v>
      </c>
      <c r="K72" s="116">
        <v>6.2003179650238476</v>
      </c>
    </row>
    <row r="73" spans="1:11" ht="14.1" customHeight="1" x14ac:dyDescent="0.2">
      <c r="A73" s="306" t="s">
        <v>309</v>
      </c>
      <c r="B73" s="307" t="s">
        <v>310</v>
      </c>
      <c r="C73" s="308"/>
      <c r="D73" s="113">
        <v>0.16747577961035381</v>
      </c>
      <c r="E73" s="115">
        <v>79</v>
      </c>
      <c r="F73" s="114">
        <v>87</v>
      </c>
      <c r="G73" s="114">
        <v>88</v>
      </c>
      <c r="H73" s="114">
        <v>98</v>
      </c>
      <c r="I73" s="140">
        <v>97</v>
      </c>
      <c r="J73" s="115">
        <v>-18</v>
      </c>
      <c r="K73" s="116">
        <v>-18.556701030927837</v>
      </c>
    </row>
    <row r="74" spans="1:11" ht="14.1" customHeight="1" x14ac:dyDescent="0.2">
      <c r="A74" s="306" t="s">
        <v>311</v>
      </c>
      <c r="B74" s="307" t="s">
        <v>312</v>
      </c>
      <c r="C74" s="308"/>
      <c r="D74" s="113">
        <v>5.2998664433656271E-2</v>
      </c>
      <c r="E74" s="115">
        <v>25</v>
      </c>
      <c r="F74" s="114">
        <v>24</v>
      </c>
      <c r="G74" s="114">
        <v>21</v>
      </c>
      <c r="H74" s="114">
        <v>23</v>
      </c>
      <c r="I74" s="140">
        <v>15</v>
      </c>
      <c r="J74" s="115">
        <v>10</v>
      </c>
      <c r="K74" s="116">
        <v>66.666666666666671</v>
      </c>
    </row>
    <row r="75" spans="1:11" ht="14.1" customHeight="1" x14ac:dyDescent="0.2">
      <c r="A75" s="306" t="s">
        <v>313</v>
      </c>
      <c r="B75" s="307" t="s">
        <v>314</v>
      </c>
      <c r="C75" s="308"/>
      <c r="D75" s="113">
        <v>1.9079519196116258E-2</v>
      </c>
      <c r="E75" s="115">
        <v>9</v>
      </c>
      <c r="F75" s="114">
        <v>11</v>
      </c>
      <c r="G75" s="114">
        <v>9</v>
      </c>
      <c r="H75" s="114">
        <v>11</v>
      </c>
      <c r="I75" s="140">
        <v>9</v>
      </c>
      <c r="J75" s="115">
        <v>0</v>
      </c>
      <c r="K75" s="116">
        <v>0</v>
      </c>
    </row>
    <row r="76" spans="1:11" ht="14.1" customHeight="1" x14ac:dyDescent="0.2">
      <c r="A76" s="306">
        <v>91</v>
      </c>
      <c r="B76" s="307" t="s">
        <v>315</v>
      </c>
      <c r="C76" s="308"/>
      <c r="D76" s="113">
        <v>0.8331390048970766</v>
      </c>
      <c r="E76" s="115">
        <v>393</v>
      </c>
      <c r="F76" s="114">
        <v>373</v>
      </c>
      <c r="G76" s="114">
        <v>365</v>
      </c>
      <c r="H76" s="114">
        <v>356</v>
      </c>
      <c r="I76" s="140">
        <v>353</v>
      </c>
      <c r="J76" s="115">
        <v>40</v>
      </c>
      <c r="K76" s="116">
        <v>11.331444759206798</v>
      </c>
    </row>
    <row r="77" spans="1:11" ht="14.1" customHeight="1" x14ac:dyDescent="0.2">
      <c r="A77" s="306">
        <v>92</v>
      </c>
      <c r="B77" s="307" t="s">
        <v>316</v>
      </c>
      <c r="C77" s="308"/>
      <c r="D77" s="113">
        <v>0.40066990311844142</v>
      </c>
      <c r="E77" s="115">
        <v>189</v>
      </c>
      <c r="F77" s="114">
        <v>210</v>
      </c>
      <c r="G77" s="114">
        <v>207</v>
      </c>
      <c r="H77" s="114">
        <v>206</v>
      </c>
      <c r="I77" s="140">
        <v>209</v>
      </c>
      <c r="J77" s="115">
        <v>-20</v>
      </c>
      <c r="K77" s="116">
        <v>-9.5693779904306222</v>
      </c>
    </row>
    <row r="78" spans="1:11" ht="14.1" customHeight="1" x14ac:dyDescent="0.2">
      <c r="A78" s="306">
        <v>93</v>
      </c>
      <c r="B78" s="307" t="s">
        <v>317</v>
      </c>
      <c r="C78" s="308"/>
      <c r="D78" s="113">
        <v>0.12931674121812131</v>
      </c>
      <c r="E78" s="115">
        <v>61</v>
      </c>
      <c r="F78" s="114">
        <v>59</v>
      </c>
      <c r="G78" s="114">
        <v>57</v>
      </c>
      <c r="H78" s="114">
        <v>54</v>
      </c>
      <c r="I78" s="140">
        <v>58</v>
      </c>
      <c r="J78" s="115">
        <v>3</v>
      </c>
      <c r="K78" s="116">
        <v>5.1724137931034484</v>
      </c>
    </row>
    <row r="79" spans="1:11" ht="14.1" customHeight="1" x14ac:dyDescent="0.2">
      <c r="A79" s="306">
        <v>94</v>
      </c>
      <c r="B79" s="307" t="s">
        <v>318</v>
      </c>
      <c r="C79" s="308"/>
      <c r="D79" s="113">
        <v>0.47062814017086768</v>
      </c>
      <c r="E79" s="115">
        <v>222</v>
      </c>
      <c r="F79" s="114">
        <v>266</v>
      </c>
      <c r="G79" s="114">
        <v>278</v>
      </c>
      <c r="H79" s="114">
        <v>283</v>
      </c>
      <c r="I79" s="140">
        <v>262</v>
      </c>
      <c r="J79" s="115">
        <v>-40</v>
      </c>
      <c r="K79" s="116">
        <v>-15.267175572519085</v>
      </c>
    </row>
    <row r="80" spans="1:11" ht="14.1" customHeight="1" x14ac:dyDescent="0.2">
      <c r="A80" s="306" t="s">
        <v>319</v>
      </c>
      <c r="B80" s="307" t="s">
        <v>320</v>
      </c>
      <c r="C80" s="308"/>
      <c r="D80" s="113" t="s">
        <v>514</v>
      </c>
      <c r="E80" s="115" t="s">
        <v>514</v>
      </c>
      <c r="F80" s="114" t="s">
        <v>514</v>
      </c>
      <c r="G80" s="114" t="s">
        <v>514</v>
      </c>
      <c r="H80" s="114" t="s">
        <v>514</v>
      </c>
      <c r="I80" s="140" t="s">
        <v>514</v>
      </c>
      <c r="J80" s="115" t="s">
        <v>514</v>
      </c>
      <c r="K80" s="116" t="s">
        <v>514</v>
      </c>
    </row>
    <row r="81" spans="1:11" ht="14.1" customHeight="1" x14ac:dyDescent="0.2">
      <c r="A81" s="310" t="s">
        <v>321</v>
      </c>
      <c r="B81" s="311" t="s">
        <v>334</v>
      </c>
      <c r="C81" s="312"/>
      <c r="D81" s="125">
        <v>5.0497127472387699</v>
      </c>
      <c r="E81" s="143">
        <v>2382</v>
      </c>
      <c r="F81" s="144">
        <v>2464</v>
      </c>
      <c r="G81" s="144">
        <v>2453</v>
      </c>
      <c r="H81" s="144">
        <v>2515</v>
      </c>
      <c r="I81" s="145">
        <v>2415</v>
      </c>
      <c r="J81" s="143">
        <v>-33</v>
      </c>
      <c r="K81" s="146">
        <v>-1.3664596273291925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14139</v>
      </c>
      <c r="G12" s="536">
        <v>11301</v>
      </c>
      <c r="H12" s="536">
        <v>19004</v>
      </c>
      <c r="I12" s="536">
        <v>13338</v>
      </c>
      <c r="J12" s="537">
        <v>14478</v>
      </c>
      <c r="K12" s="538">
        <v>-339</v>
      </c>
      <c r="L12" s="349">
        <v>-2.3414836303356816</v>
      </c>
    </row>
    <row r="13" spans="1:17" s="110" customFormat="1" ht="15" customHeight="1" x14ac:dyDescent="0.2">
      <c r="A13" s="350" t="s">
        <v>345</v>
      </c>
      <c r="B13" s="351" t="s">
        <v>346</v>
      </c>
      <c r="C13" s="347"/>
      <c r="D13" s="347"/>
      <c r="E13" s="348"/>
      <c r="F13" s="536">
        <v>7740</v>
      </c>
      <c r="G13" s="536">
        <v>6088</v>
      </c>
      <c r="H13" s="536">
        <v>10605</v>
      </c>
      <c r="I13" s="536">
        <v>7696</v>
      </c>
      <c r="J13" s="537">
        <v>8165</v>
      </c>
      <c r="K13" s="538">
        <v>-425</v>
      </c>
      <c r="L13" s="349">
        <v>-5.2051439069197798</v>
      </c>
    </row>
    <row r="14" spans="1:17" s="110" customFormat="1" ht="22.5" customHeight="1" x14ac:dyDescent="0.2">
      <c r="A14" s="350"/>
      <c r="B14" s="351" t="s">
        <v>347</v>
      </c>
      <c r="C14" s="347"/>
      <c r="D14" s="347"/>
      <c r="E14" s="348"/>
      <c r="F14" s="536">
        <v>6399</v>
      </c>
      <c r="G14" s="536">
        <v>5213</v>
      </c>
      <c r="H14" s="536">
        <v>8399</v>
      </c>
      <c r="I14" s="536">
        <v>5642</v>
      </c>
      <c r="J14" s="537">
        <v>6313</v>
      </c>
      <c r="K14" s="538">
        <v>86</v>
      </c>
      <c r="L14" s="349">
        <v>1.3622683351813718</v>
      </c>
    </row>
    <row r="15" spans="1:17" s="110" customFormat="1" ht="15" customHeight="1" x14ac:dyDescent="0.2">
      <c r="A15" s="350" t="s">
        <v>348</v>
      </c>
      <c r="B15" s="351" t="s">
        <v>108</v>
      </c>
      <c r="C15" s="347"/>
      <c r="D15" s="347"/>
      <c r="E15" s="348"/>
      <c r="F15" s="536">
        <v>3056</v>
      </c>
      <c r="G15" s="536">
        <v>2687</v>
      </c>
      <c r="H15" s="536">
        <v>7636</v>
      </c>
      <c r="I15" s="536">
        <v>3015</v>
      </c>
      <c r="J15" s="537">
        <v>2905</v>
      </c>
      <c r="K15" s="538">
        <v>151</v>
      </c>
      <c r="L15" s="349">
        <v>5.1979345955249574</v>
      </c>
    </row>
    <row r="16" spans="1:17" s="110" customFormat="1" ht="15" customHeight="1" x14ac:dyDescent="0.2">
      <c r="A16" s="350"/>
      <c r="B16" s="351" t="s">
        <v>109</v>
      </c>
      <c r="C16" s="347"/>
      <c r="D16" s="347"/>
      <c r="E16" s="348"/>
      <c r="F16" s="536">
        <v>9446</v>
      </c>
      <c r="G16" s="536">
        <v>7530</v>
      </c>
      <c r="H16" s="536">
        <v>9880</v>
      </c>
      <c r="I16" s="536">
        <v>8889</v>
      </c>
      <c r="J16" s="537">
        <v>9837</v>
      </c>
      <c r="K16" s="538">
        <v>-391</v>
      </c>
      <c r="L16" s="349">
        <v>-3.9747890617058048</v>
      </c>
    </row>
    <row r="17" spans="1:12" s="110" customFormat="1" ht="15" customHeight="1" x14ac:dyDescent="0.2">
      <c r="A17" s="350"/>
      <c r="B17" s="351" t="s">
        <v>110</v>
      </c>
      <c r="C17" s="347"/>
      <c r="D17" s="347"/>
      <c r="E17" s="348"/>
      <c r="F17" s="536">
        <v>1423</v>
      </c>
      <c r="G17" s="536">
        <v>962</v>
      </c>
      <c r="H17" s="536">
        <v>1313</v>
      </c>
      <c r="I17" s="536">
        <v>1259</v>
      </c>
      <c r="J17" s="537">
        <v>1558</v>
      </c>
      <c r="K17" s="538">
        <v>-135</v>
      </c>
      <c r="L17" s="349">
        <v>-8.6649550706033374</v>
      </c>
    </row>
    <row r="18" spans="1:12" s="110" customFormat="1" ht="15" customHeight="1" x14ac:dyDescent="0.2">
      <c r="A18" s="350"/>
      <c r="B18" s="351" t="s">
        <v>111</v>
      </c>
      <c r="C18" s="347"/>
      <c r="D18" s="347"/>
      <c r="E18" s="348"/>
      <c r="F18" s="536">
        <v>214</v>
      </c>
      <c r="G18" s="536">
        <v>122</v>
      </c>
      <c r="H18" s="536">
        <v>175</v>
      </c>
      <c r="I18" s="536">
        <v>175</v>
      </c>
      <c r="J18" s="537">
        <v>178</v>
      </c>
      <c r="K18" s="538">
        <v>36</v>
      </c>
      <c r="L18" s="349">
        <v>20.224719101123597</v>
      </c>
    </row>
    <row r="19" spans="1:12" s="110" customFormat="1" ht="15" customHeight="1" x14ac:dyDescent="0.2">
      <c r="A19" s="118" t="s">
        <v>113</v>
      </c>
      <c r="B19" s="119" t="s">
        <v>181</v>
      </c>
      <c r="C19" s="347"/>
      <c r="D19" s="347"/>
      <c r="E19" s="348"/>
      <c r="F19" s="536">
        <v>8935</v>
      </c>
      <c r="G19" s="536">
        <v>6612</v>
      </c>
      <c r="H19" s="536">
        <v>13382</v>
      </c>
      <c r="I19" s="536">
        <v>8550</v>
      </c>
      <c r="J19" s="537">
        <v>9225</v>
      </c>
      <c r="K19" s="538">
        <v>-290</v>
      </c>
      <c r="L19" s="349">
        <v>-3.1436314363143629</v>
      </c>
    </row>
    <row r="20" spans="1:12" s="110" customFormat="1" ht="15" customHeight="1" x14ac:dyDescent="0.2">
      <c r="A20" s="118"/>
      <c r="B20" s="119" t="s">
        <v>182</v>
      </c>
      <c r="C20" s="347"/>
      <c r="D20" s="347"/>
      <c r="E20" s="348"/>
      <c r="F20" s="536">
        <v>5204</v>
      </c>
      <c r="G20" s="536">
        <v>4689</v>
      </c>
      <c r="H20" s="536">
        <v>5622</v>
      </c>
      <c r="I20" s="536">
        <v>4788</v>
      </c>
      <c r="J20" s="537">
        <v>5253</v>
      </c>
      <c r="K20" s="538">
        <v>-49</v>
      </c>
      <c r="L20" s="349">
        <v>-0.93280030458785457</v>
      </c>
    </row>
    <row r="21" spans="1:12" s="110" customFormat="1" ht="15" customHeight="1" x14ac:dyDescent="0.2">
      <c r="A21" s="118" t="s">
        <v>113</v>
      </c>
      <c r="B21" s="119" t="s">
        <v>116</v>
      </c>
      <c r="C21" s="347"/>
      <c r="D21" s="347"/>
      <c r="E21" s="348"/>
      <c r="F21" s="536">
        <v>11283</v>
      </c>
      <c r="G21" s="536">
        <v>8392</v>
      </c>
      <c r="H21" s="536">
        <v>15300</v>
      </c>
      <c r="I21" s="536">
        <v>10057</v>
      </c>
      <c r="J21" s="537">
        <v>11606</v>
      </c>
      <c r="K21" s="538">
        <v>-323</v>
      </c>
      <c r="L21" s="349">
        <v>-2.7830432534895744</v>
      </c>
    </row>
    <row r="22" spans="1:12" s="110" customFormat="1" ht="15" customHeight="1" x14ac:dyDescent="0.2">
      <c r="A22" s="118"/>
      <c r="B22" s="119" t="s">
        <v>117</v>
      </c>
      <c r="C22" s="347"/>
      <c r="D22" s="347"/>
      <c r="E22" s="348"/>
      <c r="F22" s="536">
        <v>2843</v>
      </c>
      <c r="G22" s="536">
        <v>2894</v>
      </c>
      <c r="H22" s="536">
        <v>3687</v>
      </c>
      <c r="I22" s="536">
        <v>3267</v>
      </c>
      <c r="J22" s="537">
        <v>2854</v>
      </c>
      <c r="K22" s="538">
        <v>-11</v>
      </c>
      <c r="L22" s="349">
        <v>-0.3854239663629993</v>
      </c>
    </row>
    <row r="23" spans="1:12" s="110" customFormat="1" ht="15" customHeight="1" x14ac:dyDescent="0.2">
      <c r="A23" s="352" t="s">
        <v>348</v>
      </c>
      <c r="B23" s="353" t="s">
        <v>193</v>
      </c>
      <c r="C23" s="354"/>
      <c r="D23" s="354"/>
      <c r="E23" s="355"/>
      <c r="F23" s="539">
        <v>320</v>
      </c>
      <c r="G23" s="539">
        <v>374</v>
      </c>
      <c r="H23" s="539">
        <v>3646</v>
      </c>
      <c r="I23" s="539">
        <v>170</v>
      </c>
      <c r="J23" s="540">
        <v>366</v>
      </c>
      <c r="K23" s="541">
        <v>-46</v>
      </c>
      <c r="L23" s="356">
        <v>-12.568306010928962</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32.6</v>
      </c>
      <c r="G25" s="542">
        <v>40.6</v>
      </c>
      <c r="H25" s="542">
        <v>39.5</v>
      </c>
      <c r="I25" s="542">
        <v>38.4</v>
      </c>
      <c r="J25" s="542">
        <v>34.799999999999997</v>
      </c>
      <c r="K25" s="543" t="s">
        <v>350</v>
      </c>
      <c r="L25" s="364">
        <v>-2.1999999999999957</v>
      </c>
    </row>
    <row r="26" spans="1:12" s="110" customFormat="1" ht="15" customHeight="1" x14ac:dyDescent="0.2">
      <c r="A26" s="365" t="s">
        <v>105</v>
      </c>
      <c r="B26" s="366" t="s">
        <v>346</v>
      </c>
      <c r="C26" s="362"/>
      <c r="D26" s="362"/>
      <c r="E26" s="363"/>
      <c r="F26" s="542">
        <v>30.8</v>
      </c>
      <c r="G26" s="542">
        <v>39.799999999999997</v>
      </c>
      <c r="H26" s="542">
        <v>38.1</v>
      </c>
      <c r="I26" s="542">
        <v>37.5</v>
      </c>
      <c r="J26" s="544">
        <v>33.1</v>
      </c>
      <c r="K26" s="543" t="s">
        <v>350</v>
      </c>
      <c r="L26" s="364">
        <v>-2.3000000000000007</v>
      </c>
    </row>
    <row r="27" spans="1:12" s="110" customFormat="1" ht="15" customHeight="1" x14ac:dyDescent="0.2">
      <c r="A27" s="365"/>
      <c r="B27" s="366" t="s">
        <v>347</v>
      </c>
      <c r="C27" s="362"/>
      <c r="D27" s="362"/>
      <c r="E27" s="363"/>
      <c r="F27" s="542">
        <v>34.799999999999997</v>
      </c>
      <c r="G27" s="542">
        <v>41.5</v>
      </c>
      <c r="H27" s="542">
        <v>41.4</v>
      </c>
      <c r="I27" s="542">
        <v>39.799999999999997</v>
      </c>
      <c r="J27" s="542">
        <v>37.1</v>
      </c>
      <c r="K27" s="543" t="s">
        <v>350</v>
      </c>
      <c r="L27" s="364">
        <v>-2.3000000000000043</v>
      </c>
    </row>
    <row r="28" spans="1:12" s="110" customFormat="1" ht="15" customHeight="1" x14ac:dyDescent="0.2">
      <c r="A28" s="365" t="s">
        <v>113</v>
      </c>
      <c r="B28" s="366" t="s">
        <v>108</v>
      </c>
      <c r="C28" s="362"/>
      <c r="D28" s="362"/>
      <c r="E28" s="363"/>
      <c r="F28" s="542">
        <v>41.6</v>
      </c>
      <c r="G28" s="542">
        <v>50.5</v>
      </c>
      <c r="H28" s="542">
        <v>49.5</v>
      </c>
      <c r="I28" s="542">
        <v>48.4</v>
      </c>
      <c r="J28" s="542">
        <v>43.8</v>
      </c>
      <c r="K28" s="543" t="s">
        <v>350</v>
      </c>
      <c r="L28" s="364">
        <v>-2.1999999999999957</v>
      </c>
    </row>
    <row r="29" spans="1:12" s="110" customFormat="1" ht="11.25" x14ac:dyDescent="0.2">
      <c r="A29" s="365"/>
      <c r="B29" s="366" t="s">
        <v>109</v>
      </c>
      <c r="C29" s="362"/>
      <c r="D29" s="362"/>
      <c r="E29" s="363"/>
      <c r="F29" s="542">
        <v>30.7</v>
      </c>
      <c r="G29" s="542">
        <v>38.700000000000003</v>
      </c>
      <c r="H29" s="542">
        <v>36.4</v>
      </c>
      <c r="I29" s="542">
        <v>35.700000000000003</v>
      </c>
      <c r="J29" s="544">
        <v>33.5</v>
      </c>
      <c r="K29" s="543" t="s">
        <v>350</v>
      </c>
      <c r="L29" s="364">
        <v>-2.8000000000000007</v>
      </c>
    </row>
    <row r="30" spans="1:12" s="110" customFormat="1" ht="15" customHeight="1" x14ac:dyDescent="0.2">
      <c r="A30" s="365"/>
      <c r="B30" s="366" t="s">
        <v>110</v>
      </c>
      <c r="C30" s="362"/>
      <c r="D30" s="362"/>
      <c r="E30" s="363"/>
      <c r="F30" s="542">
        <v>27.2</v>
      </c>
      <c r="G30" s="542">
        <v>31.1</v>
      </c>
      <c r="H30" s="542">
        <v>32.700000000000003</v>
      </c>
      <c r="I30" s="542">
        <v>35.1</v>
      </c>
      <c r="J30" s="542">
        <v>27.7</v>
      </c>
      <c r="K30" s="543" t="s">
        <v>350</v>
      </c>
      <c r="L30" s="364">
        <v>-0.5</v>
      </c>
    </row>
    <row r="31" spans="1:12" s="110" customFormat="1" ht="15" customHeight="1" x14ac:dyDescent="0.2">
      <c r="A31" s="365"/>
      <c r="B31" s="366" t="s">
        <v>111</v>
      </c>
      <c r="C31" s="362"/>
      <c r="D31" s="362"/>
      <c r="E31" s="363"/>
      <c r="F31" s="542">
        <v>33.799999999999997</v>
      </c>
      <c r="G31" s="542">
        <v>46.7</v>
      </c>
      <c r="H31" s="542">
        <v>48</v>
      </c>
      <c r="I31" s="542">
        <v>37.1</v>
      </c>
      <c r="J31" s="542">
        <v>38.799999999999997</v>
      </c>
      <c r="K31" s="543" t="s">
        <v>350</v>
      </c>
      <c r="L31" s="364">
        <v>-5</v>
      </c>
    </row>
    <row r="32" spans="1:12" s="110" customFormat="1" ht="15" customHeight="1" x14ac:dyDescent="0.2">
      <c r="A32" s="367" t="s">
        <v>113</v>
      </c>
      <c r="B32" s="368" t="s">
        <v>181</v>
      </c>
      <c r="C32" s="362"/>
      <c r="D32" s="362"/>
      <c r="E32" s="363"/>
      <c r="F32" s="542">
        <v>30.3</v>
      </c>
      <c r="G32" s="542">
        <v>37.9</v>
      </c>
      <c r="H32" s="542">
        <v>37.700000000000003</v>
      </c>
      <c r="I32" s="542">
        <v>38.299999999999997</v>
      </c>
      <c r="J32" s="544">
        <v>33.200000000000003</v>
      </c>
      <c r="K32" s="543" t="s">
        <v>350</v>
      </c>
      <c r="L32" s="364">
        <v>-2.9000000000000021</v>
      </c>
    </row>
    <row r="33" spans="1:12" s="110" customFormat="1" ht="15" customHeight="1" x14ac:dyDescent="0.2">
      <c r="A33" s="367"/>
      <c r="B33" s="368" t="s">
        <v>182</v>
      </c>
      <c r="C33" s="362"/>
      <c r="D33" s="362"/>
      <c r="E33" s="363"/>
      <c r="F33" s="542">
        <v>36.4</v>
      </c>
      <c r="G33" s="542">
        <v>44.2</v>
      </c>
      <c r="H33" s="542">
        <v>42.6</v>
      </c>
      <c r="I33" s="542">
        <v>38.799999999999997</v>
      </c>
      <c r="J33" s="542">
        <v>37.5</v>
      </c>
      <c r="K33" s="543" t="s">
        <v>350</v>
      </c>
      <c r="L33" s="364">
        <v>-1.1000000000000014</v>
      </c>
    </row>
    <row r="34" spans="1:12" s="369" customFormat="1" ht="15" customHeight="1" x14ac:dyDescent="0.2">
      <c r="A34" s="367" t="s">
        <v>113</v>
      </c>
      <c r="B34" s="368" t="s">
        <v>116</v>
      </c>
      <c r="C34" s="362"/>
      <c r="D34" s="362"/>
      <c r="E34" s="363"/>
      <c r="F34" s="542">
        <v>29.8</v>
      </c>
      <c r="G34" s="542">
        <v>36.299999999999997</v>
      </c>
      <c r="H34" s="542">
        <v>35.6</v>
      </c>
      <c r="I34" s="542">
        <v>33.799999999999997</v>
      </c>
      <c r="J34" s="542">
        <v>32.5</v>
      </c>
      <c r="K34" s="543" t="s">
        <v>350</v>
      </c>
      <c r="L34" s="364">
        <v>-2.6999999999999993</v>
      </c>
    </row>
    <row r="35" spans="1:12" s="369" customFormat="1" ht="11.25" x14ac:dyDescent="0.2">
      <c r="A35" s="370"/>
      <c r="B35" s="371" t="s">
        <v>117</v>
      </c>
      <c r="C35" s="372"/>
      <c r="D35" s="372"/>
      <c r="E35" s="373"/>
      <c r="F35" s="545">
        <v>43.5</v>
      </c>
      <c r="G35" s="545">
        <v>52.7</v>
      </c>
      <c r="H35" s="545">
        <v>52.9</v>
      </c>
      <c r="I35" s="545">
        <v>52.2</v>
      </c>
      <c r="J35" s="546">
        <v>44.1</v>
      </c>
      <c r="K35" s="547" t="s">
        <v>350</v>
      </c>
      <c r="L35" s="374">
        <v>-0.60000000000000142</v>
      </c>
    </row>
    <row r="36" spans="1:12" s="369" customFormat="1" ht="15.95" customHeight="1" x14ac:dyDescent="0.2">
      <c r="A36" s="375" t="s">
        <v>351</v>
      </c>
      <c r="B36" s="376"/>
      <c r="C36" s="377"/>
      <c r="D36" s="376"/>
      <c r="E36" s="378"/>
      <c r="F36" s="548">
        <v>13745</v>
      </c>
      <c r="G36" s="548">
        <v>10785</v>
      </c>
      <c r="H36" s="548">
        <v>14668</v>
      </c>
      <c r="I36" s="548">
        <v>13122</v>
      </c>
      <c r="J36" s="548">
        <v>14022</v>
      </c>
      <c r="K36" s="549">
        <v>-277</v>
      </c>
      <c r="L36" s="380">
        <v>-1.9754671230922836</v>
      </c>
    </row>
    <row r="37" spans="1:12" s="369" customFormat="1" ht="15.95" customHeight="1" x14ac:dyDescent="0.2">
      <c r="A37" s="381"/>
      <c r="B37" s="382" t="s">
        <v>113</v>
      </c>
      <c r="C37" s="382" t="s">
        <v>352</v>
      </c>
      <c r="D37" s="382"/>
      <c r="E37" s="383"/>
      <c r="F37" s="548">
        <v>4481</v>
      </c>
      <c r="G37" s="548">
        <v>4379</v>
      </c>
      <c r="H37" s="548">
        <v>5800</v>
      </c>
      <c r="I37" s="548">
        <v>5044</v>
      </c>
      <c r="J37" s="548">
        <v>4879</v>
      </c>
      <c r="K37" s="549">
        <v>-398</v>
      </c>
      <c r="L37" s="380">
        <v>-8.1574093051854888</v>
      </c>
    </row>
    <row r="38" spans="1:12" s="369" customFormat="1" ht="15.95" customHeight="1" x14ac:dyDescent="0.2">
      <c r="A38" s="381"/>
      <c r="B38" s="384" t="s">
        <v>105</v>
      </c>
      <c r="C38" s="384" t="s">
        <v>106</v>
      </c>
      <c r="D38" s="385"/>
      <c r="E38" s="383"/>
      <c r="F38" s="548">
        <v>7546</v>
      </c>
      <c r="G38" s="548">
        <v>5847</v>
      </c>
      <c r="H38" s="548">
        <v>8174</v>
      </c>
      <c r="I38" s="548">
        <v>7598</v>
      </c>
      <c r="J38" s="550">
        <v>7929</v>
      </c>
      <c r="K38" s="549">
        <v>-383</v>
      </c>
      <c r="L38" s="380">
        <v>-4.8303695295749778</v>
      </c>
    </row>
    <row r="39" spans="1:12" s="369" customFormat="1" ht="15.95" customHeight="1" x14ac:dyDescent="0.2">
      <c r="A39" s="381"/>
      <c r="B39" s="385"/>
      <c r="C39" s="382" t="s">
        <v>353</v>
      </c>
      <c r="D39" s="385"/>
      <c r="E39" s="383"/>
      <c r="F39" s="548">
        <v>2325</v>
      </c>
      <c r="G39" s="548">
        <v>2330</v>
      </c>
      <c r="H39" s="548">
        <v>3111</v>
      </c>
      <c r="I39" s="548">
        <v>2846</v>
      </c>
      <c r="J39" s="548">
        <v>2621</v>
      </c>
      <c r="K39" s="549">
        <v>-296</v>
      </c>
      <c r="L39" s="380">
        <v>-11.293399465852728</v>
      </c>
    </row>
    <row r="40" spans="1:12" s="369" customFormat="1" ht="15.95" customHeight="1" x14ac:dyDescent="0.2">
      <c r="A40" s="381"/>
      <c r="B40" s="384"/>
      <c r="C40" s="384" t="s">
        <v>107</v>
      </c>
      <c r="D40" s="385"/>
      <c r="E40" s="383"/>
      <c r="F40" s="548">
        <v>6199</v>
      </c>
      <c r="G40" s="548">
        <v>4938</v>
      </c>
      <c r="H40" s="548">
        <v>6494</v>
      </c>
      <c r="I40" s="548">
        <v>5524</v>
      </c>
      <c r="J40" s="548">
        <v>6093</v>
      </c>
      <c r="K40" s="549">
        <v>106</v>
      </c>
      <c r="L40" s="380">
        <v>1.7397012965698342</v>
      </c>
    </row>
    <row r="41" spans="1:12" s="369" customFormat="1" ht="24" customHeight="1" x14ac:dyDescent="0.2">
      <c r="A41" s="381"/>
      <c r="B41" s="385"/>
      <c r="C41" s="382" t="s">
        <v>353</v>
      </c>
      <c r="D41" s="385"/>
      <c r="E41" s="383"/>
      <c r="F41" s="548">
        <v>2156</v>
      </c>
      <c r="G41" s="548">
        <v>2049</v>
      </c>
      <c r="H41" s="548">
        <v>2689</v>
      </c>
      <c r="I41" s="548">
        <v>2198</v>
      </c>
      <c r="J41" s="550">
        <v>2258</v>
      </c>
      <c r="K41" s="549">
        <v>-102</v>
      </c>
      <c r="L41" s="380">
        <v>-4.517271922054916</v>
      </c>
    </row>
    <row r="42" spans="1:12" s="110" customFormat="1" ht="15" customHeight="1" x14ac:dyDescent="0.2">
      <c r="A42" s="381"/>
      <c r="B42" s="384" t="s">
        <v>113</v>
      </c>
      <c r="C42" s="384" t="s">
        <v>354</v>
      </c>
      <c r="D42" s="385"/>
      <c r="E42" s="383"/>
      <c r="F42" s="548">
        <v>2764</v>
      </c>
      <c r="G42" s="548">
        <v>2256</v>
      </c>
      <c r="H42" s="548">
        <v>3734</v>
      </c>
      <c r="I42" s="548">
        <v>2856</v>
      </c>
      <c r="J42" s="548">
        <v>2575</v>
      </c>
      <c r="K42" s="549">
        <v>189</v>
      </c>
      <c r="L42" s="380">
        <v>7.3398058252427187</v>
      </c>
    </row>
    <row r="43" spans="1:12" s="110" customFormat="1" ht="15" customHeight="1" x14ac:dyDescent="0.2">
      <c r="A43" s="381"/>
      <c r="B43" s="385"/>
      <c r="C43" s="382" t="s">
        <v>353</v>
      </c>
      <c r="D43" s="385"/>
      <c r="E43" s="383"/>
      <c r="F43" s="548">
        <v>1151</v>
      </c>
      <c r="G43" s="548">
        <v>1140</v>
      </c>
      <c r="H43" s="548">
        <v>1847</v>
      </c>
      <c r="I43" s="548">
        <v>1382</v>
      </c>
      <c r="J43" s="548">
        <v>1128</v>
      </c>
      <c r="K43" s="549">
        <v>23</v>
      </c>
      <c r="L43" s="380">
        <v>2.0390070921985815</v>
      </c>
    </row>
    <row r="44" spans="1:12" s="110" customFormat="1" ht="15" customHeight="1" x14ac:dyDescent="0.2">
      <c r="A44" s="381"/>
      <c r="B44" s="384"/>
      <c r="C44" s="366" t="s">
        <v>109</v>
      </c>
      <c r="D44" s="385"/>
      <c r="E44" s="383"/>
      <c r="F44" s="548">
        <v>9349</v>
      </c>
      <c r="G44" s="548">
        <v>7447</v>
      </c>
      <c r="H44" s="548">
        <v>9450</v>
      </c>
      <c r="I44" s="548">
        <v>8833</v>
      </c>
      <c r="J44" s="550">
        <v>9716</v>
      </c>
      <c r="K44" s="549">
        <v>-367</v>
      </c>
      <c r="L44" s="380">
        <v>-3.7772745986002469</v>
      </c>
    </row>
    <row r="45" spans="1:12" s="110" customFormat="1" ht="15" customHeight="1" x14ac:dyDescent="0.2">
      <c r="A45" s="381"/>
      <c r="B45" s="385"/>
      <c r="C45" s="382" t="s">
        <v>353</v>
      </c>
      <c r="D45" s="385"/>
      <c r="E45" s="383"/>
      <c r="F45" s="548">
        <v>2872</v>
      </c>
      <c r="G45" s="548">
        <v>2883</v>
      </c>
      <c r="H45" s="548">
        <v>3441</v>
      </c>
      <c r="I45" s="548">
        <v>3156</v>
      </c>
      <c r="J45" s="548">
        <v>3252</v>
      </c>
      <c r="K45" s="549">
        <v>-380</v>
      </c>
      <c r="L45" s="380">
        <v>-11.685116851168512</v>
      </c>
    </row>
    <row r="46" spans="1:12" s="110" customFormat="1" ht="15" customHeight="1" x14ac:dyDescent="0.2">
      <c r="A46" s="381"/>
      <c r="B46" s="384"/>
      <c r="C46" s="366" t="s">
        <v>110</v>
      </c>
      <c r="D46" s="385"/>
      <c r="E46" s="383"/>
      <c r="F46" s="548">
        <v>1419</v>
      </c>
      <c r="G46" s="548">
        <v>960</v>
      </c>
      <c r="H46" s="548">
        <v>1309</v>
      </c>
      <c r="I46" s="548">
        <v>1258</v>
      </c>
      <c r="J46" s="548">
        <v>1553</v>
      </c>
      <c r="K46" s="549">
        <v>-134</v>
      </c>
      <c r="L46" s="380">
        <v>-8.6284610431423054</v>
      </c>
    </row>
    <row r="47" spans="1:12" s="110" customFormat="1" ht="15" customHeight="1" x14ac:dyDescent="0.2">
      <c r="A47" s="381"/>
      <c r="B47" s="385"/>
      <c r="C47" s="382" t="s">
        <v>353</v>
      </c>
      <c r="D47" s="385"/>
      <c r="E47" s="383"/>
      <c r="F47" s="548">
        <v>386</v>
      </c>
      <c r="G47" s="548">
        <v>299</v>
      </c>
      <c r="H47" s="548">
        <v>428</v>
      </c>
      <c r="I47" s="548">
        <v>441</v>
      </c>
      <c r="J47" s="550">
        <v>430</v>
      </c>
      <c r="K47" s="549">
        <v>-44</v>
      </c>
      <c r="L47" s="380">
        <v>-10.232558139534884</v>
      </c>
    </row>
    <row r="48" spans="1:12" s="110" customFormat="1" ht="15" customHeight="1" x14ac:dyDescent="0.2">
      <c r="A48" s="381"/>
      <c r="B48" s="385"/>
      <c r="C48" s="366" t="s">
        <v>111</v>
      </c>
      <c r="D48" s="386"/>
      <c r="E48" s="387"/>
      <c r="F48" s="548">
        <v>213</v>
      </c>
      <c r="G48" s="548">
        <v>122</v>
      </c>
      <c r="H48" s="548">
        <v>175</v>
      </c>
      <c r="I48" s="548">
        <v>175</v>
      </c>
      <c r="J48" s="548">
        <v>178</v>
      </c>
      <c r="K48" s="549">
        <v>35</v>
      </c>
      <c r="L48" s="380">
        <v>19.662921348314608</v>
      </c>
    </row>
    <row r="49" spans="1:12" s="110" customFormat="1" ht="15" customHeight="1" x14ac:dyDescent="0.2">
      <c r="A49" s="381"/>
      <c r="B49" s="385"/>
      <c r="C49" s="382" t="s">
        <v>353</v>
      </c>
      <c r="D49" s="385"/>
      <c r="E49" s="383"/>
      <c r="F49" s="548">
        <v>72</v>
      </c>
      <c r="G49" s="548">
        <v>57</v>
      </c>
      <c r="H49" s="548">
        <v>84</v>
      </c>
      <c r="I49" s="548">
        <v>65</v>
      </c>
      <c r="J49" s="548">
        <v>69</v>
      </c>
      <c r="K49" s="549">
        <v>3</v>
      </c>
      <c r="L49" s="380">
        <v>4.3478260869565215</v>
      </c>
    </row>
    <row r="50" spans="1:12" s="110" customFormat="1" ht="15" customHeight="1" x14ac:dyDescent="0.2">
      <c r="A50" s="381"/>
      <c r="B50" s="384" t="s">
        <v>113</v>
      </c>
      <c r="C50" s="382" t="s">
        <v>181</v>
      </c>
      <c r="D50" s="385"/>
      <c r="E50" s="383"/>
      <c r="F50" s="548">
        <v>8574</v>
      </c>
      <c r="G50" s="548">
        <v>6139</v>
      </c>
      <c r="H50" s="548">
        <v>9201</v>
      </c>
      <c r="I50" s="548">
        <v>8361</v>
      </c>
      <c r="J50" s="550">
        <v>8808</v>
      </c>
      <c r="K50" s="549">
        <v>-234</v>
      </c>
      <c r="L50" s="380">
        <v>-2.6566757493188011</v>
      </c>
    </row>
    <row r="51" spans="1:12" s="110" customFormat="1" ht="15" customHeight="1" x14ac:dyDescent="0.2">
      <c r="A51" s="381"/>
      <c r="B51" s="385"/>
      <c r="C51" s="382" t="s">
        <v>353</v>
      </c>
      <c r="D51" s="385"/>
      <c r="E51" s="383"/>
      <c r="F51" s="548">
        <v>2597</v>
      </c>
      <c r="G51" s="548">
        <v>2325</v>
      </c>
      <c r="H51" s="548">
        <v>3473</v>
      </c>
      <c r="I51" s="548">
        <v>3199</v>
      </c>
      <c r="J51" s="548">
        <v>2922</v>
      </c>
      <c r="K51" s="549">
        <v>-325</v>
      </c>
      <c r="L51" s="380">
        <v>-11.122518822724162</v>
      </c>
    </row>
    <row r="52" spans="1:12" s="110" customFormat="1" ht="15" customHeight="1" x14ac:dyDescent="0.2">
      <c r="A52" s="381"/>
      <c r="B52" s="384"/>
      <c r="C52" s="382" t="s">
        <v>182</v>
      </c>
      <c r="D52" s="385"/>
      <c r="E52" s="383"/>
      <c r="F52" s="548">
        <v>5171</v>
      </c>
      <c r="G52" s="548">
        <v>4646</v>
      </c>
      <c r="H52" s="548">
        <v>5467</v>
      </c>
      <c r="I52" s="548">
        <v>4761</v>
      </c>
      <c r="J52" s="548">
        <v>5214</v>
      </c>
      <c r="K52" s="549">
        <v>-43</v>
      </c>
      <c r="L52" s="380">
        <v>-0.82470272343690065</v>
      </c>
    </row>
    <row r="53" spans="1:12" s="269" customFormat="1" ht="11.25" customHeight="1" x14ac:dyDescent="0.2">
      <c r="A53" s="381"/>
      <c r="B53" s="385"/>
      <c r="C53" s="382" t="s">
        <v>353</v>
      </c>
      <c r="D53" s="385"/>
      <c r="E53" s="383"/>
      <c r="F53" s="548">
        <v>1884</v>
      </c>
      <c r="G53" s="548">
        <v>2054</v>
      </c>
      <c r="H53" s="548">
        <v>2327</v>
      </c>
      <c r="I53" s="548">
        <v>1845</v>
      </c>
      <c r="J53" s="550">
        <v>1957</v>
      </c>
      <c r="K53" s="549">
        <v>-73</v>
      </c>
      <c r="L53" s="380">
        <v>-3.7301992846193155</v>
      </c>
    </row>
    <row r="54" spans="1:12" s="151" customFormat="1" ht="12.75" customHeight="1" x14ac:dyDescent="0.2">
      <c r="A54" s="381"/>
      <c r="B54" s="384" t="s">
        <v>113</v>
      </c>
      <c r="C54" s="384" t="s">
        <v>116</v>
      </c>
      <c r="D54" s="385"/>
      <c r="E54" s="383"/>
      <c r="F54" s="548">
        <v>10930</v>
      </c>
      <c r="G54" s="548">
        <v>7933</v>
      </c>
      <c r="H54" s="548">
        <v>11306</v>
      </c>
      <c r="I54" s="548">
        <v>9865</v>
      </c>
      <c r="J54" s="548">
        <v>11202</v>
      </c>
      <c r="K54" s="549">
        <v>-272</v>
      </c>
      <c r="L54" s="380">
        <v>-2.4281378325299054</v>
      </c>
    </row>
    <row r="55" spans="1:12" ht="11.25" x14ac:dyDescent="0.2">
      <c r="A55" s="381"/>
      <c r="B55" s="385"/>
      <c r="C55" s="382" t="s">
        <v>353</v>
      </c>
      <c r="D55" s="385"/>
      <c r="E55" s="383"/>
      <c r="F55" s="548">
        <v>3259</v>
      </c>
      <c r="G55" s="548">
        <v>2876</v>
      </c>
      <c r="H55" s="548">
        <v>4022</v>
      </c>
      <c r="I55" s="548">
        <v>3339</v>
      </c>
      <c r="J55" s="548">
        <v>3637</v>
      </c>
      <c r="K55" s="549">
        <v>-378</v>
      </c>
      <c r="L55" s="380">
        <v>-10.393181193291174</v>
      </c>
    </row>
    <row r="56" spans="1:12" ht="14.25" customHeight="1" x14ac:dyDescent="0.2">
      <c r="A56" s="381"/>
      <c r="B56" s="385"/>
      <c r="C56" s="384" t="s">
        <v>117</v>
      </c>
      <c r="D56" s="385"/>
      <c r="E56" s="383"/>
      <c r="F56" s="548">
        <v>2803</v>
      </c>
      <c r="G56" s="548">
        <v>2837</v>
      </c>
      <c r="H56" s="548">
        <v>3347</v>
      </c>
      <c r="I56" s="548">
        <v>3243</v>
      </c>
      <c r="J56" s="548">
        <v>2803</v>
      </c>
      <c r="K56" s="549">
        <v>0</v>
      </c>
      <c r="L56" s="380">
        <v>0</v>
      </c>
    </row>
    <row r="57" spans="1:12" ht="18.75" customHeight="1" x14ac:dyDescent="0.2">
      <c r="A57" s="388"/>
      <c r="B57" s="389"/>
      <c r="C57" s="390" t="s">
        <v>353</v>
      </c>
      <c r="D57" s="389"/>
      <c r="E57" s="391"/>
      <c r="F57" s="551">
        <v>1218</v>
      </c>
      <c r="G57" s="552">
        <v>1496</v>
      </c>
      <c r="H57" s="552">
        <v>1770</v>
      </c>
      <c r="I57" s="552">
        <v>1694</v>
      </c>
      <c r="J57" s="552">
        <v>1236</v>
      </c>
      <c r="K57" s="553">
        <f t="shared" ref="K57" si="0">IF(OR(F57=".",J57=".")=TRUE,".",IF(OR(F57="*",J57="*")=TRUE,"*",IF(AND(F57="-",J57="-")=TRUE,"-",IF(AND(ISNUMBER(J57),ISNUMBER(F57))=TRUE,IF(F57-J57=0,0,F57-J57),IF(ISNUMBER(F57)=TRUE,F57,-J57)))))</f>
        <v>-18</v>
      </c>
      <c r="L57" s="392">
        <f t="shared" ref="L57" si="1">IF(K57 =".",".",IF(K57 ="*","*",IF(K57="-","-",IF(K57=0,0,IF(OR(J57="-",J57=".",F57="-",F57=".")=TRUE,"X",IF(J57=0,"0,0",IF(ABS(K57*100/J57)&gt;250,".X",(K57*100/J57))))))))</f>
        <v>-1.4563106796116505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14139</v>
      </c>
      <c r="E11" s="114">
        <v>11301</v>
      </c>
      <c r="F11" s="114">
        <v>19004</v>
      </c>
      <c r="G11" s="114">
        <v>13338</v>
      </c>
      <c r="H11" s="140">
        <v>14478</v>
      </c>
      <c r="I11" s="115">
        <v>-339</v>
      </c>
      <c r="J11" s="116">
        <v>-2.3414836303356816</v>
      </c>
    </row>
    <row r="12" spans="1:15" s="110" customFormat="1" ht="24.95" customHeight="1" x14ac:dyDescent="0.2">
      <c r="A12" s="193" t="s">
        <v>132</v>
      </c>
      <c r="B12" s="194" t="s">
        <v>133</v>
      </c>
      <c r="C12" s="113">
        <v>4.7881745526557751</v>
      </c>
      <c r="D12" s="115">
        <v>677</v>
      </c>
      <c r="E12" s="114">
        <v>499</v>
      </c>
      <c r="F12" s="114">
        <v>1109</v>
      </c>
      <c r="G12" s="114">
        <v>772</v>
      </c>
      <c r="H12" s="140">
        <v>579</v>
      </c>
      <c r="I12" s="115">
        <v>98</v>
      </c>
      <c r="J12" s="116">
        <v>16.925734024179619</v>
      </c>
    </row>
    <row r="13" spans="1:15" s="110" customFormat="1" ht="24.95" customHeight="1" x14ac:dyDescent="0.2">
      <c r="A13" s="193" t="s">
        <v>134</v>
      </c>
      <c r="B13" s="199" t="s">
        <v>214</v>
      </c>
      <c r="C13" s="113">
        <v>0.72848150505693476</v>
      </c>
      <c r="D13" s="115">
        <v>103</v>
      </c>
      <c r="E13" s="114">
        <v>65</v>
      </c>
      <c r="F13" s="114">
        <v>113</v>
      </c>
      <c r="G13" s="114">
        <v>114</v>
      </c>
      <c r="H13" s="140">
        <v>96</v>
      </c>
      <c r="I13" s="115">
        <v>7</v>
      </c>
      <c r="J13" s="116">
        <v>7.291666666666667</v>
      </c>
    </row>
    <row r="14" spans="1:15" s="287" customFormat="1" ht="24.95" customHeight="1" x14ac:dyDescent="0.2">
      <c r="A14" s="193" t="s">
        <v>215</v>
      </c>
      <c r="B14" s="199" t="s">
        <v>137</v>
      </c>
      <c r="C14" s="113">
        <v>9.5268406535115631</v>
      </c>
      <c r="D14" s="115">
        <v>1347</v>
      </c>
      <c r="E14" s="114">
        <v>907</v>
      </c>
      <c r="F14" s="114">
        <v>1583</v>
      </c>
      <c r="G14" s="114">
        <v>1162</v>
      </c>
      <c r="H14" s="140">
        <v>1786</v>
      </c>
      <c r="I14" s="115">
        <v>-439</v>
      </c>
      <c r="J14" s="116">
        <v>-24.580067189249721</v>
      </c>
      <c r="K14" s="110"/>
      <c r="L14" s="110"/>
      <c r="M14" s="110"/>
      <c r="N14" s="110"/>
      <c r="O14" s="110"/>
    </row>
    <row r="15" spans="1:15" s="110" customFormat="1" ht="24.95" customHeight="1" x14ac:dyDescent="0.2">
      <c r="A15" s="193" t="s">
        <v>216</v>
      </c>
      <c r="B15" s="199" t="s">
        <v>217</v>
      </c>
      <c r="C15" s="113">
        <v>4.2930900346559167</v>
      </c>
      <c r="D15" s="115">
        <v>607</v>
      </c>
      <c r="E15" s="114">
        <v>483</v>
      </c>
      <c r="F15" s="114">
        <v>783</v>
      </c>
      <c r="G15" s="114">
        <v>573</v>
      </c>
      <c r="H15" s="140">
        <v>988</v>
      </c>
      <c r="I15" s="115">
        <v>-381</v>
      </c>
      <c r="J15" s="116">
        <v>-38.56275303643725</v>
      </c>
    </row>
    <row r="16" spans="1:15" s="287" customFormat="1" ht="24.95" customHeight="1" x14ac:dyDescent="0.2">
      <c r="A16" s="193" t="s">
        <v>218</v>
      </c>
      <c r="B16" s="199" t="s">
        <v>141</v>
      </c>
      <c r="C16" s="113">
        <v>3.9677487799702948</v>
      </c>
      <c r="D16" s="115">
        <v>561</v>
      </c>
      <c r="E16" s="114">
        <v>332</v>
      </c>
      <c r="F16" s="114">
        <v>632</v>
      </c>
      <c r="G16" s="114">
        <v>394</v>
      </c>
      <c r="H16" s="140">
        <v>632</v>
      </c>
      <c r="I16" s="115">
        <v>-71</v>
      </c>
      <c r="J16" s="116">
        <v>-11.234177215189874</v>
      </c>
      <c r="K16" s="110"/>
      <c r="L16" s="110"/>
      <c r="M16" s="110"/>
      <c r="N16" s="110"/>
      <c r="O16" s="110"/>
    </row>
    <row r="17" spans="1:15" s="110" customFormat="1" ht="24.95" customHeight="1" x14ac:dyDescent="0.2">
      <c r="A17" s="193" t="s">
        <v>142</v>
      </c>
      <c r="B17" s="199" t="s">
        <v>220</v>
      </c>
      <c r="C17" s="113">
        <v>1.2660018388853527</v>
      </c>
      <c r="D17" s="115">
        <v>179</v>
      </c>
      <c r="E17" s="114">
        <v>92</v>
      </c>
      <c r="F17" s="114">
        <v>168</v>
      </c>
      <c r="G17" s="114">
        <v>195</v>
      </c>
      <c r="H17" s="140">
        <v>166</v>
      </c>
      <c r="I17" s="115">
        <v>13</v>
      </c>
      <c r="J17" s="116">
        <v>7.831325301204819</v>
      </c>
    </row>
    <row r="18" spans="1:15" s="287" customFormat="1" ht="24.95" customHeight="1" x14ac:dyDescent="0.2">
      <c r="A18" s="201" t="s">
        <v>144</v>
      </c>
      <c r="B18" s="202" t="s">
        <v>145</v>
      </c>
      <c r="C18" s="113">
        <v>7.4121224980550249</v>
      </c>
      <c r="D18" s="115">
        <v>1048</v>
      </c>
      <c r="E18" s="114">
        <v>586</v>
      </c>
      <c r="F18" s="114">
        <v>1773</v>
      </c>
      <c r="G18" s="114">
        <v>1110</v>
      </c>
      <c r="H18" s="140">
        <v>1104</v>
      </c>
      <c r="I18" s="115">
        <v>-56</v>
      </c>
      <c r="J18" s="116">
        <v>-5.0724637681159424</v>
      </c>
      <c r="K18" s="110"/>
      <c r="L18" s="110"/>
      <c r="M18" s="110"/>
      <c r="N18" s="110"/>
      <c r="O18" s="110"/>
    </row>
    <row r="19" spans="1:15" s="110" customFormat="1" ht="24.95" customHeight="1" x14ac:dyDescent="0.2">
      <c r="A19" s="193" t="s">
        <v>146</v>
      </c>
      <c r="B19" s="199" t="s">
        <v>147</v>
      </c>
      <c r="C19" s="113">
        <v>18.601032604851827</v>
      </c>
      <c r="D19" s="115">
        <v>2630</v>
      </c>
      <c r="E19" s="114">
        <v>2396</v>
      </c>
      <c r="F19" s="114">
        <v>3421</v>
      </c>
      <c r="G19" s="114">
        <v>2695</v>
      </c>
      <c r="H19" s="140">
        <v>2448</v>
      </c>
      <c r="I19" s="115">
        <v>182</v>
      </c>
      <c r="J19" s="116">
        <v>7.4346405228758172</v>
      </c>
    </row>
    <row r="20" spans="1:15" s="287" customFormat="1" ht="24.95" customHeight="1" x14ac:dyDescent="0.2">
      <c r="A20" s="193" t="s">
        <v>148</v>
      </c>
      <c r="B20" s="199" t="s">
        <v>149</v>
      </c>
      <c r="C20" s="113">
        <v>5.7924888605983451</v>
      </c>
      <c r="D20" s="115">
        <v>819</v>
      </c>
      <c r="E20" s="114">
        <v>776</v>
      </c>
      <c r="F20" s="114">
        <v>1109</v>
      </c>
      <c r="G20" s="114">
        <v>851</v>
      </c>
      <c r="H20" s="140">
        <v>815</v>
      </c>
      <c r="I20" s="115">
        <v>4</v>
      </c>
      <c r="J20" s="116">
        <v>0.49079754601226994</v>
      </c>
      <c r="K20" s="110"/>
      <c r="L20" s="110"/>
      <c r="M20" s="110"/>
      <c r="N20" s="110"/>
      <c r="O20" s="110"/>
    </row>
    <row r="21" spans="1:15" s="110" customFormat="1" ht="24.95" customHeight="1" x14ac:dyDescent="0.2">
      <c r="A21" s="201" t="s">
        <v>150</v>
      </c>
      <c r="B21" s="202" t="s">
        <v>151</v>
      </c>
      <c r="C21" s="113">
        <v>6.0188132116839945</v>
      </c>
      <c r="D21" s="115">
        <v>851</v>
      </c>
      <c r="E21" s="114">
        <v>823</v>
      </c>
      <c r="F21" s="114">
        <v>936</v>
      </c>
      <c r="G21" s="114">
        <v>958</v>
      </c>
      <c r="H21" s="140">
        <v>927</v>
      </c>
      <c r="I21" s="115">
        <v>-76</v>
      </c>
      <c r="J21" s="116">
        <v>-8.1984897518878093</v>
      </c>
    </row>
    <row r="22" spans="1:15" s="110" customFormat="1" ht="24.95" customHeight="1" x14ac:dyDescent="0.2">
      <c r="A22" s="201" t="s">
        <v>152</v>
      </c>
      <c r="B22" s="199" t="s">
        <v>153</v>
      </c>
      <c r="C22" s="113">
        <v>2.9705071079991514</v>
      </c>
      <c r="D22" s="115">
        <v>420</v>
      </c>
      <c r="E22" s="114">
        <v>275</v>
      </c>
      <c r="F22" s="114">
        <v>423</v>
      </c>
      <c r="G22" s="114">
        <v>336</v>
      </c>
      <c r="H22" s="140">
        <v>401</v>
      </c>
      <c r="I22" s="115">
        <v>19</v>
      </c>
      <c r="J22" s="116">
        <v>4.7381546134663344</v>
      </c>
    </row>
    <row r="23" spans="1:15" s="110" customFormat="1" ht="24.95" customHeight="1" x14ac:dyDescent="0.2">
      <c r="A23" s="193" t="s">
        <v>154</v>
      </c>
      <c r="B23" s="199" t="s">
        <v>155</v>
      </c>
      <c r="C23" s="113">
        <v>0.77798995685692063</v>
      </c>
      <c r="D23" s="115">
        <v>110</v>
      </c>
      <c r="E23" s="114">
        <v>80</v>
      </c>
      <c r="F23" s="114">
        <v>200</v>
      </c>
      <c r="G23" s="114">
        <v>91</v>
      </c>
      <c r="H23" s="140">
        <v>131</v>
      </c>
      <c r="I23" s="115">
        <v>-21</v>
      </c>
      <c r="J23" s="116">
        <v>-16.03053435114504</v>
      </c>
    </row>
    <row r="24" spans="1:15" s="110" customFormat="1" ht="24.95" customHeight="1" x14ac:dyDescent="0.2">
      <c r="A24" s="193" t="s">
        <v>156</v>
      </c>
      <c r="B24" s="199" t="s">
        <v>221</v>
      </c>
      <c r="C24" s="113">
        <v>5.2974043425984867</v>
      </c>
      <c r="D24" s="115">
        <v>749</v>
      </c>
      <c r="E24" s="114">
        <v>537</v>
      </c>
      <c r="F24" s="114">
        <v>807</v>
      </c>
      <c r="G24" s="114">
        <v>567</v>
      </c>
      <c r="H24" s="140">
        <v>683</v>
      </c>
      <c r="I24" s="115">
        <v>66</v>
      </c>
      <c r="J24" s="116">
        <v>9.6632503660322104</v>
      </c>
    </row>
    <row r="25" spans="1:15" s="110" customFormat="1" ht="24.95" customHeight="1" x14ac:dyDescent="0.2">
      <c r="A25" s="193" t="s">
        <v>222</v>
      </c>
      <c r="B25" s="204" t="s">
        <v>159</v>
      </c>
      <c r="C25" s="113">
        <v>7.1787255109979489</v>
      </c>
      <c r="D25" s="115">
        <v>1015</v>
      </c>
      <c r="E25" s="114">
        <v>707</v>
      </c>
      <c r="F25" s="114">
        <v>1022</v>
      </c>
      <c r="G25" s="114">
        <v>959</v>
      </c>
      <c r="H25" s="140">
        <v>1172</v>
      </c>
      <c r="I25" s="115">
        <v>-157</v>
      </c>
      <c r="J25" s="116">
        <v>-13.395904436860068</v>
      </c>
    </row>
    <row r="26" spans="1:15" s="110" customFormat="1" ht="24.95" customHeight="1" x14ac:dyDescent="0.2">
      <c r="A26" s="201">
        <v>782.78300000000002</v>
      </c>
      <c r="B26" s="203" t="s">
        <v>160</v>
      </c>
      <c r="C26" s="113">
        <v>7.0443454275408444</v>
      </c>
      <c r="D26" s="115">
        <v>996</v>
      </c>
      <c r="E26" s="114">
        <v>720</v>
      </c>
      <c r="F26" s="114">
        <v>1076</v>
      </c>
      <c r="G26" s="114">
        <v>908</v>
      </c>
      <c r="H26" s="140">
        <v>958</v>
      </c>
      <c r="I26" s="115">
        <v>38</v>
      </c>
      <c r="J26" s="116">
        <v>3.9665970772442587</v>
      </c>
    </row>
    <row r="27" spans="1:15" s="110" customFormat="1" ht="24.95" customHeight="1" x14ac:dyDescent="0.2">
      <c r="A27" s="193" t="s">
        <v>161</v>
      </c>
      <c r="B27" s="199" t="s">
        <v>162</v>
      </c>
      <c r="C27" s="113">
        <v>2.44005941014216</v>
      </c>
      <c r="D27" s="115">
        <v>345</v>
      </c>
      <c r="E27" s="114">
        <v>273</v>
      </c>
      <c r="F27" s="114">
        <v>596</v>
      </c>
      <c r="G27" s="114">
        <v>326</v>
      </c>
      <c r="H27" s="140">
        <v>346</v>
      </c>
      <c r="I27" s="115">
        <v>-1</v>
      </c>
      <c r="J27" s="116">
        <v>-0.28901734104046245</v>
      </c>
    </row>
    <row r="28" spans="1:15" s="110" customFormat="1" ht="24.95" customHeight="1" x14ac:dyDescent="0.2">
      <c r="A28" s="193" t="s">
        <v>163</v>
      </c>
      <c r="B28" s="199" t="s">
        <v>164</v>
      </c>
      <c r="C28" s="113">
        <v>3.2463399108847866</v>
      </c>
      <c r="D28" s="115">
        <v>459</v>
      </c>
      <c r="E28" s="114">
        <v>402</v>
      </c>
      <c r="F28" s="114">
        <v>798</v>
      </c>
      <c r="G28" s="114">
        <v>314</v>
      </c>
      <c r="H28" s="140">
        <v>428</v>
      </c>
      <c r="I28" s="115">
        <v>31</v>
      </c>
      <c r="J28" s="116">
        <v>7.2429906542056077</v>
      </c>
    </row>
    <row r="29" spans="1:15" s="110" customFormat="1" ht="24.95" customHeight="1" x14ac:dyDescent="0.2">
      <c r="A29" s="193">
        <v>86</v>
      </c>
      <c r="B29" s="199" t="s">
        <v>165</v>
      </c>
      <c r="C29" s="113">
        <v>6.4997524577409997</v>
      </c>
      <c r="D29" s="115">
        <v>919</v>
      </c>
      <c r="E29" s="114">
        <v>789</v>
      </c>
      <c r="F29" s="114">
        <v>1338</v>
      </c>
      <c r="G29" s="114">
        <v>706</v>
      </c>
      <c r="H29" s="140">
        <v>896</v>
      </c>
      <c r="I29" s="115">
        <v>23</v>
      </c>
      <c r="J29" s="116">
        <v>2.5669642857142856</v>
      </c>
    </row>
    <row r="30" spans="1:15" s="110" customFormat="1" ht="24.95" customHeight="1" x14ac:dyDescent="0.2">
      <c r="A30" s="193">
        <v>87.88</v>
      </c>
      <c r="B30" s="204" t="s">
        <v>166</v>
      </c>
      <c r="C30" s="113">
        <v>7.6384468491406743</v>
      </c>
      <c r="D30" s="115">
        <v>1080</v>
      </c>
      <c r="E30" s="114">
        <v>1026</v>
      </c>
      <c r="F30" s="114">
        <v>1908</v>
      </c>
      <c r="G30" s="114">
        <v>995</v>
      </c>
      <c r="H30" s="140">
        <v>1134</v>
      </c>
      <c r="I30" s="115">
        <v>-54</v>
      </c>
      <c r="J30" s="116">
        <v>-4.7619047619047619</v>
      </c>
    </row>
    <row r="31" spans="1:15" s="110" customFormat="1" ht="24.95" customHeight="1" x14ac:dyDescent="0.2">
      <c r="A31" s="193" t="s">
        <v>167</v>
      </c>
      <c r="B31" s="199" t="s">
        <v>168</v>
      </c>
      <c r="C31" s="113">
        <v>4.0384751396845608</v>
      </c>
      <c r="D31" s="115">
        <v>571</v>
      </c>
      <c r="E31" s="114">
        <v>440</v>
      </c>
      <c r="F31" s="114">
        <v>792</v>
      </c>
      <c r="G31" s="114">
        <v>473</v>
      </c>
      <c r="H31" s="140">
        <v>567</v>
      </c>
      <c r="I31" s="115">
        <v>4</v>
      </c>
      <c r="J31" s="116">
        <v>0.70546737213403876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4.7881745526557751</v>
      </c>
      <c r="D34" s="115">
        <v>677</v>
      </c>
      <c r="E34" s="114">
        <v>499</v>
      </c>
      <c r="F34" s="114">
        <v>1109</v>
      </c>
      <c r="G34" s="114">
        <v>772</v>
      </c>
      <c r="H34" s="140">
        <v>579</v>
      </c>
      <c r="I34" s="115">
        <v>98</v>
      </c>
      <c r="J34" s="116">
        <v>16.925734024179619</v>
      </c>
    </row>
    <row r="35" spans="1:10" s="110" customFormat="1" ht="24.95" customHeight="1" x14ac:dyDescent="0.2">
      <c r="A35" s="292" t="s">
        <v>171</v>
      </c>
      <c r="B35" s="293" t="s">
        <v>172</v>
      </c>
      <c r="C35" s="113">
        <v>17.667444656623523</v>
      </c>
      <c r="D35" s="115">
        <v>2498</v>
      </c>
      <c r="E35" s="114">
        <v>1558</v>
      </c>
      <c r="F35" s="114">
        <v>3469</v>
      </c>
      <c r="G35" s="114">
        <v>2386</v>
      </c>
      <c r="H35" s="140">
        <v>2986</v>
      </c>
      <c r="I35" s="115">
        <v>-488</v>
      </c>
      <c r="J35" s="116">
        <v>-16.342933690555927</v>
      </c>
    </row>
    <row r="36" spans="1:10" s="110" customFormat="1" ht="24.95" customHeight="1" x14ac:dyDescent="0.2">
      <c r="A36" s="294" t="s">
        <v>173</v>
      </c>
      <c r="B36" s="295" t="s">
        <v>174</v>
      </c>
      <c r="C36" s="125">
        <v>77.544380790720695</v>
      </c>
      <c r="D36" s="143">
        <v>10964</v>
      </c>
      <c r="E36" s="144">
        <v>9244</v>
      </c>
      <c r="F36" s="144">
        <v>14426</v>
      </c>
      <c r="G36" s="144">
        <v>10179</v>
      </c>
      <c r="H36" s="145">
        <v>10906</v>
      </c>
      <c r="I36" s="143">
        <v>58</v>
      </c>
      <c r="J36" s="146">
        <v>0.53181734824867044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14139</v>
      </c>
      <c r="F11" s="264">
        <v>11301</v>
      </c>
      <c r="G11" s="264">
        <v>19004</v>
      </c>
      <c r="H11" s="264">
        <v>13338</v>
      </c>
      <c r="I11" s="265">
        <v>14478</v>
      </c>
      <c r="J11" s="263">
        <v>-339</v>
      </c>
      <c r="K11" s="266">
        <v>-2.3414836303356816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31.147888818162528</v>
      </c>
      <c r="E13" s="115">
        <v>4404</v>
      </c>
      <c r="F13" s="114">
        <v>4085</v>
      </c>
      <c r="G13" s="114">
        <v>5350</v>
      </c>
      <c r="H13" s="114">
        <v>4709</v>
      </c>
      <c r="I13" s="140">
        <v>4502</v>
      </c>
      <c r="J13" s="115">
        <v>-98</v>
      </c>
      <c r="K13" s="116">
        <v>-2.1768103065304309</v>
      </c>
    </row>
    <row r="14" spans="1:15" ht="15.95" customHeight="1" x14ac:dyDescent="0.2">
      <c r="A14" s="306" t="s">
        <v>230</v>
      </c>
      <c r="B14" s="307"/>
      <c r="C14" s="308"/>
      <c r="D14" s="113">
        <v>52.959898154042008</v>
      </c>
      <c r="E14" s="115">
        <v>7488</v>
      </c>
      <c r="F14" s="114">
        <v>5529</v>
      </c>
      <c r="G14" s="114">
        <v>10970</v>
      </c>
      <c r="H14" s="114">
        <v>6833</v>
      </c>
      <c r="I14" s="140">
        <v>7677</v>
      </c>
      <c r="J14" s="115">
        <v>-189</v>
      </c>
      <c r="K14" s="116">
        <v>-2.4618991793669402</v>
      </c>
    </row>
    <row r="15" spans="1:15" ht="15.95" customHeight="1" x14ac:dyDescent="0.2">
      <c r="A15" s="306" t="s">
        <v>231</v>
      </c>
      <c r="B15" s="307"/>
      <c r="C15" s="308"/>
      <c r="D15" s="113">
        <v>7.3060329584836268</v>
      </c>
      <c r="E15" s="115">
        <v>1033</v>
      </c>
      <c r="F15" s="114">
        <v>784</v>
      </c>
      <c r="G15" s="114">
        <v>1275</v>
      </c>
      <c r="H15" s="114">
        <v>920</v>
      </c>
      <c r="I15" s="140">
        <v>1085</v>
      </c>
      <c r="J15" s="115">
        <v>-52</v>
      </c>
      <c r="K15" s="116">
        <v>-4.7926267281105988</v>
      </c>
    </row>
    <row r="16" spans="1:15" ht="15.95" customHeight="1" x14ac:dyDescent="0.2">
      <c r="A16" s="306" t="s">
        <v>232</v>
      </c>
      <c r="B16" s="307"/>
      <c r="C16" s="308"/>
      <c r="D16" s="113">
        <v>8.2042577268547987</v>
      </c>
      <c r="E16" s="115">
        <v>1160</v>
      </c>
      <c r="F16" s="114">
        <v>840</v>
      </c>
      <c r="G16" s="114">
        <v>1225</v>
      </c>
      <c r="H16" s="114">
        <v>834</v>
      </c>
      <c r="I16" s="140">
        <v>1156</v>
      </c>
      <c r="J16" s="115">
        <v>4</v>
      </c>
      <c r="K16" s="116">
        <v>0.34602076124567471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4.109201499398826</v>
      </c>
      <c r="E18" s="115">
        <v>581</v>
      </c>
      <c r="F18" s="114">
        <v>498</v>
      </c>
      <c r="G18" s="114">
        <v>1122</v>
      </c>
      <c r="H18" s="114">
        <v>712</v>
      </c>
      <c r="I18" s="140">
        <v>485</v>
      </c>
      <c r="J18" s="115">
        <v>96</v>
      </c>
      <c r="K18" s="116">
        <v>19.793814432989691</v>
      </c>
    </row>
    <row r="19" spans="1:11" ht="14.1" customHeight="1" x14ac:dyDescent="0.2">
      <c r="A19" s="306" t="s">
        <v>235</v>
      </c>
      <c r="B19" s="307" t="s">
        <v>236</v>
      </c>
      <c r="C19" s="308"/>
      <c r="D19" s="113">
        <v>3.4302284461418773</v>
      </c>
      <c r="E19" s="115">
        <v>485</v>
      </c>
      <c r="F19" s="114">
        <v>434</v>
      </c>
      <c r="G19" s="114">
        <v>1008</v>
      </c>
      <c r="H19" s="114">
        <v>639</v>
      </c>
      <c r="I19" s="140">
        <v>405</v>
      </c>
      <c r="J19" s="115">
        <v>80</v>
      </c>
      <c r="K19" s="116">
        <v>19.753086419753085</v>
      </c>
    </row>
    <row r="20" spans="1:11" ht="14.1" customHeight="1" x14ac:dyDescent="0.2">
      <c r="A20" s="306">
        <v>12</v>
      </c>
      <c r="B20" s="307" t="s">
        <v>237</v>
      </c>
      <c r="C20" s="308"/>
      <c r="D20" s="113">
        <v>2.8149091166277671</v>
      </c>
      <c r="E20" s="115">
        <v>398</v>
      </c>
      <c r="F20" s="114">
        <v>162</v>
      </c>
      <c r="G20" s="114">
        <v>310</v>
      </c>
      <c r="H20" s="114">
        <v>352</v>
      </c>
      <c r="I20" s="140">
        <v>375</v>
      </c>
      <c r="J20" s="115">
        <v>23</v>
      </c>
      <c r="K20" s="116">
        <v>6.1333333333333337</v>
      </c>
    </row>
    <row r="21" spans="1:11" ht="14.1" customHeight="1" x14ac:dyDescent="0.2">
      <c r="A21" s="306">
        <v>21</v>
      </c>
      <c r="B21" s="307" t="s">
        <v>238</v>
      </c>
      <c r="C21" s="308"/>
      <c r="D21" s="113">
        <v>0.29705071079991513</v>
      </c>
      <c r="E21" s="115">
        <v>42</v>
      </c>
      <c r="F21" s="114">
        <v>16</v>
      </c>
      <c r="G21" s="114" t="s">
        <v>514</v>
      </c>
      <c r="H21" s="114">
        <v>41</v>
      </c>
      <c r="I21" s="140">
        <v>29</v>
      </c>
      <c r="J21" s="115">
        <v>13</v>
      </c>
      <c r="K21" s="116">
        <v>44.827586206896555</v>
      </c>
    </row>
    <row r="22" spans="1:11" ht="14.1" customHeight="1" x14ac:dyDescent="0.2">
      <c r="A22" s="306">
        <v>22</v>
      </c>
      <c r="B22" s="307" t="s">
        <v>239</v>
      </c>
      <c r="C22" s="308"/>
      <c r="D22" s="113">
        <v>1.4569630101138695</v>
      </c>
      <c r="E22" s="115">
        <v>206</v>
      </c>
      <c r="F22" s="114">
        <v>209</v>
      </c>
      <c r="G22" s="114">
        <v>270</v>
      </c>
      <c r="H22" s="114">
        <v>134</v>
      </c>
      <c r="I22" s="140">
        <v>159</v>
      </c>
      <c r="J22" s="115">
        <v>47</v>
      </c>
      <c r="K22" s="116">
        <v>29.559748427672957</v>
      </c>
    </row>
    <row r="23" spans="1:11" ht="14.1" customHeight="1" x14ac:dyDescent="0.2">
      <c r="A23" s="306">
        <v>23</v>
      </c>
      <c r="B23" s="307" t="s">
        <v>240</v>
      </c>
      <c r="C23" s="308"/>
      <c r="D23" s="113">
        <v>0.48801188202843199</v>
      </c>
      <c r="E23" s="115">
        <v>69</v>
      </c>
      <c r="F23" s="114">
        <v>53</v>
      </c>
      <c r="G23" s="114">
        <v>89</v>
      </c>
      <c r="H23" s="114">
        <v>51</v>
      </c>
      <c r="I23" s="140">
        <v>49</v>
      </c>
      <c r="J23" s="115">
        <v>20</v>
      </c>
      <c r="K23" s="116">
        <v>40.816326530612244</v>
      </c>
    </row>
    <row r="24" spans="1:11" ht="14.1" customHeight="1" x14ac:dyDescent="0.2">
      <c r="A24" s="306">
        <v>24</v>
      </c>
      <c r="B24" s="307" t="s">
        <v>241</v>
      </c>
      <c r="C24" s="308"/>
      <c r="D24" s="113">
        <v>1.7115779050852253</v>
      </c>
      <c r="E24" s="115">
        <v>242</v>
      </c>
      <c r="F24" s="114">
        <v>126</v>
      </c>
      <c r="G24" s="114">
        <v>307</v>
      </c>
      <c r="H24" s="114">
        <v>175</v>
      </c>
      <c r="I24" s="140">
        <v>247</v>
      </c>
      <c r="J24" s="115">
        <v>-5</v>
      </c>
      <c r="K24" s="116">
        <v>-2.0242914979757085</v>
      </c>
    </row>
    <row r="25" spans="1:11" ht="14.1" customHeight="1" x14ac:dyDescent="0.2">
      <c r="A25" s="306">
        <v>25</v>
      </c>
      <c r="B25" s="307" t="s">
        <v>242</v>
      </c>
      <c r="C25" s="308"/>
      <c r="D25" s="113">
        <v>3.6211896173703941</v>
      </c>
      <c r="E25" s="115">
        <v>512</v>
      </c>
      <c r="F25" s="114">
        <v>250</v>
      </c>
      <c r="G25" s="114">
        <v>602</v>
      </c>
      <c r="H25" s="114">
        <v>352</v>
      </c>
      <c r="I25" s="140">
        <v>505</v>
      </c>
      <c r="J25" s="115">
        <v>7</v>
      </c>
      <c r="K25" s="116">
        <v>1.386138613861386</v>
      </c>
    </row>
    <row r="26" spans="1:11" ht="14.1" customHeight="1" x14ac:dyDescent="0.2">
      <c r="A26" s="306">
        <v>26</v>
      </c>
      <c r="B26" s="307" t="s">
        <v>243</v>
      </c>
      <c r="C26" s="308"/>
      <c r="D26" s="113">
        <v>2.2561708748850697</v>
      </c>
      <c r="E26" s="115">
        <v>319</v>
      </c>
      <c r="F26" s="114">
        <v>138</v>
      </c>
      <c r="G26" s="114">
        <v>409</v>
      </c>
      <c r="H26" s="114">
        <v>198</v>
      </c>
      <c r="I26" s="140">
        <v>332</v>
      </c>
      <c r="J26" s="115">
        <v>-13</v>
      </c>
      <c r="K26" s="116">
        <v>-3.9156626506024095</v>
      </c>
    </row>
    <row r="27" spans="1:11" ht="14.1" customHeight="1" x14ac:dyDescent="0.2">
      <c r="A27" s="306">
        <v>27</v>
      </c>
      <c r="B27" s="307" t="s">
        <v>244</v>
      </c>
      <c r="C27" s="308"/>
      <c r="D27" s="113">
        <v>1.0821133036282622</v>
      </c>
      <c r="E27" s="115">
        <v>153</v>
      </c>
      <c r="F27" s="114">
        <v>114</v>
      </c>
      <c r="G27" s="114">
        <v>174</v>
      </c>
      <c r="H27" s="114">
        <v>146</v>
      </c>
      <c r="I27" s="140">
        <v>191</v>
      </c>
      <c r="J27" s="115">
        <v>-38</v>
      </c>
      <c r="K27" s="116">
        <v>-19.895287958115183</v>
      </c>
    </row>
    <row r="28" spans="1:11" ht="14.1" customHeight="1" x14ac:dyDescent="0.2">
      <c r="A28" s="306">
        <v>28</v>
      </c>
      <c r="B28" s="307" t="s">
        <v>245</v>
      </c>
      <c r="C28" s="308"/>
      <c r="D28" s="113">
        <v>0.23339698705707618</v>
      </c>
      <c r="E28" s="115">
        <v>33</v>
      </c>
      <c r="F28" s="114">
        <v>30</v>
      </c>
      <c r="G28" s="114">
        <v>38</v>
      </c>
      <c r="H28" s="114">
        <v>48</v>
      </c>
      <c r="I28" s="140">
        <v>31</v>
      </c>
      <c r="J28" s="115">
        <v>2</v>
      </c>
      <c r="K28" s="116">
        <v>6.4516129032258061</v>
      </c>
    </row>
    <row r="29" spans="1:11" ht="14.1" customHeight="1" x14ac:dyDescent="0.2">
      <c r="A29" s="306">
        <v>29</v>
      </c>
      <c r="B29" s="307" t="s">
        <v>246</v>
      </c>
      <c r="C29" s="308"/>
      <c r="D29" s="113">
        <v>3.7909328806846312</v>
      </c>
      <c r="E29" s="115">
        <v>536</v>
      </c>
      <c r="F29" s="114">
        <v>510</v>
      </c>
      <c r="G29" s="114">
        <v>725</v>
      </c>
      <c r="H29" s="114">
        <v>652</v>
      </c>
      <c r="I29" s="140">
        <v>754</v>
      </c>
      <c r="J29" s="115">
        <v>-218</v>
      </c>
      <c r="K29" s="116">
        <v>-28.912466843501328</v>
      </c>
    </row>
    <row r="30" spans="1:11" ht="14.1" customHeight="1" x14ac:dyDescent="0.2">
      <c r="A30" s="306" t="s">
        <v>247</v>
      </c>
      <c r="B30" s="307" t="s">
        <v>248</v>
      </c>
      <c r="C30" s="308"/>
      <c r="D30" s="113" t="s">
        <v>514</v>
      </c>
      <c r="E30" s="115" t="s">
        <v>514</v>
      </c>
      <c r="F30" s="114" t="s">
        <v>514</v>
      </c>
      <c r="G30" s="114">
        <v>285</v>
      </c>
      <c r="H30" s="114">
        <v>258</v>
      </c>
      <c r="I30" s="140" t="s">
        <v>514</v>
      </c>
      <c r="J30" s="115" t="s">
        <v>514</v>
      </c>
      <c r="K30" s="116" t="s">
        <v>514</v>
      </c>
    </row>
    <row r="31" spans="1:11" ht="14.1" customHeight="1" x14ac:dyDescent="0.2">
      <c r="A31" s="306" t="s">
        <v>249</v>
      </c>
      <c r="B31" s="307" t="s">
        <v>250</v>
      </c>
      <c r="C31" s="308"/>
      <c r="D31" s="113">
        <v>2.3268972345993353</v>
      </c>
      <c r="E31" s="115">
        <v>329</v>
      </c>
      <c r="F31" s="114">
        <v>314</v>
      </c>
      <c r="G31" s="114">
        <v>429</v>
      </c>
      <c r="H31" s="114">
        <v>394</v>
      </c>
      <c r="I31" s="140">
        <v>398</v>
      </c>
      <c r="J31" s="115">
        <v>-69</v>
      </c>
      <c r="K31" s="116">
        <v>-17.336683417085428</v>
      </c>
    </row>
    <row r="32" spans="1:11" ht="14.1" customHeight="1" x14ac:dyDescent="0.2">
      <c r="A32" s="306">
        <v>31</v>
      </c>
      <c r="B32" s="307" t="s">
        <v>251</v>
      </c>
      <c r="C32" s="308"/>
      <c r="D32" s="113">
        <v>0.49508451799985853</v>
      </c>
      <c r="E32" s="115">
        <v>70</v>
      </c>
      <c r="F32" s="114">
        <v>54</v>
      </c>
      <c r="G32" s="114">
        <v>114</v>
      </c>
      <c r="H32" s="114">
        <v>76</v>
      </c>
      <c r="I32" s="140">
        <v>64</v>
      </c>
      <c r="J32" s="115">
        <v>6</v>
      </c>
      <c r="K32" s="116">
        <v>9.375</v>
      </c>
    </row>
    <row r="33" spans="1:11" ht="14.1" customHeight="1" x14ac:dyDescent="0.2">
      <c r="A33" s="306">
        <v>32</v>
      </c>
      <c r="B33" s="307" t="s">
        <v>252</v>
      </c>
      <c r="C33" s="308"/>
      <c r="D33" s="113">
        <v>3.0836692835419761</v>
      </c>
      <c r="E33" s="115">
        <v>436</v>
      </c>
      <c r="F33" s="114">
        <v>262</v>
      </c>
      <c r="G33" s="114">
        <v>744</v>
      </c>
      <c r="H33" s="114">
        <v>518</v>
      </c>
      <c r="I33" s="140">
        <v>548</v>
      </c>
      <c r="J33" s="115">
        <v>-112</v>
      </c>
      <c r="K33" s="116">
        <v>-20.437956204379564</v>
      </c>
    </row>
    <row r="34" spans="1:11" ht="14.1" customHeight="1" x14ac:dyDescent="0.2">
      <c r="A34" s="306">
        <v>33</v>
      </c>
      <c r="B34" s="307" t="s">
        <v>253</v>
      </c>
      <c r="C34" s="308"/>
      <c r="D34" s="113">
        <v>1.5913430935709738</v>
      </c>
      <c r="E34" s="115">
        <v>225</v>
      </c>
      <c r="F34" s="114">
        <v>109</v>
      </c>
      <c r="G34" s="114">
        <v>345</v>
      </c>
      <c r="H34" s="114">
        <v>216</v>
      </c>
      <c r="I34" s="140">
        <v>212</v>
      </c>
      <c r="J34" s="115">
        <v>13</v>
      </c>
      <c r="K34" s="116">
        <v>6.132075471698113</v>
      </c>
    </row>
    <row r="35" spans="1:11" ht="14.1" customHeight="1" x14ac:dyDescent="0.2">
      <c r="A35" s="306">
        <v>34</v>
      </c>
      <c r="B35" s="307" t="s">
        <v>254</v>
      </c>
      <c r="C35" s="308"/>
      <c r="D35" s="113">
        <v>2.0581370676851263</v>
      </c>
      <c r="E35" s="115">
        <v>291</v>
      </c>
      <c r="F35" s="114">
        <v>219</v>
      </c>
      <c r="G35" s="114">
        <v>373</v>
      </c>
      <c r="H35" s="114">
        <v>248</v>
      </c>
      <c r="I35" s="140">
        <v>315</v>
      </c>
      <c r="J35" s="115">
        <v>-24</v>
      </c>
      <c r="K35" s="116">
        <v>-7.6190476190476186</v>
      </c>
    </row>
    <row r="36" spans="1:11" ht="14.1" customHeight="1" x14ac:dyDescent="0.2">
      <c r="A36" s="306">
        <v>41</v>
      </c>
      <c r="B36" s="307" t="s">
        <v>255</v>
      </c>
      <c r="C36" s="308"/>
      <c r="D36" s="113">
        <v>0.39606761439988686</v>
      </c>
      <c r="E36" s="115">
        <v>56</v>
      </c>
      <c r="F36" s="114">
        <v>64</v>
      </c>
      <c r="G36" s="114">
        <v>88</v>
      </c>
      <c r="H36" s="114">
        <v>53</v>
      </c>
      <c r="I36" s="140">
        <v>63</v>
      </c>
      <c r="J36" s="115">
        <v>-7</v>
      </c>
      <c r="K36" s="116">
        <v>-11.111111111111111</v>
      </c>
    </row>
    <row r="37" spans="1:11" ht="14.1" customHeight="1" x14ac:dyDescent="0.2">
      <c r="A37" s="306">
        <v>42</v>
      </c>
      <c r="B37" s="307" t="s">
        <v>256</v>
      </c>
      <c r="C37" s="308"/>
      <c r="D37" s="113" t="s">
        <v>514</v>
      </c>
      <c r="E37" s="115" t="s">
        <v>514</v>
      </c>
      <c r="F37" s="114">
        <v>11</v>
      </c>
      <c r="G37" s="114">
        <v>32</v>
      </c>
      <c r="H37" s="114">
        <v>10</v>
      </c>
      <c r="I37" s="140">
        <v>20</v>
      </c>
      <c r="J37" s="115" t="s">
        <v>514</v>
      </c>
      <c r="K37" s="116" t="s">
        <v>514</v>
      </c>
    </row>
    <row r="38" spans="1:11" ht="14.1" customHeight="1" x14ac:dyDescent="0.2">
      <c r="A38" s="306">
        <v>43</v>
      </c>
      <c r="B38" s="307" t="s">
        <v>257</v>
      </c>
      <c r="C38" s="308"/>
      <c r="D38" s="113">
        <v>0.82042577268547989</v>
      </c>
      <c r="E38" s="115">
        <v>116</v>
      </c>
      <c r="F38" s="114">
        <v>74</v>
      </c>
      <c r="G38" s="114">
        <v>184</v>
      </c>
      <c r="H38" s="114">
        <v>115</v>
      </c>
      <c r="I38" s="140">
        <v>132</v>
      </c>
      <c r="J38" s="115">
        <v>-16</v>
      </c>
      <c r="K38" s="116">
        <v>-12.121212121212121</v>
      </c>
    </row>
    <row r="39" spans="1:11" ht="14.1" customHeight="1" x14ac:dyDescent="0.2">
      <c r="A39" s="306">
        <v>51</v>
      </c>
      <c r="B39" s="307" t="s">
        <v>258</v>
      </c>
      <c r="C39" s="308"/>
      <c r="D39" s="113">
        <v>11.995190607539429</v>
      </c>
      <c r="E39" s="115">
        <v>1696</v>
      </c>
      <c r="F39" s="114">
        <v>1657</v>
      </c>
      <c r="G39" s="114">
        <v>2099</v>
      </c>
      <c r="H39" s="114">
        <v>1977</v>
      </c>
      <c r="I39" s="140">
        <v>1947</v>
      </c>
      <c r="J39" s="115">
        <v>-251</v>
      </c>
      <c r="K39" s="116">
        <v>-12.891628145865434</v>
      </c>
    </row>
    <row r="40" spans="1:11" ht="14.1" customHeight="1" x14ac:dyDescent="0.2">
      <c r="A40" s="306" t="s">
        <v>259</v>
      </c>
      <c r="B40" s="307" t="s">
        <v>260</v>
      </c>
      <c r="C40" s="308"/>
      <c r="D40" s="113">
        <v>11.160619562911098</v>
      </c>
      <c r="E40" s="115">
        <v>1578</v>
      </c>
      <c r="F40" s="114">
        <v>1600</v>
      </c>
      <c r="G40" s="114">
        <v>1956</v>
      </c>
      <c r="H40" s="114">
        <v>1881</v>
      </c>
      <c r="I40" s="140">
        <v>1842</v>
      </c>
      <c r="J40" s="115">
        <v>-264</v>
      </c>
      <c r="K40" s="116">
        <v>-14.332247557003257</v>
      </c>
    </row>
    <row r="41" spans="1:11" ht="14.1" customHeight="1" x14ac:dyDescent="0.2">
      <c r="A41" s="306"/>
      <c r="B41" s="307" t="s">
        <v>261</v>
      </c>
      <c r="C41" s="308"/>
      <c r="D41" s="113">
        <v>9.7036565527972272</v>
      </c>
      <c r="E41" s="115">
        <v>1372</v>
      </c>
      <c r="F41" s="114">
        <v>1516</v>
      </c>
      <c r="G41" s="114">
        <v>1825</v>
      </c>
      <c r="H41" s="114">
        <v>1803</v>
      </c>
      <c r="I41" s="140">
        <v>1718</v>
      </c>
      <c r="J41" s="115">
        <v>-346</v>
      </c>
      <c r="K41" s="116">
        <v>-20.139697322467985</v>
      </c>
    </row>
    <row r="42" spans="1:11" ht="14.1" customHeight="1" x14ac:dyDescent="0.2">
      <c r="A42" s="306">
        <v>52</v>
      </c>
      <c r="B42" s="307" t="s">
        <v>262</v>
      </c>
      <c r="C42" s="308"/>
      <c r="D42" s="113">
        <v>4.8164650965414806</v>
      </c>
      <c r="E42" s="115">
        <v>681</v>
      </c>
      <c r="F42" s="114">
        <v>666</v>
      </c>
      <c r="G42" s="114">
        <v>894</v>
      </c>
      <c r="H42" s="114">
        <v>718</v>
      </c>
      <c r="I42" s="140">
        <v>751</v>
      </c>
      <c r="J42" s="115">
        <v>-70</v>
      </c>
      <c r="K42" s="116">
        <v>-9.3209054593874825</v>
      </c>
    </row>
    <row r="43" spans="1:11" ht="14.1" customHeight="1" x14ac:dyDescent="0.2">
      <c r="A43" s="306" t="s">
        <v>263</v>
      </c>
      <c r="B43" s="307" t="s">
        <v>264</v>
      </c>
      <c r="C43" s="308"/>
      <c r="D43" s="113">
        <v>4.1940731310559443</v>
      </c>
      <c r="E43" s="115">
        <v>593</v>
      </c>
      <c r="F43" s="114">
        <v>597</v>
      </c>
      <c r="G43" s="114">
        <v>694</v>
      </c>
      <c r="H43" s="114">
        <v>595</v>
      </c>
      <c r="I43" s="140">
        <v>604</v>
      </c>
      <c r="J43" s="115">
        <v>-11</v>
      </c>
      <c r="K43" s="116">
        <v>-1.8211920529801324</v>
      </c>
    </row>
    <row r="44" spans="1:11" ht="14.1" customHeight="1" x14ac:dyDescent="0.2">
      <c r="A44" s="306">
        <v>53</v>
      </c>
      <c r="B44" s="307" t="s">
        <v>265</v>
      </c>
      <c r="C44" s="308"/>
      <c r="D44" s="113">
        <v>0.82042577268547989</v>
      </c>
      <c r="E44" s="115">
        <v>116</v>
      </c>
      <c r="F44" s="114">
        <v>105</v>
      </c>
      <c r="G44" s="114">
        <v>135</v>
      </c>
      <c r="H44" s="114">
        <v>120</v>
      </c>
      <c r="I44" s="140">
        <v>132</v>
      </c>
      <c r="J44" s="115">
        <v>-16</v>
      </c>
      <c r="K44" s="116">
        <v>-12.121212121212121</v>
      </c>
    </row>
    <row r="45" spans="1:11" ht="14.1" customHeight="1" x14ac:dyDescent="0.2">
      <c r="A45" s="306" t="s">
        <v>266</v>
      </c>
      <c r="B45" s="307" t="s">
        <v>267</v>
      </c>
      <c r="C45" s="308"/>
      <c r="D45" s="113">
        <v>0.79213522879977372</v>
      </c>
      <c r="E45" s="115">
        <v>112</v>
      </c>
      <c r="F45" s="114">
        <v>95</v>
      </c>
      <c r="G45" s="114">
        <v>131</v>
      </c>
      <c r="H45" s="114">
        <v>116</v>
      </c>
      <c r="I45" s="140">
        <v>125</v>
      </c>
      <c r="J45" s="115">
        <v>-13</v>
      </c>
      <c r="K45" s="116">
        <v>-10.4</v>
      </c>
    </row>
    <row r="46" spans="1:11" ht="14.1" customHeight="1" x14ac:dyDescent="0.2">
      <c r="A46" s="306">
        <v>54</v>
      </c>
      <c r="B46" s="307" t="s">
        <v>268</v>
      </c>
      <c r="C46" s="308"/>
      <c r="D46" s="113">
        <v>4.2577268547987837</v>
      </c>
      <c r="E46" s="115">
        <v>602</v>
      </c>
      <c r="F46" s="114">
        <v>471</v>
      </c>
      <c r="G46" s="114">
        <v>565</v>
      </c>
      <c r="H46" s="114">
        <v>546</v>
      </c>
      <c r="I46" s="140">
        <v>563</v>
      </c>
      <c r="J46" s="115">
        <v>39</v>
      </c>
      <c r="K46" s="116">
        <v>6.9271758436944939</v>
      </c>
    </row>
    <row r="47" spans="1:11" ht="14.1" customHeight="1" x14ac:dyDescent="0.2">
      <c r="A47" s="306">
        <v>61</v>
      </c>
      <c r="B47" s="307" t="s">
        <v>269</v>
      </c>
      <c r="C47" s="308"/>
      <c r="D47" s="113">
        <v>2.1359360633708184</v>
      </c>
      <c r="E47" s="115">
        <v>302</v>
      </c>
      <c r="F47" s="114">
        <v>203</v>
      </c>
      <c r="G47" s="114">
        <v>434</v>
      </c>
      <c r="H47" s="114">
        <v>266</v>
      </c>
      <c r="I47" s="140">
        <v>332</v>
      </c>
      <c r="J47" s="115">
        <v>-30</v>
      </c>
      <c r="K47" s="116">
        <v>-9.0361445783132535</v>
      </c>
    </row>
    <row r="48" spans="1:11" ht="14.1" customHeight="1" x14ac:dyDescent="0.2">
      <c r="A48" s="306">
        <v>62</v>
      </c>
      <c r="B48" s="307" t="s">
        <v>270</v>
      </c>
      <c r="C48" s="308"/>
      <c r="D48" s="113">
        <v>8.7064148808260846</v>
      </c>
      <c r="E48" s="115">
        <v>1231</v>
      </c>
      <c r="F48" s="114">
        <v>1001</v>
      </c>
      <c r="G48" s="114">
        <v>1619</v>
      </c>
      <c r="H48" s="114">
        <v>1145</v>
      </c>
      <c r="I48" s="140">
        <v>1086</v>
      </c>
      <c r="J48" s="115">
        <v>145</v>
      </c>
      <c r="K48" s="116">
        <v>13.351749539594843</v>
      </c>
    </row>
    <row r="49" spans="1:11" ht="14.1" customHeight="1" x14ac:dyDescent="0.2">
      <c r="A49" s="306">
        <v>63</v>
      </c>
      <c r="B49" s="307" t="s">
        <v>271</v>
      </c>
      <c r="C49" s="308"/>
      <c r="D49" s="113">
        <v>3.6141169813989675</v>
      </c>
      <c r="E49" s="115">
        <v>511</v>
      </c>
      <c r="F49" s="114">
        <v>477</v>
      </c>
      <c r="G49" s="114">
        <v>583</v>
      </c>
      <c r="H49" s="114">
        <v>561</v>
      </c>
      <c r="I49" s="140">
        <v>521</v>
      </c>
      <c r="J49" s="115">
        <v>-10</v>
      </c>
      <c r="K49" s="116">
        <v>-1.9193857965451055</v>
      </c>
    </row>
    <row r="50" spans="1:11" ht="14.1" customHeight="1" x14ac:dyDescent="0.2">
      <c r="A50" s="306" t="s">
        <v>272</v>
      </c>
      <c r="B50" s="307" t="s">
        <v>273</v>
      </c>
      <c r="C50" s="308"/>
      <c r="D50" s="113">
        <v>0.61531932951410995</v>
      </c>
      <c r="E50" s="115">
        <v>87</v>
      </c>
      <c r="F50" s="114">
        <v>60</v>
      </c>
      <c r="G50" s="114">
        <v>112</v>
      </c>
      <c r="H50" s="114">
        <v>101</v>
      </c>
      <c r="I50" s="140">
        <v>87</v>
      </c>
      <c r="J50" s="115">
        <v>0</v>
      </c>
      <c r="K50" s="116">
        <v>0</v>
      </c>
    </row>
    <row r="51" spans="1:11" ht="14.1" customHeight="1" x14ac:dyDescent="0.2">
      <c r="A51" s="306" t="s">
        <v>274</v>
      </c>
      <c r="B51" s="307" t="s">
        <v>275</v>
      </c>
      <c r="C51" s="308"/>
      <c r="D51" s="113">
        <v>2.7583280288563548</v>
      </c>
      <c r="E51" s="115">
        <v>390</v>
      </c>
      <c r="F51" s="114">
        <v>395</v>
      </c>
      <c r="G51" s="114">
        <v>416</v>
      </c>
      <c r="H51" s="114">
        <v>443</v>
      </c>
      <c r="I51" s="140">
        <v>410</v>
      </c>
      <c r="J51" s="115">
        <v>-20</v>
      </c>
      <c r="K51" s="116">
        <v>-4.8780487804878048</v>
      </c>
    </row>
    <row r="52" spans="1:11" ht="14.1" customHeight="1" x14ac:dyDescent="0.2">
      <c r="A52" s="306">
        <v>71</v>
      </c>
      <c r="B52" s="307" t="s">
        <v>276</v>
      </c>
      <c r="C52" s="308"/>
      <c r="D52" s="113">
        <v>7.6525921210835275</v>
      </c>
      <c r="E52" s="115">
        <v>1082</v>
      </c>
      <c r="F52" s="114">
        <v>802</v>
      </c>
      <c r="G52" s="114">
        <v>1176</v>
      </c>
      <c r="H52" s="114">
        <v>991</v>
      </c>
      <c r="I52" s="140">
        <v>1102</v>
      </c>
      <c r="J52" s="115">
        <v>-20</v>
      </c>
      <c r="K52" s="116">
        <v>-1.8148820326678765</v>
      </c>
    </row>
    <row r="53" spans="1:11" ht="14.1" customHeight="1" x14ac:dyDescent="0.2">
      <c r="A53" s="306" t="s">
        <v>277</v>
      </c>
      <c r="B53" s="307" t="s">
        <v>278</v>
      </c>
      <c r="C53" s="308"/>
      <c r="D53" s="113">
        <v>2.6663837612278094</v>
      </c>
      <c r="E53" s="115">
        <v>377</v>
      </c>
      <c r="F53" s="114">
        <v>250</v>
      </c>
      <c r="G53" s="114">
        <v>453</v>
      </c>
      <c r="H53" s="114">
        <v>311</v>
      </c>
      <c r="I53" s="140">
        <v>387</v>
      </c>
      <c r="J53" s="115">
        <v>-10</v>
      </c>
      <c r="K53" s="116">
        <v>-2.5839793281653747</v>
      </c>
    </row>
    <row r="54" spans="1:11" ht="14.1" customHeight="1" x14ac:dyDescent="0.2">
      <c r="A54" s="306" t="s">
        <v>279</v>
      </c>
      <c r="B54" s="307" t="s">
        <v>280</v>
      </c>
      <c r="C54" s="308"/>
      <c r="D54" s="113">
        <v>4.2435815828559305</v>
      </c>
      <c r="E54" s="115">
        <v>600</v>
      </c>
      <c r="F54" s="114">
        <v>491</v>
      </c>
      <c r="G54" s="114">
        <v>623</v>
      </c>
      <c r="H54" s="114">
        <v>592</v>
      </c>
      <c r="I54" s="140">
        <v>600</v>
      </c>
      <c r="J54" s="115">
        <v>0</v>
      </c>
      <c r="K54" s="116">
        <v>0</v>
      </c>
    </row>
    <row r="55" spans="1:11" ht="14.1" customHeight="1" x14ac:dyDescent="0.2">
      <c r="A55" s="306">
        <v>72</v>
      </c>
      <c r="B55" s="307" t="s">
        <v>281</v>
      </c>
      <c r="C55" s="308"/>
      <c r="D55" s="113">
        <v>1.7045052691137987</v>
      </c>
      <c r="E55" s="115">
        <v>241</v>
      </c>
      <c r="F55" s="114">
        <v>158</v>
      </c>
      <c r="G55" s="114">
        <v>369</v>
      </c>
      <c r="H55" s="114">
        <v>174</v>
      </c>
      <c r="I55" s="140">
        <v>229</v>
      </c>
      <c r="J55" s="115">
        <v>12</v>
      </c>
      <c r="K55" s="116">
        <v>5.2401746724890828</v>
      </c>
    </row>
    <row r="56" spans="1:11" ht="14.1" customHeight="1" x14ac:dyDescent="0.2">
      <c r="A56" s="306" t="s">
        <v>282</v>
      </c>
      <c r="B56" s="307" t="s">
        <v>283</v>
      </c>
      <c r="C56" s="308"/>
      <c r="D56" s="113">
        <v>0.55166560577127099</v>
      </c>
      <c r="E56" s="115">
        <v>78</v>
      </c>
      <c r="F56" s="114">
        <v>43</v>
      </c>
      <c r="G56" s="114">
        <v>153</v>
      </c>
      <c r="H56" s="114">
        <v>51</v>
      </c>
      <c r="I56" s="140">
        <v>82</v>
      </c>
      <c r="J56" s="115">
        <v>-4</v>
      </c>
      <c r="K56" s="116">
        <v>-4.8780487804878048</v>
      </c>
    </row>
    <row r="57" spans="1:11" ht="14.1" customHeight="1" x14ac:dyDescent="0.2">
      <c r="A57" s="306" t="s">
        <v>284</v>
      </c>
      <c r="B57" s="307" t="s">
        <v>285</v>
      </c>
      <c r="C57" s="308"/>
      <c r="D57" s="113">
        <v>0.69311832519980199</v>
      </c>
      <c r="E57" s="115">
        <v>98</v>
      </c>
      <c r="F57" s="114">
        <v>61</v>
      </c>
      <c r="G57" s="114">
        <v>98</v>
      </c>
      <c r="H57" s="114">
        <v>77</v>
      </c>
      <c r="I57" s="140">
        <v>93</v>
      </c>
      <c r="J57" s="115">
        <v>5</v>
      </c>
      <c r="K57" s="116">
        <v>5.376344086021505</v>
      </c>
    </row>
    <row r="58" spans="1:11" ht="14.1" customHeight="1" x14ac:dyDescent="0.2">
      <c r="A58" s="306">
        <v>73</v>
      </c>
      <c r="B58" s="307" t="s">
        <v>286</v>
      </c>
      <c r="C58" s="308"/>
      <c r="D58" s="113">
        <v>1.9591201640851545</v>
      </c>
      <c r="E58" s="115">
        <v>277</v>
      </c>
      <c r="F58" s="114">
        <v>258</v>
      </c>
      <c r="G58" s="114">
        <v>396</v>
      </c>
      <c r="H58" s="114">
        <v>285</v>
      </c>
      <c r="I58" s="140">
        <v>218</v>
      </c>
      <c r="J58" s="115">
        <v>59</v>
      </c>
      <c r="K58" s="116">
        <v>27.064220183486238</v>
      </c>
    </row>
    <row r="59" spans="1:11" ht="14.1" customHeight="1" x14ac:dyDescent="0.2">
      <c r="A59" s="306" t="s">
        <v>287</v>
      </c>
      <c r="B59" s="307" t="s">
        <v>288</v>
      </c>
      <c r="C59" s="308"/>
      <c r="D59" s="113">
        <v>1.4640356460852959</v>
      </c>
      <c r="E59" s="115">
        <v>207</v>
      </c>
      <c r="F59" s="114">
        <v>201</v>
      </c>
      <c r="G59" s="114">
        <v>308</v>
      </c>
      <c r="H59" s="114">
        <v>230</v>
      </c>
      <c r="I59" s="140">
        <v>173</v>
      </c>
      <c r="J59" s="115">
        <v>34</v>
      </c>
      <c r="K59" s="116">
        <v>19.653179190751445</v>
      </c>
    </row>
    <row r="60" spans="1:11" ht="14.1" customHeight="1" x14ac:dyDescent="0.2">
      <c r="A60" s="306">
        <v>81</v>
      </c>
      <c r="B60" s="307" t="s">
        <v>289</v>
      </c>
      <c r="C60" s="308"/>
      <c r="D60" s="113">
        <v>7.1716528750265223</v>
      </c>
      <c r="E60" s="115">
        <v>1014</v>
      </c>
      <c r="F60" s="114">
        <v>885</v>
      </c>
      <c r="G60" s="114">
        <v>1495</v>
      </c>
      <c r="H60" s="114">
        <v>833</v>
      </c>
      <c r="I60" s="140">
        <v>927</v>
      </c>
      <c r="J60" s="115">
        <v>87</v>
      </c>
      <c r="K60" s="116">
        <v>9.3851132686084142</v>
      </c>
    </row>
    <row r="61" spans="1:11" ht="14.1" customHeight="1" x14ac:dyDescent="0.2">
      <c r="A61" s="306" t="s">
        <v>290</v>
      </c>
      <c r="B61" s="307" t="s">
        <v>291</v>
      </c>
      <c r="C61" s="308"/>
      <c r="D61" s="113">
        <v>2.3410425065421885</v>
      </c>
      <c r="E61" s="115">
        <v>331</v>
      </c>
      <c r="F61" s="114">
        <v>204</v>
      </c>
      <c r="G61" s="114">
        <v>477</v>
      </c>
      <c r="H61" s="114">
        <v>277</v>
      </c>
      <c r="I61" s="140">
        <v>286</v>
      </c>
      <c r="J61" s="115">
        <v>45</v>
      </c>
      <c r="K61" s="116">
        <v>15.734265734265735</v>
      </c>
    </row>
    <row r="62" spans="1:11" ht="14.1" customHeight="1" x14ac:dyDescent="0.2">
      <c r="A62" s="306" t="s">
        <v>292</v>
      </c>
      <c r="B62" s="307" t="s">
        <v>293</v>
      </c>
      <c r="C62" s="308"/>
      <c r="D62" s="113">
        <v>2.1500813353136716</v>
      </c>
      <c r="E62" s="115">
        <v>304</v>
      </c>
      <c r="F62" s="114">
        <v>349</v>
      </c>
      <c r="G62" s="114">
        <v>593</v>
      </c>
      <c r="H62" s="114">
        <v>287</v>
      </c>
      <c r="I62" s="140">
        <v>283</v>
      </c>
      <c r="J62" s="115">
        <v>21</v>
      </c>
      <c r="K62" s="116">
        <v>7.4204946996466434</v>
      </c>
    </row>
    <row r="63" spans="1:11" ht="14.1" customHeight="1" x14ac:dyDescent="0.2">
      <c r="A63" s="306"/>
      <c r="B63" s="307" t="s">
        <v>294</v>
      </c>
      <c r="C63" s="308"/>
      <c r="D63" s="113">
        <v>1.7893769007709173</v>
      </c>
      <c r="E63" s="115">
        <v>253</v>
      </c>
      <c r="F63" s="114">
        <v>306</v>
      </c>
      <c r="G63" s="114">
        <v>494</v>
      </c>
      <c r="H63" s="114">
        <v>243</v>
      </c>
      <c r="I63" s="140">
        <v>220</v>
      </c>
      <c r="J63" s="115">
        <v>33</v>
      </c>
      <c r="K63" s="116">
        <v>15</v>
      </c>
    </row>
    <row r="64" spans="1:11" ht="14.1" customHeight="1" x14ac:dyDescent="0.2">
      <c r="A64" s="306" t="s">
        <v>295</v>
      </c>
      <c r="B64" s="307" t="s">
        <v>296</v>
      </c>
      <c r="C64" s="308"/>
      <c r="D64" s="113">
        <v>0.91944267628545162</v>
      </c>
      <c r="E64" s="115">
        <v>130</v>
      </c>
      <c r="F64" s="114">
        <v>116</v>
      </c>
      <c r="G64" s="114">
        <v>118</v>
      </c>
      <c r="H64" s="114">
        <v>92</v>
      </c>
      <c r="I64" s="140">
        <v>135</v>
      </c>
      <c r="J64" s="115">
        <v>-5</v>
      </c>
      <c r="K64" s="116">
        <v>-3.7037037037037037</v>
      </c>
    </row>
    <row r="65" spans="1:11" ht="14.1" customHeight="1" x14ac:dyDescent="0.2">
      <c r="A65" s="306" t="s">
        <v>297</v>
      </c>
      <c r="B65" s="307" t="s">
        <v>298</v>
      </c>
      <c r="C65" s="308"/>
      <c r="D65" s="113">
        <v>0.68604568922837539</v>
      </c>
      <c r="E65" s="115">
        <v>97</v>
      </c>
      <c r="F65" s="114">
        <v>116</v>
      </c>
      <c r="G65" s="114">
        <v>176</v>
      </c>
      <c r="H65" s="114">
        <v>80</v>
      </c>
      <c r="I65" s="140">
        <v>106</v>
      </c>
      <c r="J65" s="115">
        <v>-9</v>
      </c>
      <c r="K65" s="116">
        <v>-8.4905660377358494</v>
      </c>
    </row>
    <row r="66" spans="1:11" ht="14.1" customHeight="1" x14ac:dyDescent="0.2">
      <c r="A66" s="306">
        <v>82</v>
      </c>
      <c r="B66" s="307" t="s">
        <v>299</v>
      </c>
      <c r="C66" s="308"/>
      <c r="D66" s="113">
        <v>3.8616592403988967</v>
      </c>
      <c r="E66" s="115">
        <v>546</v>
      </c>
      <c r="F66" s="114">
        <v>491</v>
      </c>
      <c r="G66" s="114">
        <v>923</v>
      </c>
      <c r="H66" s="114">
        <v>526</v>
      </c>
      <c r="I66" s="140">
        <v>620</v>
      </c>
      <c r="J66" s="115">
        <v>-74</v>
      </c>
      <c r="K66" s="116">
        <v>-11.935483870967742</v>
      </c>
    </row>
    <row r="67" spans="1:11" ht="14.1" customHeight="1" x14ac:dyDescent="0.2">
      <c r="A67" s="306" t="s">
        <v>300</v>
      </c>
      <c r="B67" s="307" t="s">
        <v>301</v>
      </c>
      <c r="C67" s="308"/>
      <c r="D67" s="113">
        <v>2.6876016691420892</v>
      </c>
      <c r="E67" s="115">
        <v>380</v>
      </c>
      <c r="F67" s="114">
        <v>348</v>
      </c>
      <c r="G67" s="114">
        <v>641</v>
      </c>
      <c r="H67" s="114">
        <v>379</v>
      </c>
      <c r="I67" s="140">
        <v>431</v>
      </c>
      <c r="J67" s="115">
        <v>-51</v>
      </c>
      <c r="K67" s="116">
        <v>-11.832946635730858</v>
      </c>
    </row>
    <row r="68" spans="1:11" ht="14.1" customHeight="1" x14ac:dyDescent="0.2">
      <c r="A68" s="306" t="s">
        <v>302</v>
      </c>
      <c r="B68" s="307" t="s">
        <v>303</v>
      </c>
      <c r="C68" s="308"/>
      <c r="D68" s="113">
        <v>0.71433623311408156</v>
      </c>
      <c r="E68" s="115">
        <v>101</v>
      </c>
      <c r="F68" s="114">
        <v>98</v>
      </c>
      <c r="G68" s="114">
        <v>159</v>
      </c>
      <c r="H68" s="114">
        <v>105</v>
      </c>
      <c r="I68" s="140">
        <v>119</v>
      </c>
      <c r="J68" s="115">
        <v>-18</v>
      </c>
      <c r="K68" s="116">
        <v>-15.126050420168067</v>
      </c>
    </row>
    <row r="69" spans="1:11" ht="14.1" customHeight="1" x14ac:dyDescent="0.2">
      <c r="A69" s="306">
        <v>83</v>
      </c>
      <c r="B69" s="307" t="s">
        <v>304</v>
      </c>
      <c r="C69" s="308"/>
      <c r="D69" s="113">
        <v>4.8376830044557604</v>
      </c>
      <c r="E69" s="115">
        <v>684</v>
      </c>
      <c r="F69" s="114">
        <v>600</v>
      </c>
      <c r="G69" s="114">
        <v>1323</v>
      </c>
      <c r="H69" s="114">
        <v>486</v>
      </c>
      <c r="I69" s="140">
        <v>709</v>
      </c>
      <c r="J69" s="115">
        <v>-25</v>
      </c>
      <c r="K69" s="116">
        <v>-3.5260930888575457</v>
      </c>
    </row>
    <row r="70" spans="1:11" ht="14.1" customHeight="1" x14ac:dyDescent="0.2">
      <c r="A70" s="306" t="s">
        <v>305</v>
      </c>
      <c r="B70" s="307" t="s">
        <v>306</v>
      </c>
      <c r="C70" s="308"/>
      <c r="D70" s="113">
        <v>3.9536035080274416</v>
      </c>
      <c r="E70" s="115">
        <v>559</v>
      </c>
      <c r="F70" s="114">
        <v>484</v>
      </c>
      <c r="G70" s="114">
        <v>1156</v>
      </c>
      <c r="H70" s="114">
        <v>397</v>
      </c>
      <c r="I70" s="140">
        <v>563</v>
      </c>
      <c r="J70" s="115">
        <v>-4</v>
      </c>
      <c r="K70" s="116">
        <v>-0.71047957371225579</v>
      </c>
    </row>
    <row r="71" spans="1:11" ht="14.1" customHeight="1" x14ac:dyDescent="0.2">
      <c r="A71" s="306"/>
      <c r="B71" s="307" t="s">
        <v>307</v>
      </c>
      <c r="C71" s="308"/>
      <c r="D71" s="113">
        <v>1.9308296201994484</v>
      </c>
      <c r="E71" s="115">
        <v>273</v>
      </c>
      <c r="F71" s="114">
        <v>244</v>
      </c>
      <c r="G71" s="114">
        <v>656</v>
      </c>
      <c r="H71" s="114">
        <v>195</v>
      </c>
      <c r="I71" s="140">
        <v>262</v>
      </c>
      <c r="J71" s="115">
        <v>11</v>
      </c>
      <c r="K71" s="116">
        <v>4.1984732824427482</v>
      </c>
    </row>
    <row r="72" spans="1:11" ht="14.1" customHeight="1" x14ac:dyDescent="0.2">
      <c r="A72" s="306">
        <v>84</v>
      </c>
      <c r="B72" s="307" t="s">
        <v>308</v>
      </c>
      <c r="C72" s="308"/>
      <c r="D72" s="113">
        <v>1.5842704575995474</v>
      </c>
      <c r="E72" s="115">
        <v>224</v>
      </c>
      <c r="F72" s="114">
        <v>122</v>
      </c>
      <c r="G72" s="114">
        <v>241</v>
      </c>
      <c r="H72" s="114">
        <v>121</v>
      </c>
      <c r="I72" s="140">
        <v>181</v>
      </c>
      <c r="J72" s="115">
        <v>43</v>
      </c>
      <c r="K72" s="116">
        <v>23.756906077348066</v>
      </c>
    </row>
    <row r="73" spans="1:11" ht="14.1" customHeight="1" x14ac:dyDescent="0.2">
      <c r="A73" s="306" t="s">
        <v>309</v>
      </c>
      <c r="B73" s="307" t="s">
        <v>310</v>
      </c>
      <c r="C73" s="308"/>
      <c r="D73" s="113">
        <v>0.51630242591413822</v>
      </c>
      <c r="E73" s="115">
        <v>73</v>
      </c>
      <c r="F73" s="114">
        <v>27</v>
      </c>
      <c r="G73" s="114">
        <v>105</v>
      </c>
      <c r="H73" s="114">
        <v>14</v>
      </c>
      <c r="I73" s="140">
        <v>55</v>
      </c>
      <c r="J73" s="115">
        <v>18</v>
      </c>
      <c r="K73" s="116">
        <v>32.727272727272727</v>
      </c>
    </row>
    <row r="74" spans="1:11" ht="14.1" customHeight="1" x14ac:dyDescent="0.2">
      <c r="A74" s="306" t="s">
        <v>311</v>
      </c>
      <c r="B74" s="307" t="s">
        <v>312</v>
      </c>
      <c r="C74" s="308"/>
      <c r="D74" s="113">
        <v>0.12023481151425136</v>
      </c>
      <c r="E74" s="115">
        <v>17</v>
      </c>
      <c r="F74" s="114">
        <v>14</v>
      </c>
      <c r="G74" s="114">
        <v>23</v>
      </c>
      <c r="H74" s="114">
        <v>9</v>
      </c>
      <c r="I74" s="140">
        <v>16</v>
      </c>
      <c r="J74" s="115">
        <v>1</v>
      </c>
      <c r="K74" s="116">
        <v>6.25</v>
      </c>
    </row>
    <row r="75" spans="1:11" ht="14.1" customHeight="1" x14ac:dyDescent="0.2">
      <c r="A75" s="306" t="s">
        <v>313</v>
      </c>
      <c r="B75" s="307" t="s">
        <v>314</v>
      </c>
      <c r="C75" s="308"/>
      <c r="D75" s="113">
        <v>0.30412334677134167</v>
      </c>
      <c r="E75" s="115">
        <v>43</v>
      </c>
      <c r="F75" s="114">
        <v>42</v>
      </c>
      <c r="G75" s="114">
        <v>33</v>
      </c>
      <c r="H75" s="114">
        <v>36</v>
      </c>
      <c r="I75" s="140">
        <v>37</v>
      </c>
      <c r="J75" s="115">
        <v>6</v>
      </c>
      <c r="K75" s="116">
        <v>16.216216216216218</v>
      </c>
    </row>
    <row r="76" spans="1:11" ht="14.1" customHeight="1" x14ac:dyDescent="0.2">
      <c r="A76" s="306">
        <v>91</v>
      </c>
      <c r="B76" s="307" t="s">
        <v>315</v>
      </c>
      <c r="C76" s="308"/>
      <c r="D76" s="113">
        <v>0.43850343022844612</v>
      </c>
      <c r="E76" s="115">
        <v>62</v>
      </c>
      <c r="F76" s="114">
        <v>38</v>
      </c>
      <c r="G76" s="114">
        <v>100</v>
      </c>
      <c r="H76" s="114">
        <v>28</v>
      </c>
      <c r="I76" s="140">
        <v>73</v>
      </c>
      <c r="J76" s="115">
        <v>-11</v>
      </c>
      <c r="K76" s="116">
        <v>-15.068493150684931</v>
      </c>
    </row>
    <row r="77" spans="1:11" ht="14.1" customHeight="1" x14ac:dyDescent="0.2">
      <c r="A77" s="306">
        <v>92</v>
      </c>
      <c r="B77" s="307" t="s">
        <v>316</v>
      </c>
      <c r="C77" s="308"/>
      <c r="D77" s="113">
        <v>1.8530306245137562</v>
      </c>
      <c r="E77" s="115">
        <v>262</v>
      </c>
      <c r="F77" s="114">
        <v>228</v>
      </c>
      <c r="G77" s="114">
        <v>270</v>
      </c>
      <c r="H77" s="114">
        <v>210</v>
      </c>
      <c r="I77" s="140">
        <v>261</v>
      </c>
      <c r="J77" s="115">
        <v>1</v>
      </c>
      <c r="K77" s="116">
        <v>0.38314176245210729</v>
      </c>
    </row>
    <row r="78" spans="1:11" ht="14.1" customHeight="1" x14ac:dyDescent="0.2">
      <c r="A78" s="306">
        <v>93</v>
      </c>
      <c r="B78" s="307" t="s">
        <v>317</v>
      </c>
      <c r="C78" s="308"/>
      <c r="D78" s="113">
        <v>0.14852535539995756</v>
      </c>
      <c r="E78" s="115">
        <v>21</v>
      </c>
      <c r="F78" s="114">
        <v>13</v>
      </c>
      <c r="G78" s="114">
        <v>26</v>
      </c>
      <c r="H78" s="114">
        <v>16</v>
      </c>
      <c r="I78" s="140" t="s">
        <v>514</v>
      </c>
      <c r="J78" s="115" t="s">
        <v>514</v>
      </c>
      <c r="K78" s="116" t="s">
        <v>514</v>
      </c>
    </row>
    <row r="79" spans="1:11" ht="14.1" customHeight="1" x14ac:dyDescent="0.2">
      <c r="A79" s="306">
        <v>94</v>
      </c>
      <c r="B79" s="307" t="s">
        <v>318</v>
      </c>
      <c r="C79" s="308"/>
      <c r="D79" s="113">
        <v>1.6337789093995332</v>
      </c>
      <c r="E79" s="115">
        <v>231</v>
      </c>
      <c r="F79" s="114">
        <v>164</v>
      </c>
      <c r="G79" s="114">
        <v>218</v>
      </c>
      <c r="H79" s="114">
        <v>196</v>
      </c>
      <c r="I79" s="140">
        <v>241</v>
      </c>
      <c r="J79" s="115">
        <v>-10</v>
      </c>
      <c r="K79" s="116">
        <v>-4.1493775933609962</v>
      </c>
    </row>
    <row r="80" spans="1:11" ht="14.1" customHeight="1" x14ac:dyDescent="0.2">
      <c r="A80" s="306" t="s">
        <v>319</v>
      </c>
      <c r="B80" s="307" t="s">
        <v>320</v>
      </c>
      <c r="C80" s="308"/>
      <c r="D80" s="113" t="s">
        <v>514</v>
      </c>
      <c r="E80" s="115" t="s">
        <v>514</v>
      </c>
      <c r="F80" s="114">
        <v>0</v>
      </c>
      <c r="G80" s="114" t="s">
        <v>514</v>
      </c>
      <c r="H80" s="114">
        <v>0</v>
      </c>
      <c r="I80" s="140" t="s">
        <v>514</v>
      </c>
      <c r="J80" s="115" t="s">
        <v>514</v>
      </c>
      <c r="K80" s="116" t="s">
        <v>514</v>
      </c>
    </row>
    <row r="81" spans="1:11" ht="14.1" customHeight="1" x14ac:dyDescent="0.2">
      <c r="A81" s="310" t="s">
        <v>321</v>
      </c>
      <c r="B81" s="311" t="s">
        <v>334</v>
      </c>
      <c r="C81" s="312"/>
      <c r="D81" s="125">
        <v>0.38192234245703371</v>
      </c>
      <c r="E81" s="143">
        <v>54</v>
      </c>
      <c r="F81" s="144">
        <v>63</v>
      </c>
      <c r="G81" s="144">
        <v>184</v>
      </c>
      <c r="H81" s="144">
        <v>42</v>
      </c>
      <c r="I81" s="145">
        <v>58</v>
      </c>
      <c r="J81" s="143">
        <v>-4</v>
      </c>
      <c r="K81" s="146">
        <v>-6.8965517241379306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15107</v>
      </c>
      <c r="E11" s="114">
        <v>12944</v>
      </c>
      <c r="F11" s="114">
        <v>15788</v>
      </c>
      <c r="G11" s="114">
        <v>12733</v>
      </c>
      <c r="H11" s="140">
        <v>15357</v>
      </c>
      <c r="I11" s="115">
        <v>-250</v>
      </c>
      <c r="J11" s="116">
        <v>-1.6279221202057694</v>
      </c>
    </row>
    <row r="12" spans="1:15" s="110" customFormat="1" ht="24.95" customHeight="1" x14ac:dyDescent="0.2">
      <c r="A12" s="193" t="s">
        <v>132</v>
      </c>
      <c r="B12" s="194" t="s">
        <v>133</v>
      </c>
      <c r="C12" s="113">
        <v>3.058184947375389</v>
      </c>
      <c r="D12" s="115">
        <v>462</v>
      </c>
      <c r="E12" s="114">
        <v>1071</v>
      </c>
      <c r="F12" s="114">
        <v>974</v>
      </c>
      <c r="G12" s="114">
        <v>502</v>
      </c>
      <c r="H12" s="140">
        <v>399</v>
      </c>
      <c r="I12" s="115">
        <v>63</v>
      </c>
      <c r="J12" s="116">
        <v>15.789473684210526</v>
      </c>
    </row>
    <row r="13" spans="1:15" s="110" customFormat="1" ht="24.95" customHeight="1" x14ac:dyDescent="0.2">
      <c r="A13" s="193" t="s">
        <v>134</v>
      </c>
      <c r="B13" s="199" t="s">
        <v>214</v>
      </c>
      <c r="C13" s="113">
        <v>0.72151982524657443</v>
      </c>
      <c r="D13" s="115">
        <v>109</v>
      </c>
      <c r="E13" s="114">
        <v>87</v>
      </c>
      <c r="F13" s="114">
        <v>116</v>
      </c>
      <c r="G13" s="114">
        <v>92</v>
      </c>
      <c r="H13" s="140">
        <v>189</v>
      </c>
      <c r="I13" s="115">
        <v>-80</v>
      </c>
      <c r="J13" s="116">
        <v>-42.328042328042329</v>
      </c>
    </row>
    <row r="14" spans="1:15" s="287" customFormat="1" ht="24.95" customHeight="1" x14ac:dyDescent="0.2">
      <c r="A14" s="193" t="s">
        <v>215</v>
      </c>
      <c r="B14" s="199" t="s">
        <v>137</v>
      </c>
      <c r="C14" s="113">
        <v>10.412391606540014</v>
      </c>
      <c r="D14" s="115">
        <v>1573</v>
      </c>
      <c r="E14" s="114">
        <v>1220</v>
      </c>
      <c r="F14" s="114">
        <v>1275</v>
      </c>
      <c r="G14" s="114">
        <v>1176</v>
      </c>
      <c r="H14" s="140">
        <v>1863</v>
      </c>
      <c r="I14" s="115">
        <v>-290</v>
      </c>
      <c r="J14" s="116">
        <v>-15.566290928609769</v>
      </c>
      <c r="K14" s="110"/>
      <c r="L14" s="110"/>
      <c r="M14" s="110"/>
      <c r="N14" s="110"/>
      <c r="O14" s="110"/>
    </row>
    <row r="15" spans="1:15" s="110" customFormat="1" ht="24.95" customHeight="1" x14ac:dyDescent="0.2">
      <c r="A15" s="193" t="s">
        <v>216</v>
      </c>
      <c r="B15" s="199" t="s">
        <v>217</v>
      </c>
      <c r="C15" s="113">
        <v>4.5078440458065794</v>
      </c>
      <c r="D15" s="115">
        <v>681</v>
      </c>
      <c r="E15" s="114">
        <v>570</v>
      </c>
      <c r="F15" s="114">
        <v>620</v>
      </c>
      <c r="G15" s="114">
        <v>535</v>
      </c>
      <c r="H15" s="140">
        <v>1059</v>
      </c>
      <c r="I15" s="115">
        <v>-378</v>
      </c>
      <c r="J15" s="116">
        <v>-35.694050991501413</v>
      </c>
    </row>
    <row r="16" spans="1:15" s="287" customFormat="1" ht="24.95" customHeight="1" x14ac:dyDescent="0.2">
      <c r="A16" s="193" t="s">
        <v>218</v>
      </c>
      <c r="B16" s="199" t="s">
        <v>141</v>
      </c>
      <c r="C16" s="113">
        <v>4.7726219633282581</v>
      </c>
      <c r="D16" s="115">
        <v>721</v>
      </c>
      <c r="E16" s="114">
        <v>505</v>
      </c>
      <c r="F16" s="114">
        <v>474</v>
      </c>
      <c r="G16" s="114">
        <v>467</v>
      </c>
      <c r="H16" s="140">
        <v>618</v>
      </c>
      <c r="I16" s="115">
        <v>103</v>
      </c>
      <c r="J16" s="116">
        <v>16.666666666666668</v>
      </c>
      <c r="K16" s="110"/>
      <c r="L16" s="110"/>
      <c r="M16" s="110"/>
      <c r="N16" s="110"/>
      <c r="O16" s="110"/>
    </row>
    <row r="17" spans="1:15" s="110" customFormat="1" ht="24.95" customHeight="1" x14ac:dyDescent="0.2">
      <c r="A17" s="193" t="s">
        <v>142</v>
      </c>
      <c r="B17" s="199" t="s">
        <v>220</v>
      </c>
      <c r="C17" s="113">
        <v>1.1319255974051765</v>
      </c>
      <c r="D17" s="115">
        <v>171</v>
      </c>
      <c r="E17" s="114">
        <v>145</v>
      </c>
      <c r="F17" s="114">
        <v>181</v>
      </c>
      <c r="G17" s="114">
        <v>174</v>
      </c>
      <c r="H17" s="140">
        <v>186</v>
      </c>
      <c r="I17" s="115">
        <v>-15</v>
      </c>
      <c r="J17" s="116">
        <v>-8.064516129032258</v>
      </c>
    </row>
    <row r="18" spans="1:15" s="287" customFormat="1" ht="24.95" customHeight="1" x14ac:dyDescent="0.2">
      <c r="A18" s="201" t="s">
        <v>144</v>
      </c>
      <c r="B18" s="202" t="s">
        <v>145</v>
      </c>
      <c r="C18" s="113">
        <v>7.0695703978288211</v>
      </c>
      <c r="D18" s="115">
        <v>1068</v>
      </c>
      <c r="E18" s="114">
        <v>924</v>
      </c>
      <c r="F18" s="114">
        <v>1378</v>
      </c>
      <c r="G18" s="114">
        <v>967</v>
      </c>
      <c r="H18" s="140">
        <v>957</v>
      </c>
      <c r="I18" s="115">
        <v>111</v>
      </c>
      <c r="J18" s="116">
        <v>11.598746081504702</v>
      </c>
      <c r="K18" s="110"/>
      <c r="L18" s="110"/>
      <c r="M18" s="110"/>
      <c r="N18" s="110"/>
      <c r="O18" s="110"/>
    </row>
    <row r="19" spans="1:15" s="110" customFormat="1" ht="24.95" customHeight="1" x14ac:dyDescent="0.2">
      <c r="A19" s="193" t="s">
        <v>146</v>
      </c>
      <c r="B19" s="199" t="s">
        <v>147</v>
      </c>
      <c r="C19" s="113">
        <v>21.010127755345206</v>
      </c>
      <c r="D19" s="115">
        <v>3174</v>
      </c>
      <c r="E19" s="114">
        <v>2139</v>
      </c>
      <c r="F19" s="114">
        <v>2809</v>
      </c>
      <c r="G19" s="114">
        <v>2595</v>
      </c>
      <c r="H19" s="140">
        <v>3514</v>
      </c>
      <c r="I19" s="115">
        <v>-340</v>
      </c>
      <c r="J19" s="116">
        <v>-9.6755833807626637</v>
      </c>
    </row>
    <row r="20" spans="1:15" s="287" customFormat="1" ht="24.95" customHeight="1" x14ac:dyDescent="0.2">
      <c r="A20" s="193" t="s">
        <v>148</v>
      </c>
      <c r="B20" s="199" t="s">
        <v>149</v>
      </c>
      <c r="C20" s="113">
        <v>6.4672006354670017</v>
      </c>
      <c r="D20" s="115">
        <v>977</v>
      </c>
      <c r="E20" s="114">
        <v>890</v>
      </c>
      <c r="F20" s="114">
        <v>890</v>
      </c>
      <c r="G20" s="114">
        <v>771</v>
      </c>
      <c r="H20" s="140">
        <v>845</v>
      </c>
      <c r="I20" s="115">
        <v>132</v>
      </c>
      <c r="J20" s="116">
        <v>15.621301775147929</v>
      </c>
      <c r="K20" s="110"/>
      <c r="L20" s="110"/>
      <c r="M20" s="110"/>
      <c r="N20" s="110"/>
      <c r="O20" s="110"/>
    </row>
    <row r="21" spans="1:15" s="110" customFormat="1" ht="24.95" customHeight="1" x14ac:dyDescent="0.2">
      <c r="A21" s="201" t="s">
        <v>150</v>
      </c>
      <c r="B21" s="202" t="s">
        <v>151</v>
      </c>
      <c r="C21" s="113">
        <v>6.3215727808300786</v>
      </c>
      <c r="D21" s="115">
        <v>955</v>
      </c>
      <c r="E21" s="114">
        <v>985</v>
      </c>
      <c r="F21" s="114">
        <v>963</v>
      </c>
      <c r="G21" s="114">
        <v>797</v>
      </c>
      <c r="H21" s="140">
        <v>971</v>
      </c>
      <c r="I21" s="115">
        <v>-16</v>
      </c>
      <c r="J21" s="116">
        <v>-1.6477857878475799</v>
      </c>
    </row>
    <row r="22" spans="1:15" s="110" customFormat="1" ht="24.95" customHeight="1" x14ac:dyDescent="0.2">
      <c r="A22" s="201" t="s">
        <v>152</v>
      </c>
      <c r="B22" s="199" t="s">
        <v>153</v>
      </c>
      <c r="C22" s="113">
        <v>2.5749652478983251</v>
      </c>
      <c r="D22" s="115">
        <v>389</v>
      </c>
      <c r="E22" s="114">
        <v>347</v>
      </c>
      <c r="F22" s="114">
        <v>344</v>
      </c>
      <c r="G22" s="114">
        <v>296</v>
      </c>
      <c r="H22" s="140">
        <v>292</v>
      </c>
      <c r="I22" s="115">
        <v>97</v>
      </c>
      <c r="J22" s="116">
        <v>33.219178082191782</v>
      </c>
    </row>
    <row r="23" spans="1:15" s="110" customFormat="1" ht="24.95" customHeight="1" x14ac:dyDescent="0.2">
      <c r="A23" s="193" t="s">
        <v>154</v>
      </c>
      <c r="B23" s="199" t="s">
        <v>155</v>
      </c>
      <c r="C23" s="113">
        <v>1.1782617329714702</v>
      </c>
      <c r="D23" s="115">
        <v>178</v>
      </c>
      <c r="E23" s="114">
        <v>111</v>
      </c>
      <c r="F23" s="114">
        <v>147</v>
      </c>
      <c r="G23" s="114">
        <v>129</v>
      </c>
      <c r="H23" s="140">
        <v>155</v>
      </c>
      <c r="I23" s="115">
        <v>23</v>
      </c>
      <c r="J23" s="116">
        <v>14.838709677419354</v>
      </c>
    </row>
    <row r="24" spans="1:15" s="110" customFormat="1" ht="24.95" customHeight="1" x14ac:dyDescent="0.2">
      <c r="A24" s="193" t="s">
        <v>156</v>
      </c>
      <c r="B24" s="199" t="s">
        <v>221</v>
      </c>
      <c r="C24" s="113">
        <v>4.8189580988945524</v>
      </c>
      <c r="D24" s="115">
        <v>728</v>
      </c>
      <c r="E24" s="114">
        <v>520</v>
      </c>
      <c r="F24" s="114">
        <v>663</v>
      </c>
      <c r="G24" s="114">
        <v>595</v>
      </c>
      <c r="H24" s="140">
        <v>611</v>
      </c>
      <c r="I24" s="115">
        <v>117</v>
      </c>
      <c r="J24" s="116">
        <v>19.148936170212767</v>
      </c>
    </row>
    <row r="25" spans="1:15" s="110" customFormat="1" ht="24.95" customHeight="1" x14ac:dyDescent="0.2">
      <c r="A25" s="193" t="s">
        <v>222</v>
      </c>
      <c r="B25" s="204" t="s">
        <v>159</v>
      </c>
      <c r="C25" s="113">
        <v>7.4998345138015488</v>
      </c>
      <c r="D25" s="115">
        <v>1133</v>
      </c>
      <c r="E25" s="114">
        <v>919</v>
      </c>
      <c r="F25" s="114">
        <v>869</v>
      </c>
      <c r="G25" s="114">
        <v>899</v>
      </c>
      <c r="H25" s="140">
        <v>1088</v>
      </c>
      <c r="I25" s="115">
        <v>45</v>
      </c>
      <c r="J25" s="116">
        <v>4.1360294117647056</v>
      </c>
    </row>
    <row r="26" spans="1:15" s="110" customFormat="1" ht="24.95" customHeight="1" x14ac:dyDescent="0.2">
      <c r="A26" s="201">
        <v>782.78300000000002</v>
      </c>
      <c r="B26" s="203" t="s">
        <v>160</v>
      </c>
      <c r="C26" s="113">
        <v>6.8974647514397303</v>
      </c>
      <c r="D26" s="115">
        <v>1042</v>
      </c>
      <c r="E26" s="114">
        <v>971</v>
      </c>
      <c r="F26" s="114">
        <v>1090</v>
      </c>
      <c r="G26" s="114">
        <v>971</v>
      </c>
      <c r="H26" s="140">
        <v>1170</v>
      </c>
      <c r="I26" s="115">
        <v>-128</v>
      </c>
      <c r="J26" s="116">
        <v>-10.94017094017094</v>
      </c>
    </row>
    <row r="27" spans="1:15" s="110" customFormat="1" ht="24.95" customHeight="1" x14ac:dyDescent="0.2">
      <c r="A27" s="193" t="s">
        <v>161</v>
      </c>
      <c r="B27" s="199" t="s">
        <v>162</v>
      </c>
      <c r="C27" s="113">
        <v>2.191037267491891</v>
      </c>
      <c r="D27" s="115">
        <v>331</v>
      </c>
      <c r="E27" s="114">
        <v>259</v>
      </c>
      <c r="F27" s="114">
        <v>369</v>
      </c>
      <c r="G27" s="114">
        <v>295</v>
      </c>
      <c r="H27" s="140">
        <v>336</v>
      </c>
      <c r="I27" s="115">
        <v>-5</v>
      </c>
      <c r="J27" s="116">
        <v>-1.4880952380952381</v>
      </c>
    </row>
    <row r="28" spans="1:15" s="110" customFormat="1" ht="24.95" customHeight="1" x14ac:dyDescent="0.2">
      <c r="A28" s="193" t="s">
        <v>163</v>
      </c>
      <c r="B28" s="199" t="s">
        <v>164</v>
      </c>
      <c r="C28" s="113">
        <v>3.1508572185079764</v>
      </c>
      <c r="D28" s="115">
        <v>476</v>
      </c>
      <c r="E28" s="114">
        <v>328</v>
      </c>
      <c r="F28" s="114">
        <v>636</v>
      </c>
      <c r="G28" s="114">
        <v>436</v>
      </c>
      <c r="H28" s="140">
        <v>481</v>
      </c>
      <c r="I28" s="115">
        <v>-5</v>
      </c>
      <c r="J28" s="116">
        <v>-1.0395010395010396</v>
      </c>
    </row>
    <row r="29" spans="1:15" s="110" customFormat="1" ht="24.95" customHeight="1" x14ac:dyDescent="0.2">
      <c r="A29" s="193">
        <v>86</v>
      </c>
      <c r="B29" s="199" t="s">
        <v>165</v>
      </c>
      <c r="C29" s="113">
        <v>5.7390613622823858</v>
      </c>
      <c r="D29" s="115">
        <v>867</v>
      </c>
      <c r="E29" s="114">
        <v>722</v>
      </c>
      <c r="F29" s="114">
        <v>1006</v>
      </c>
      <c r="G29" s="114">
        <v>764</v>
      </c>
      <c r="H29" s="140">
        <v>854</v>
      </c>
      <c r="I29" s="115">
        <v>13</v>
      </c>
      <c r="J29" s="116">
        <v>1.5222482435597189</v>
      </c>
    </row>
    <row r="30" spans="1:15" s="110" customFormat="1" ht="24.95" customHeight="1" x14ac:dyDescent="0.2">
      <c r="A30" s="193">
        <v>87.88</v>
      </c>
      <c r="B30" s="204" t="s">
        <v>166</v>
      </c>
      <c r="C30" s="113">
        <v>7.3674455550407094</v>
      </c>
      <c r="D30" s="115">
        <v>1113</v>
      </c>
      <c r="E30" s="114">
        <v>947</v>
      </c>
      <c r="F30" s="114">
        <v>1594</v>
      </c>
      <c r="G30" s="114">
        <v>980</v>
      </c>
      <c r="H30" s="140">
        <v>1096</v>
      </c>
      <c r="I30" s="115">
        <v>17</v>
      </c>
      <c r="J30" s="116">
        <v>1.551094890510949</v>
      </c>
    </row>
    <row r="31" spans="1:15" s="110" customFormat="1" ht="24.95" customHeight="1" x14ac:dyDescent="0.2">
      <c r="A31" s="193" t="s">
        <v>167</v>
      </c>
      <c r="B31" s="199" t="s">
        <v>168</v>
      </c>
      <c r="C31" s="113">
        <v>3.5215463030383267</v>
      </c>
      <c r="D31" s="115">
        <v>532</v>
      </c>
      <c r="E31" s="114">
        <v>503</v>
      </c>
      <c r="F31" s="114">
        <v>665</v>
      </c>
      <c r="G31" s="114">
        <v>468</v>
      </c>
      <c r="H31" s="140">
        <v>535</v>
      </c>
      <c r="I31" s="115">
        <v>-3</v>
      </c>
      <c r="J31" s="116">
        <v>-0.56074766355140182</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3.058184947375389</v>
      </c>
      <c r="D34" s="115">
        <v>462</v>
      </c>
      <c r="E34" s="114">
        <v>1071</v>
      </c>
      <c r="F34" s="114">
        <v>974</v>
      </c>
      <c r="G34" s="114">
        <v>502</v>
      </c>
      <c r="H34" s="140">
        <v>399</v>
      </c>
      <c r="I34" s="115">
        <v>63</v>
      </c>
      <c r="J34" s="116">
        <v>15.789473684210526</v>
      </c>
    </row>
    <row r="35" spans="1:10" s="110" customFormat="1" ht="24.95" customHeight="1" x14ac:dyDescent="0.2">
      <c r="A35" s="292" t="s">
        <v>171</v>
      </c>
      <c r="B35" s="293" t="s">
        <v>172</v>
      </c>
      <c r="C35" s="113">
        <v>18.203481829615409</v>
      </c>
      <c r="D35" s="115">
        <v>2750</v>
      </c>
      <c r="E35" s="114">
        <v>2231</v>
      </c>
      <c r="F35" s="114">
        <v>2769</v>
      </c>
      <c r="G35" s="114">
        <v>2235</v>
      </c>
      <c r="H35" s="140">
        <v>3009</v>
      </c>
      <c r="I35" s="115">
        <v>-259</v>
      </c>
      <c r="J35" s="116">
        <v>-8.607510800930541</v>
      </c>
    </row>
    <row r="36" spans="1:10" s="110" customFormat="1" ht="24.95" customHeight="1" x14ac:dyDescent="0.2">
      <c r="A36" s="294" t="s">
        <v>173</v>
      </c>
      <c r="B36" s="295" t="s">
        <v>174</v>
      </c>
      <c r="C36" s="125">
        <v>78.738333223009207</v>
      </c>
      <c r="D36" s="143">
        <v>11895</v>
      </c>
      <c r="E36" s="144">
        <v>9641</v>
      </c>
      <c r="F36" s="144">
        <v>12045</v>
      </c>
      <c r="G36" s="144">
        <v>9996</v>
      </c>
      <c r="H36" s="145">
        <v>11948</v>
      </c>
      <c r="I36" s="143">
        <v>-53</v>
      </c>
      <c r="J36" s="146">
        <v>-0.44358888516906597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15107</v>
      </c>
      <c r="F11" s="264">
        <v>12944</v>
      </c>
      <c r="G11" s="264">
        <v>15788</v>
      </c>
      <c r="H11" s="264">
        <v>12733</v>
      </c>
      <c r="I11" s="265">
        <v>15357</v>
      </c>
      <c r="J11" s="263">
        <v>-250</v>
      </c>
      <c r="K11" s="266">
        <v>-1.6279221202057694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30.197921493347454</v>
      </c>
      <c r="E13" s="115">
        <v>4562</v>
      </c>
      <c r="F13" s="114">
        <v>4650</v>
      </c>
      <c r="G13" s="114">
        <v>5008</v>
      </c>
      <c r="H13" s="114">
        <v>3927</v>
      </c>
      <c r="I13" s="140">
        <v>5110</v>
      </c>
      <c r="J13" s="115">
        <v>-548</v>
      </c>
      <c r="K13" s="116">
        <v>-10.724070450097848</v>
      </c>
    </row>
    <row r="14" spans="1:17" ht="15.95" customHeight="1" x14ac:dyDescent="0.2">
      <c r="A14" s="306" t="s">
        <v>230</v>
      </c>
      <c r="B14" s="307"/>
      <c r="C14" s="308"/>
      <c r="D14" s="113">
        <v>55.557026543986233</v>
      </c>
      <c r="E14" s="115">
        <v>8393</v>
      </c>
      <c r="F14" s="114">
        <v>6635</v>
      </c>
      <c r="G14" s="114">
        <v>8416</v>
      </c>
      <c r="H14" s="114">
        <v>7016</v>
      </c>
      <c r="I14" s="140">
        <v>8048</v>
      </c>
      <c r="J14" s="115">
        <v>345</v>
      </c>
      <c r="K14" s="116">
        <v>4.286779324055666</v>
      </c>
    </row>
    <row r="15" spans="1:17" ht="15.95" customHeight="1" x14ac:dyDescent="0.2">
      <c r="A15" s="306" t="s">
        <v>231</v>
      </c>
      <c r="B15" s="307"/>
      <c r="C15" s="308"/>
      <c r="D15" s="113">
        <v>6.6260673859800097</v>
      </c>
      <c r="E15" s="115">
        <v>1001</v>
      </c>
      <c r="F15" s="114">
        <v>777</v>
      </c>
      <c r="G15" s="114">
        <v>1031</v>
      </c>
      <c r="H15" s="114">
        <v>860</v>
      </c>
      <c r="I15" s="140">
        <v>1068</v>
      </c>
      <c r="J15" s="115">
        <v>-67</v>
      </c>
      <c r="K15" s="116">
        <v>-6.2734082397003741</v>
      </c>
    </row>
    <row r="16" spans="1:17" ht="15.95" customHeight="1" x14ac:dyDescent="0.2">
      <c r="A16" s="306" t="s">
        <v>232</v>
      </c>
      <c r="B16" s="307"/>
      <c r="C16" s="308"/>
      <c r="D16" s="113">
        <v>7.2350565962798701</v>
      </c>
      <c r="E16" s="115">
        <v>1093</v>
      </c>
      <c r="F16" s="114">
        <v>828</v>
      </c>
      <c r="G16" s="114">
        <v>1222</v>
      </c>
      <c r="H16" s="114">
        <v>864</v>
      </c>
      <c r="I16" s="140">
        <v>1070</v>
      </c>
      <c r="J16" s="115">
        <v>23</v>
      </c>
      <c r="K16" s="116">
        <v>2.1495327102803738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2.9456543324286755</v>
      </c>
      <c r="E18" s="115">
        <v>445</v>
      </c>
      <c r="F18" s="114">
        <v>1003</v>
      </c>
      <c r="G18" s="114">
        <v>934</v>
      </c>
      <c r="H18" s="114">
        <v>476</v>
      </c>
      <c r="I18" s="140">
        <v>405</v>
      </c>
      <c r="J18" s="115">
        <v>40</v>
      </c>
      <c r="K18" s="116">
        <v>9.8765432098765427</v>
      </c>
    </row>
    <row r="19" spans="1:11" ht="14.1" customHeight="1" x14ac:dyDescent="0.2">
      <c r="A19" s="306" t="s">
        <v>235</v>
      </c>
      <c r="B19" s="307" t="s">
        <v>236</v>
      </c>
      <c r="C19" s="308"/>
      <c r="D19" s="113">
        <v>2.5087707685179055</v>
      </c>
      <c r="E19" s="115">
        <v>379</v>
      </c>
      <c r="F19" s="114">
        <v>919</v>
      </c>
      <c r="G19" s="114">
        <v>817</v>
      </c>
      <c r="H19" s="114">
        <v>403</v>
      </c>
      <c r="I19" s="140">
        <v>328</v>
      </c>
      <c r="J19" s="115">
        <v>51</v>
      </c>
      <c r="K19" s="116">
        <v>15.548780487804878</v>
      </c>
    </row>
    <row r="20" spans="1:11" ht="14.1" customHeight="1" x14ac:dyDescent="0.2">
      <c r="A20" s="306">
        <v>12</v>
      </c>
      <c r="B20" s="307" t="s">
        <v>237</v>
      </c>
      <c r="C20" s="308"/>
      <c r="D20" s="113">
        <v>1.6350036406963659</v>
      </c>
      <c r="E20" s="115">
        <v>247</v>
      </c>
      <c r="F20" s="114">
        <v>346</v>
      </c>
      <c r="G20" s="114">
        <v>259</v>
      </c>
      <c r="H20" s="114">
        <v>246</v>
      </c>
      <c r="I20" s="140">
        <v>285</v>
      </c>
      <c r="J20" s="115">
        <v>-38</v>
      </c>
      <c r="K20" s="116">
        <v>-13.333333333333334</v>
      </c>
    </row>
    <row r="21" spans="1:11" ht="14.1" customHeight="1" x14ac:dyDescent="0.2">
      <c r="A21" s="306">
        <v>21</v>
      </c>
      <c r="B21" s="307" t="s">
        <v>238</v>
      </c>
      <c r="C21" s="308"/>
      <c r="D21" s="113">
        <v>0.15886675051300722</v>
      </c>
      <c r="E21" s="115">
        <v>24</v>
      </c>
      <c r="F21" s="114">
        <v>29</v>
      </c>
      <c r="G21" s="114" t="s">
        <v>514</v>
      </c>
      <c r="H21" s="114">
        <v>18</v>
      </c>
      <c r="I21" s="140">
        <v>17</v>
      </c>
      <c r="J21" s="115">
        <v>7</v>
      </c>
      <c r="K21" s="116">
        <v>41.176470588235297</v>
      </c>
    </row>
    <row r="22" spans="1:11" ht="14.1" customHeight="1" x14ac:dyDescent="0.2">
      <c r="A22" s="306">
        <v>22</v>
      </c>
      <c r="B22" s="307" t="s">
        <v>239</v>
      </c>
      <c r="C22" s="308"/>
      <c r="D22" s="113">
        <v>1.1385450453432184</v>
      </c>
      <c r="E22" s="115">
        <v>172</v>
      </c>
      <c r="F22" s="114">
        <v>219</v>
      </c>
      <c r="G22" s="114">
        <v>298</v>
      </c>
      <c r="H22" s="114">
        <v>214</v>
      </c>
      <c r="I22" s="140">
        <v>164</v>
      </c>
      <c r="J22" s="115">
        <v>8</v>
      </c>
      <c r="K22" s="116">
        <v>4.8780487804878048</v>
      </c>
    </row>
    <row r="23" spans="1:11" ht="14.1" customHeight="1" x14ac:dyDescent="0.2">
      <c r="A23" s="306">
        <v>23</v>
      </c>
      <c r="B23" s="307" t="s">
        <v>240</v>
      </c>
      <c r="C23" s="308"/>
      <c r="D23" s="113">
        <v>0.53617528298139938</v>
      </c>
      <c r="E23" s="115">
        <v>81</v>
      </c>
      <c r="F23" s="114">
        <v>67</v>
      </c>
      <c r="G23" s="114">
        <v>71</v>
      </c>
      <c r="H23" s="114">
        <v>68</v>
      </c>
      <c r="I23" s="140">
        <v>76</v>
      </c>
      <c r="J23" s="115">
        <v>5</v>
      </c>
      <c r="K23" s="116">
        <v>6.5789473684210522</v>
      </c>
    </row>
    <row r="24" spans="1:11" ht="14.1" customHeight="1" x14ac:dyDescent="0.2">
      <c r="A24" s="306">
        <v>24</v>
      </c>
      <c r="B24" s="307" t="s">
        <v>241</v>
      </c>
      <c r="C24" s="308"/>
      <c r="D24" s="113">
        <v>2.224134507182101</v>
      </c>
      <c r="E24" s="115">
        <v>336</v>
      </c>
      <c r="F24" s="114">
        <v>210</v>
      </c>
      <c r="G24" s="114">
        <v>218</v>
      </c>
      <c r="H24" s="114">
        <v>204</v>
      </c>
      <c r="I24" s="140">
        <v>263</v>
      </c>
      <c r="J24" s="115">
        <v>73</v>
      </c>
      <c r="K24" s="116">
        <v>27.756653992395439</v>
      </c>
    </row>
    <row r="25" spans="1:11" ht="14.1" customHeight="1" x14ac:dyDescent="0.2">
      <c r="A25" s="306">
        <v>25</v>
      </c>
      <c r="B25" s="307" t="s">
        <v>242</v>
      </c>
      <c r="C25" s="308"/>
      <c r="D25" s="113">
        <v>3.7333686370556696</v>
      </c>
      <c r="E25" s="115">
        <v>564</v>
      </c>
      <c r="F25" s="114">
        <v>334</v>
      </c>
      <c r="G25" s="114">
        <v>408</v>
      </c>
      <c r="H25" s="114">
        <v>422</v>
      </c>
      <c r="I25" s="140">
        <v>568</v>
      </c>
      <c r="J25" s="115">
        <v>-4</v>
      </c>
      <c r="K25" s="116">
        <v>-0.70422535211267601</v>
      </c>
    </row>
    <row r="26" spans="1:11" ht="14.1" customHeight="1" x14ac:dyDescent="0.2">
      <c r="A26" s="306">
        <v>26</v>
      </c>
      <c r="B26" s="307" t="s">
        <v>243</v>
      </c>
      <c r="C26" s="308"/>
      <c r="D26" s="113">
        <v>2.3697623618190242</v>
      </c>
      <c r="E26" s="115">
        <v>358</v>
      </c>
      <c r="F26" s="114">
        <v>210</v>
      </c>
      <c r="G26" s="114">
        <v>243</v>
      </c>
      <c r="H26" s="114">
        <v>215</v>
      </c>
      <c r="I26" s="140">
        <v>347</v>
      </c>
      <c r="J26" s="115">
        <v>11</v>
      </c>
      <c r="K26" s="116">
        <v>3.1700288184438041</v>
      </c>
    </row>
    <row r="27" spans="1:11" ht="14.1" customHeight="1" x14ac:dyDescent="0.2">
      <c r="A27" s="306">
        <v>27</v>
      </c>
      <c r="B27" s="307" t="s">
        <v>244</v>
      </c>
      <c r="C27" s="308"/>
      <c r="D27" s="113">
        <v>1.191500628847554</v>
      </c>
      <c r="E27" s="115">
        <v>180</v>
      </c>
      <c r="F27" s="114">
        <v>118</v>
      </c>
      <c r="G27" s="114">
        <v>136</v>
      </c>
      <c r="H27" s="114">
        <v>117</v>
      </c>
      <c r="I27" s="140">
        <v>157</v>
      </c>
      <c r="J27" s="115">
        <v>23</v>
      </c>
      <c r="K27" s="116">
        <v>14.64968152866242</v>
      </c>
    </row>
    <row r="28" spans="1:11" ht="14.1" customHeight="1" x14ac:dyDescent="0.2">
      <c r="A28" s="306">
        <v>28</v>
      </c>
      <c r="B28" s="307" t="s">
        <v>245</v>
      </c>
      <c r="C28" s="308"/>
      <c r="D28" s="113">
        <v>0.2449195737075528</v>
      </c>
      <c r="E28" s="115">
        <v>37</v>
      </c>
      <c r="F28" s="114">
        <v>32</v>
      </c>
      <c r="G28" s="114">
        <v>50</v>
      </c>
      <c r="H28" s="114">
        <v>34</v>
      </c>
      <c r="I28" s="140">
        <v>38</v>
      </c>
      <c r="J28" s="115">
        <v>-1</v>
      </c>
      <c r="K28" s="116">
        <v>-2.6315789473684212</v>
      </c>
    </row>
    <row r="29" spans="1:11" ht="14.1" customHeight="1" x14ac:dyDescent="0.2">
      <c r="A29" s="306">
        <v>29</v>
      </c>
      <c r="B29" s="307" t="s">
        <v>246</v>
      </c>
      <c r="C29" s="308"/>
      <c r="D29" s="113">
        <v>4.6998080360097969</v>
      </c>
      <c r="E29" s="115">
        <v>710</v>
      </c>
      <c r="F29" s="114">
        <v>563</v>
      </c>
      <c r="G29" s="114">
        <v>703</v>
      </c>
      <c r="H29" s="114">
        <v>576</v>
      </c>
      <c r="I29" s="140">
        <v>902</v>
      </c>
      <c r="J29" s="115">
        <v>-192</v>
      </c>
      <c r="K29" s="116">
        <v>-21.286031042128602</v>
      </c>
    </row>
    <row r="30" spans="1:11" ht="14.1" customHeight="1" x14ac:dyDescent="0.2">
      <c r="A30" s="306" t="s">
        <v>247</v>
      </c>
      <c r="B30" s="307" t="s">
        <v>248</v>
      </c>
      <c r="C30" s="308"/>
      <c r="D30" s="113">
        <v>2.0983649963593036</v>
      </c>
      <c r="E30" s="115">
        <v>317</v>
      </c>
      <c r="F30" s="114">
        <v>218</v>
      </c>
      <c r="G30" s="114" t="s">
        <v>514</v>
      </c>
      <c r="H30" s="114">
        <v>230</v>
      </c>
      <c r="I30" s="140">
        <v>475</v>
      </c>
      <c r="J30" s="115">
        <v>-158</v>
      </c>
      <c r="K30" s="116">
        <v>-33.263157894736842</v>
      </c>
    </row>
    <row r="31" spans="1:11" ht="14.1" customHeight="1" x14ac:dyDescent="0.2">
      <c r="A31" s="306" t="s">
        <v>249</v>
      </c>
      <c r="B31" s="307" t="s">
        <v>250</v>
      </c>
      <c r="C31" s="308"/>
      <c r="D31" s="113">
        <v>2.5749652478983251</v>
      </c>
      <c r="E31" s="115">
        <v>389</v>
      </c>
      <c r="F31" s="114">
        <v>341</v>
      </c>
      <c r="G31" s="114">
        <v>443</v>
      </c>
      <c r="H31" s="114">
        <v>343</v>
      </c>
      <c r="I31" s="140">
        <v>422</v>
      </c>
      <c r="J31" s="115">
        <v>-33</v>
      </c>
      <c r="K31" s="116">
        <v>-7.8199052132701423</v>
      </c>
    </row>
    <row r="32" spans="1:11" ht="14.1" customHeight="1" x14ac:dyDescent="0.2">
      <c r="A32" s="306">
        <v>31</v>
      </c>
      <c r="B32" s="307" t="s">
        <v>251</v>
      </c>
      <c r="C32" s="308"/>
      <c r="D32" s="113">
        <v>0.43688356391076982</v>
      </c>
      <c r="E32" s="115">
        <v>66</v>
      </c>
      <c r="F32" s="114">
        <v>54</v>
      </c>
      <c r="G32" s="114">
        <v>79</v>
      </c>
      <c r="H32" s="114">
        <v>84</v>
      </c>
      <c r="I32" s="140">
        <v>56</v>
      </c>
      <c r="J32" s="115">
        <v>10</v>
      </c>
      <c r="K32" s="116">
        <v>17.857142857142858</v>
      </c>
    </row>
    <row r="33" spans="1:11" ht="14.1" customHeight="1" x14ac:dyDescent="0.2">
      <c r="A33" s="306">
        <v>32</v>
      </c>
      <c r="B33" s="307" t="s">
        <v>252</v>
      </c>
      <c r="C33" s="308"/>
      <c r="D33" s="113">
        <v>2.7139736545972064</v>
      </c>
      <c r="E33" s="115">
        <v>410</v>
      </c>
      <c r="F33" s="114">
        <v>431</v>
      </c>
      <c r="G33" s="114">
        <v>646</v>
      </c>
      <c r="H33" s="114">
        <v>422</v>
      </c>
      <c r="I33" s="140">
        <v>356</v>
      </c>
      <c r="J33" s="115">
        <v>54</v>
      </c>
      <c r="K33" s="116">
        <v>15.168539325842696</v>
      </c>
    </row>
    <row r="34" spans="1:11" ht="14.1" customHeight="1" x14ac:dyDescent="0.2">
      <c r="A34" s="306">
        <v>33</v>
      </c>
      <c r="B34" s="307" t="s">
        <v>253</v>
      </c>
      <c r="C34" s="308"/>
      <c r="D34" s="113">
        <v>1.8402065267756669</v>
      </c>
      <c r="E34" s="115">
        <v>278</v>
      </c>
      <c r="F34" s="114">
        <v>214</v>
      </c>
      <c r="G34" s="114">
        <v>254</v>
      </c>
      <c r="H34" s="114">
        <v>158</v>
      </c>
      <c r="I34" s="140">
        <v>235</v>
      </c>
      <c r="J34" s="115">
        <v>43</v>
      </c>
      <c r="K34" s="116">
        <v>18.297872340425531</v>
      </c>
    </row>
    <row r="35" spans="1:11" ht="14.1" customHeight="1" x14ac:dyDescent="0.2">
      <c r="A35" s="306">
        <v>34</v>
      </c>
      <c r="B35" s="307" t="s">
        <v>254</v>
      </c>
      <c r="C35" s="308"/>
      <c r="D35" s="113">
        <v>2.1976567154299333</v>
      </c>
      <c r="E35" s="115">
        <v>332</v>
      </c>
      <c r="F35" s="114">
        <v>249</v>
      </c>
      <c r="G35" s="114">
        <v>303</v>
      </c>
      <c r="H35" s="114">
        <v>228</v>
      </c>
      <c r="I35" s="140">
        <v>320</v>
      </c>
      <c r="J35" s="115">
        <v>12</v>
      </c>
      <c r="K35" s="116">
        <v>3.75</v>
      </c>
    </row>
    <row r="36" spans="1:11" ht="14.1" customHeight="1" x14ac:dyDescent="0.2">
      <c r="A36" s="306">
        <v>41</v>
      </c>
      <c r="B36" s="307" t="s">
        <v>255</v>
      </c>
      <c r="C36" s="308"/>
      <c r="D36" s="113">
        <v>0.43688356391076982</v>
      </c>
      <c r="E36" s="115">
        <v>66</v>
      </c>
      <c r="F36" s="114">
        <v>58</v>
      </c>
      <c r="G36" s="114">
        <v>69</v>
      </c>
      <c r="H36" s="114">
        <v>59</v>
      </c>
      <c r="I36" s="140">
        <v>66</v>
      </c>
      <c r="J36" s="115">
        <v>0</v>
      </c>
      <c r="K36" s="116">
        <v>0</v>
      </c>
    </row>
    <row r="37" spans="1:11" ht="14.1" customHeight="1" x14ac:dyDescent="0.2">
      <c r="A37" s="306">
        <v>42</v>
      </c>
      <c r="B37" s="307" t="s">
        <v>256</v>
      </c>
      <c r="C37" s="308"/>
      <c r="D37" s="113">
        <v>9.2672271132587539E-2</v>
      </c>
      <c r="E37" s="115">
        <v>14</v>
      </c>
      <c r="F37" s="114">
        <v>7</v>
      </c>
      <c r="G37" s="114">
        <v>29</v>
      </c>
      <c r="H37" s="114">
        <v>12</v>
      </c>
      <c r="I37" s="140">
        <v>28</v>
      </c>
      <c r="J37" s="115">
        <v>-14</v>
      </c>
      <c r="K37" s="116">
        <v>-50</v>
      </c>
    </row>
    <row r="38" spans="1:11" ht="14.1" customHeight="1" x14ac:dyDescent="0.2">
      <c r="A38" s="306">
        <v>43</v>
      </c>
      <c r="B38" s="307" t="s">
        <v>257</v>
      </c>
      <c r="C38" s="308"/>
      <c r="D38" s="113">
        <v>0.64870589792811284</v>
      </c>
      <c r="E38" s="115">
        <v>98</v>
      </c>
      <c r="F38" s="114">
        <v>69</v>
      </c>
      <c r="G38" s="114">
        <v>103</v>
      </c>
      <c r="H38" s="114">
        <v>96</v>
      </c>
      <c r="I38" s="140">
        <v>110</v>
      </c>
      <c r="J38" s="115">
        <v>-12</v>
      </c>
      <c r="K38" s="116">
        <v>-10.909090909090908</v>
      </c>
    </row>
    <row r="39" spans="1:11" ht="14.1" customHeight="1" x14ac:dyDescent="0.2">
      <c r="A39" s="306">
        <v>51</v>
      </c>
      <c r="B39" s="307" t="s">
        <v>258</v>
      </c>
      <c r="C39" s="308"/>
      <c r="D39" s="113">
        <v>14.397299265241278</v>
      </c>
      <c r="E39" s="115">
        <v>2175</v>
      </c>
      <c r="F39" s="114">
        <v>1604</v>
      </c>
      <c r="G39" s="114">
        <v>1832</v>
      </c>
      <c r="H39" s="114">
        <v>1795</v>
      </c>
      <c r="I39" s="140">
        <v>2892</v>
      </c>
      <c r="J39" s="115">
        <v>-717</v>
      </c>
      <c r="K39" s="116">
        <v>-24.792531120331951</v>
      </c>
    </row>
    <row r="40" spans="1:11" ht="14.1" customHeight="1" x14ac:dyDescent="0.2">
      <c r="A40" s="306" t="s">
        <v>259</v>
      </c>
      <c r="B40" s="307" t="s">
        <v>260</v>
      </c>
      <c r="C40" s="308"/>
      <c r="D40" s="113">
        <v>13.616204408552326</v>
      </c>
      <c r="E40" s="115">
        <v>2057</v>
      </c>
      <c r="F40" s="114">
        <v>1503</v>
      </c>
      <c r="G40" s="114">
        <v>1729</v>
      </c>
      <c r="H40" s="114">
        <v>1722</v>
      </c>
      <c r="I40" s="140">
        <v>2784</v>
      </c>
      <c r="J40" s="115">
        <v>-727</v>
      </c>
      <c r="K40" s="116">
        <v>-26.113505747126435</v>
      </c>
    </row>
    <row r="41" spans="1:11" ht="14.1" customHeight="1" x14ac:dyDescent="0.2">
      <c r="A41" s="306"/>
      <c r="B41" s="307" t="s">
        <v>261</v>
      </c>
      <c r="C41" s="308"/>
      <c r="D41" s="113">
        <v>12.106970278678759</v>
      </c>
      <c r="E41" s="115">
        <v>1829</v>
      </c>
      <c r="F41" s="114">
        <v>1401</v>
      </c>
      <c r="G41" s="114">
        <v>1631</v>
      </c>
      <c r="H41" s="114">
        <v>1613</v>
      </c>
      <c r="I41" s="140">
        <v>2660</v>
      </c>
      <c r="J41" s="115">
        <v>-831</v>
      </c>
      <c r="K41" s="116">
        <v>-31.2406015037594</v>
      </c>
    </row>
    <row r="42" spans="1:11" ht="14.1" customHeight="1" x14ac:dyDescent="0.2">
      <c r="A42" s="306">
        <v>52</v>
      </c>
      <c r="B42" s="307" t="s">
        <v>262</v>
      </c>
      <c r="C42" s="308"/>
      <c r="D42" s="113">
        <v>5.3352750380618259</v>
      </c>
      <c r="E42" s="115">
        <v>806</v>
      </c>
      <c r="F42" s="114">
        <v>774</v>
      </c>
      <c r="G42" s="114">
        <v>808</v>
      </c>
      <c r="H42" s="114">
        <v>665</v>
      </c>
      <c r="I42" s="140">
        <v>734</v>
      </c>
      <c r="J42" s="115">
        <v>72</v>
      </c>
      <c r="K42" s="116">
        <v>9.8092643051771109</v>
      </c>
    </row>
    <row r="43" spans="1:11" ht="14.1" customHeight="1" x14ac:dyDescent="0.2">
      <c r="A43" s="306" t="s">
        <v>263</v>
      </c>
      <c r="B43" s="307" t="s">
        <v>264</v>
      </c>
      <c r="C43" s="308"/>
      <c r="D43" s="113">
        <v>4.7262858277619646</v>
      </c>
      <c r="E43" s="115">
        <v>714</v>
      </c>
      <c r="F43" s="114">
        <v>672</v>
      </c>
      <c r="G43" s="114">
        <v>609</v>
      </c>
      <c r="H43" s="114">
        <v>541</v>
      </c>
      <c r="I43" s="140">
        <v>609</v>
      </c>
      <c r="J43" s="115">
        <v>105</v>
      </c>
      <c r="K43" s="116">
        <v>17.241379310344829</v>
      </c>
    </row>
    <row r="44" spans="1:11" ht="14.1" customHeight="1" x14ac:dyDescent="0.2">
      <c r="A44" s="306">
        <v>53</v>
      </c>
      <c r="B44" s="307" t="s">
        <v>265</v>
      </c>
      <c r="C44" s="308"/>
      <c r="D44" s="113">
        <v>0.99953663864433706</v>
      </c>
      <c r="E44" s="115">
        <v>151</v>
      </c>
      <c r="F44" s="114">
        <v>135</v>
      </c>
      <c r="G44" s="114">
        <v>96</v>
      </c>
      <c r="H44" s="114">
        <v>145</v>
      </c>
      <c r="I44" s="140">
        <v>166</v>
      </c>
      <c r="J44" s="115">
        <v>-15</v>
      </c>
      <c r="K44" s="116">
        <v>-9.0361445783132535</v>
      </c>
    </row>
    <row r="45" spans="1:11" ht="14.1" customHeight="1" x14ac:dyDescent="0.2">
      <c r="A45" s="306" t="s">
        <v>266</v>
      </c>
      <c r="B45" s="307" t="s">
        <v>267</v>
      </c>
      <c r="C45" s="308"/>
      <c r="D45" s="113">
        <v>0.92010326338783344</v>
      </c>
      <c r="E45" s="115">
        <v>139</v>
      </c>
      <c r="F45" s="114">
        <v>127</v>
      </c>
      <c r="G45" s="114">
        <v>93</v>
      </c>
      <c r="H45" s="114">
        <v>142</v>
      </c>
      <c r="I45" s="140">
        <v>158</v>
      </c>
      <c r="J45" s="115">
        <v>-19</v>
      </c>
      <c r="K45" s="116">
        <v>-12.025316455696203</v>
      </c>
    </row>
    <row r="46" spans="1:11" ht="14.1" customHeight="1" x14ac:dyDescent="0.2">
      <c r="A46" s="306">
        <v>54</v>
      </c>
      <c r="B46" s="307" t="s">
        <v>268</v>
      </c>
      <c r="C46" s="308"/>
      <c r="D46" s="113">
        <v>4.2099688885946911</v>
      </c>
      <c r="E46" s="115">
        <v>636</v>
      </c>
      <c r="F46" s="114">
        <v>558</v>
      </c>
      <c r="G46" s="114">
        <v>475</v>
      </c>
      <c r="H46" s="114">
        <v>468</v>
      </c>
      <c r="I46" s="140">
        <v>542</v>
      </c>
      <c r="J46" s="115">
        <v>94</v>
      </c>
      <c r="K46" s="116">
        <v>17.343173431734318</v>
      </c>
    </row>
    <row r="47" spans="1:11" ht="14.1" customHeight="1" x14ac:dyDescent="0.2">
      <c r="A47" s="306">
        <v>61</v>
      </c>
      <c r="B47" s="307" t="s">
        <v>269</v>
      </c>
      <c r="C47" s="308"/>
      <c r="D47" s="113">
        <v>2.032170516978884</v>
      </c>
      <c r="E47" s="115">
        <v>307</v>
      </c>
      <c r="F47" s="114">
        <v>248</v>
      </c>
      <c r="G47" s="114">
        <v>315</v>
      </c>
      <c r="H47" s="114">
        <v>249</v>
      </c>
      <c r="I47" s="140">
        <v>317</v>
      </c>
      <c r="J47" s="115">
        <v>-10</v>
      </c>
      <c r="K47" s="116">
        <v>-3.1545741324921135</v>
      </c>
    </row>
    <row r="48" spans="1:11" ht="14.1" customHeight="1" x14ac:dyDescent="0.2">
      <c r="A48" s="306">
        <v>62</v>
      </c>
      <c r="B48" s="307" t="s">
        <v>270</v>
      </c>
      <c r="C48" s="308"/>
      <c r="D48" s="113">
        <v>8.8568213411001526</v>
      </c>
      <c r="E48" s="115">
        <v>1338</v>
      </c>
      <c r="F48" s="114">
        <v>1066</v>
      </c>
      <c r="G48" s="114">
        <v>1426</v>
      </c>
      <c r="H48" s="114">
        <v>1183</v>
      </c>
      <c r="I48" s="140">
        <v>1222</v>
      </c>
      <c r="J48" s="115">
        <v>116</v>
      </c>
      <c r="K48" s="116">
        <v>9.4926350245499176</v>
      </c>
    </row>
    <row r="49" spans="1:11" ht="14.1" customHeight="1" x14ac:dyDescent="0.2">
      <c r="A49" s="306">
        <v>63</v>
      </c>
      <c r="B49" s="307" t="s">
        <v>271</v>
      </c>
      <c r="C49" s="308"/>
      <c r="D49" s="113">
        <v>3.6936519494274176</v>
      </c>
      <c r="E49" s="115">
        <v>558</v>
      </c>
      <c r="F49" s="114">
        <v>625</v>
      </c>
      <c r="G49" s="114">
        <v>588</v>
      </c>
      <c r="H49" s="114">
        <v>461</v>
      </c>
      <c r="I49" s="140">
        <v>536</v>
      </c>
      <c r="J49" s="115">
        <v>22</v>
      </c>
      <c r="K49" s="116">
        <v>4.1044776119402986</v>
      </c>
    </row>
    <row r="50" spans="1:11" ht="14.1" customHeight="1" x14ac:dyDescent="0.2">
      <c r="A50" s="306" t="s">
        <v>272</v>
      </c>
      <c r="B50" s="307" t="s">
        <v>273</v>
      </c>
      <c r="C50" s="308"/>
      <c r="D50" s="113">
        <v>0.65532534586615476</v>
      </c>
      <c r="E50" s="115">
        <v>99</v>
      </c>
      <c r="F50" s="114">
        <v>102</v>
      </c>
      <c r="G50" s="114">
        <v>101</v>
      </c>
      <c r="H50" s="114">
        <v>76</v>
      </c>
      <c r="I50" s="140">
        <v>121</v>
      </c>
      <c r="J50" s="115">
        <v>-22</v>
      </c>
      <c r="K50" s="116">
        <v>-18.181818181818183</v>
      </c>
    </row>
    <row r="51" spans="1:11" ht="14.1" customHeight="1" x14ac:dyDescent="0.2">
      <c r="A51" s="306" t="s">
        <v>274</v>
      </c>
      <c r="B51" s="307" t="s">
        <v>275</v>
      </c>
      <c r="C51" s="308"/>
      <c r="D51" s="113">
        <v>2.7338319984113326</v>
      </c>
      <c r="E51" s="115">
        <v>413</v>
      </c>
      <c r="F51" s="114">
        <v>494</v>
      </c>
      <c r="G51" s="114">
        <v>437</v>
      </c>
      <c r="H51" s="114">
        <v>342</v>
      </c>
      <c r="I51" s="140">
        <v>384</v>
      </c>
      <c r="J51" s="115">
        <v>29</v>
      </c>
      <c r="K51" s="116">
        <v>7.552083333333333</v>
      </c>
    </row>
    <row r="52" spans="1:11" ht="14.1" customHeight="1" x14ac:dyDescent="0.2">
      <c r="A52" s="306">
        <v>71</v>
      </c>
      <c r="B52" s="307" t="s">
        <v>276</v>
      </c>
      <c r="C52" s="308"/>
      <c r="D52" s="113">
        <v>7.4204011385450457</v>
      </c>
      <c r="E52" s="115">
        <v>1121</v>
      </c>
      <c r="F52" s="114">
        <v>805</v>
      </c>
      <c r="G52" s="114">
        <v>1039</v>
      </c>
      <c r="H52" s="114">
        <v>1012</v>
      </c>
      <c r="I52" s="140">
        <v>1095</v>
      </c>
      <c r="J52" s="115">
        <v>26</v>
      </c>
      <c r="K52" s="116">
        <v>2.3744292237442921</v>
      </c>
    </row>
    <row r="53" spans="1:11" ht="14.1" customHeight="1" x14ac:dyDescent="0.2">
      <c r="A53" s="306" t="s">
        <v>277</v>
      </c>
      <c r="B53" s="307" t="s">
        <v>278</v>
      </c>
      <c r="C53" s="308"/>
      <c r="D53" s="113">
        <v>2.4160984973853181</v>
      </c>
      <c r="E53" s="115">
        <v>365</v>
      </c>
      <c r="F53" s="114">
        <v>267</v>
      </c>
      <c r="G53" s="114">
        <v>372</v>
      </c>
      <c r="H53" s="114">
        <v>317</v>
      </c>
      <c r="I53" s="140">
        <v>371</v>
      </c>
      <c r="J53" s="115">
        <v>-6</v>
      </c>
      <c r="K53" s="116">
        <v>-1.6172506738544474</v>
      </c>
    </row>
    <row r="54" spans="1:11" ht="14.1" customHeight="1" x14ac:dyDescent="0.2">
      <c r="A54" s="306" t="s">
        <v>279</v>
      </c>
      <c r="B54" s="307" t="s">
        <v>280</v>
      </c>
      <c r="C54" s="308"/>
      <c r="D54" s="113">
        <v>4.3886939829218239</v>
      </c>
      <c r="E54" s="115">
        <v>663</v>
      </c>
      <c r="F54" s="114">
        <v>461</v>
      </c>
      <c r="G54" s="114">
        <v>565</v>
      </c>
      <c r="H54" s="114">
        <v>603</v>
      </c>
      <c r="I54" s="140">
        <v>628</v>
      </c>
      <c r="J54" s="115">
        <v>35</v>
      </c>
      <c r="K54" s="116">
        <v>5.5732484076433124</v>
      </c>
    </row>
    <row r="55" spans="1:11" ht="14.1" customHeight="1" x14ac:dyDescent="0.2">
      <c r="A55" s="306">
        <v>72</v>
      </c>
      <c r="B55" s="307" t="s">
        <v>281</v>
      </c>
      <c r="C55" s="308"/>
      <c r="D55" s="113">
        <v>2.0917455484212617</v>
      </c>
      <c r="E55" s="115">
        <v>316</v>
      </c>
      <c r="F55" s="114">
        <v>206</v>
      </c>
      <c r="G55" s="114">
        <v>282</v>
      </c>
      <c r="H55" s="114">
        <v>218</v>
      </c>
      <c r="I55" s="140">
        <v>269</v>
      </c>
      <c r="J55" s="115">
        <v>47</v>
      </c>
      <c r="K55" s="116">
        <v>17.472118959107807</v>
      </c>
    </row>
    <row r="56" spans="1:11" ht="14.1" customHeight="1" x14ac:dyDescent="0.2">
      <c r="A56" s="306" t="s">
        <v>282</v>
      </c>
      <c r="B56" s="307" t="s">
        <v>283</v>
      </c>
      <c r="C56" s="308"/>
      <c r="D56" s="113">
        <v>0.87376712782153965</v>
      </c>
      <c r="E56" s="115">
        <v>132</v>
      </c>
      <c r="F56" s="114">
        <v>77</v>
      </c>
      <c r="G56" s="114">
        <v>104</v>
      </c>
      <c r="H56" s="114">
        <v>91</v>
      </c>
      <c r="I56" s="140">
        <v>126</v>
      </c>
      <c r="J56" s="115">
        <v>6</v>
      </c>
      <c r="K56" s="116">
        <v>4.7619047619047619</v>
      </c>
    </row>
    <row r="57" spans="1:11" ht="14.1" customHeight="1" x14ac:dyDescent="0.2">
      <c r="A57" s="306" t="s">
        <v>284</v>
      </c>
      <c r="B57" s="307" t="s">
        <v>285</v>
      </c>
      <c r="C57" s="308"/>
      <c r="D57" s="113">
        <v>0.6884225855563646</v>
      </c>
      <c r="E57" s="115">
        <v>104</v>
      </c>
      <c r="F57" s="114">
        <v>67</v>
      </c>
      <c r="G57" s="114">
        <v>99</v>
      </c>
      <c r="H57" s="114">
        <v>65</v>
      </c>
      <c r="I57" s="140">
        <v>78</v>
      </c>
      <c r="J57" s="115">
        <v>26</v>
      </c>
      <c r="K57" s="116">
        <v>33.333333333333336</v>
      </c>
    </row>
    <row r="58" spans="1:11" ht="14.1" customHeight="1" x14ac:dyDescent="0.2">
      <c r="A58" s="306">
        <v>73</v>
      </c>
      <c r="B58" s="307" t="s">
        <v>286</v>
      </c>
      <c r="C58" s="308"/>
      <c r="D58" s="113">
        <v>1.9328787979082545</v>
      </c>
      <c r="E58" s="115">
        <v>292</v>
      </c>
      <c r="F58" s="114">
        <v>224</v>
      </c>
      <c r="G58" s="114">
        <v>253</v>
      </c>
      <c r="H58" s="114">
        <v>287</v>
      </c>
      <c r="I58" s="140">
        <v>260</v>
      </c>
      <c r="J58" s="115">
        <v>32</v>
      </c>
      <c r="K58" s="116">
        <v>12.307692307692308</v>
      </c>
    </row>
    <row r="59" spans="1:11" ht="14.1" customHeight="1" x14ac:dyDescent="0.2">
      <c r="A59" s="306" t="s">
        <v>287</v>
      </c>
      <c r="B59" s="307" t="s">
        <v>288</v>
      </c>
      <c r="C59" s="308"/>
      <c r="D59" s="113">
        <v>1.4827563381214006</v>
      </c>
      <c r="E59" s="115">
        <v>224</v>
      </c>
      <c r="F59" s="114">
        <v>171</v>
      </c>
      <c r="G59" s="114">
        <v>178</v>
      </c>
      <c r="H59" s="114">
        <v>219</v>
      </c>
      <c r="I59" s="140">
        <v>211</v>
      </c>
      <c r="J59" s="115">
        <v>13</v>
      </c>
      <c r="K59" s="116">
        <v>6.1611374407582939</v>
      </c>
    </row>
    <row r="60" spans="1:11" ht="14.1" customHeight="1" x14ac:dyDescent="0.2">
      <c r="A60" s="306">
        <v>81</v>
      </c>
      <c r="B60" s="307" t="s">
        <v>289</v>
      </c>
      <c r="C60" s="308"/>
      <c r="D60" s="113">
        <v>6.7187396571125966</v>
      </c>
      <c r="E60" s="115">
        <v>1015</v>
      </c>
      <c r="F60" s="114">
        <v>847</v>
      </c>
      <c r="G60" s="114">
        <v>1086</v>
      </c>
      <c r="H60" s="114">
        <v>899</v>
      </c>
      <c r="I60" s="140">
        <v>940</v>
      </c>
      <c r="J60" s="115">
        <v>75</v>
      </c>
      <c r="K60" s="116">
        <v>7.9787234042553195</v>
      </c>
    </row>
    <row r="61" spans="1:11" ht="14.1" customHeight="1" x14ac:dyDescent="0.2">
      <c r="A61" s="306" t="s">
        <v>290</v>
      </c>
      <c r="B61" s="307" t="s">
        <v>291</v>
      </c>
      <c r="C61" s="308"/>
      <c r="D61" s="113">
        <v>2.065267756669094</v>
      </c>
      <c r="E61" s="115">
        <v>312</v>
      </c>
      <c r="F61" s="114">
        <v>234</v>
      </c>
      <c r="G61" s="114">
        <v>328</v>
      </c>
      <c r="H61" s="114">
        <v>329</v>
      </c>
      <c r="I61" s="140">
        <v>289</v>
      </c>
      <c r="J61" s="115">
        <v>23</v>
      </c>
      <c r="K61" s="116">
        <v>7.9584775086505193</v>
      </c>
    </row>
    <row r="62" spans="1:11" ht="14.1" customHeight="1" x14ac:dyDescent="0.2">
      <c r="A62" s="306" t="s">
        <v>292</v>
      </c>
      <c r="B62" s="307" t="s">
        <v>293</v>
      </c>
      <c r="C62" s="308"/>
      <c r="D62" s="113">
        <v>2.1777983716158071</v>
      </c>
      <c r="E62" s="115">
        <v>329</v>
      </c>
      <c r="F62" s="114">
        <v>333</v>
      </c>
      <c r="G62" s="114">
        <v>436</v>
      </c>
      <c r="H62" s="114">
        <v>285</v>
      </c>
      <c r="I62" s="140">
        <v>308</v>
      </c>
      <c r="J62" s="115">
        <v>21</v>
      </c>
      <c r="K62" s="116">
        <v>6.8181818181818183</v>
      </c>
    </row>
    <row r="63" spans="1:11" ht="14.1" customHeight="1" x14ac:dyDescent="0.2">
      <c r="A63" s="306"/>
      <c r="B63" s="307" t="s">
        <v>294</v>
      </c>
      <c r="C63" s="308"/>
      <c r="D63" s="113">
        <v>1.833587078837625</v>
      </c>
      <c r="E63" s="115">
        <v>277</v>
      </c>
      <c r="F63" s="114">
        <v>285</v>
      </c>
      <c r="G63" s="114">
        <v>372</v>
      </c>
      <c r="H63" s="114">
        <v>233</v>
      </c>
      <c r="I63" s="140">
        <v>267</v>
      </c>
      <c r="J63" s="115">
        <v>10</v>
      </c>
      <c r="K63" s="116">
        <v>3.7453183520599249</v>
      </c>
    </row>
    <row r="64" spans="1:11" ht="14.1" customHeight="1" x14ac:dyDescent="0.2">
      <c r="A64" s="306" t="s">
        <v>295</v>
      </c>
      <c r="B64" s="307" t="s">
        <v>296</v>
      </c>
      <c r="C64" s="308"/>
      <c r="D64" s="113">
        <v>0.75461706493678427</v>
      </c>
      <c r="E64" s="115">
        <v>114</v>
      </c>
      <c r="F64" s="114">
        <v>93</v>
      </c>
      <c r="G64" s="114">
        <v>113</v>
      </c>
      <c r="H64" s="114">
        <v>95</v>
      </c>
      <c r="I64" s="140">
        <v>111</v>
      </c>
      <c r="J64" s="115">
        <v>3</v>
      </c>
      <c r="K64" s="116">
        <v>2.7027027027027026</v>
      </c>
    </row>
    <row r="65" spans="1:11" ht="14.1" customHeight="1" x14ac:dyDescent="0.2">
      <c r="A65" s="306" t="s">
        <v>297</v>
      </c>
      <c r="B65" s="307" t="s">
        <v>298</v>
      </c>
      <c r="C65" s="308"/>
      <c r="D65" s="113">
        <v>0.68180313761832267</v>
      </c>
      <c r="E65" s="115">
        <v>103</v>
      </c>
      <c r="F65" s="114">
        <v>85</v>
      </c>
      <c r="G65" s="114">
        <v>99</v>
      </c>
      <c r="H65" s="114">
        <v>92</v>
      </c>
      <c r="I65" s="140">
        <v>101</v>
      </c>
      <c r="J65" s="115">
        <v>2</v>
      </c>
      <c r="K65" s="116">
        <v>1.9801980198019802</v>
      </c>
    </row>
    <row r="66" spans="1:11" ht="14.1" customHeight="1" x14ac:dyDescent="0.2">
      <c r="A66" s="306">
        <v>82</v>
      </c>
      <c r="B66" s="307" t="s">
        <v>299</v>
      </c>
      <c r="C66" s="308"/>
      <c r="D66" s="113">
        <v>4.130535513338188</v>
      </c>
      <c r="E66" s="115">
        <v>624</v>
      </c>
      <c r="F66" s="114">
        <v>496</v>
      </c>
      <c r="G66" s="114">
        <v>763</v>
      </c>
      <c r="H66" s="114">
        <v>533</v>
      </c>
      <c r="I66" s="140">
        <v>617</v>
      </c>
      <c r="J66" s="115">
        <v>7</v>
      </c>
      <c r="K66" s="116">
        <v>1.1345218800648298</v>
      </c>
    </row>
    <row r="67" spans="1:11" ht="14.1" customHeight="1" x14ac:dyDescent="0.2">
      <c r="A67" s="306" t="s">
        <v>300</v>
      </c>
      <c r="B67" s="307" t="s">
        <v>301</v>
      </c>
      <c r="C67" s="308"/>
      <c r="D67" s="113">
        <v>2.7669292381015422</v>
      </c>
      <c r="E67" s="115">
        <v>418</v>
      </c>
      <c r="F67" s="114">
        <v>337</v>
      </c>
      <c r="G67" s="114">
        <v>549</v>
      </c>
      <c r="H67" s="114">
        <v>372</v>
      </c>
      <c r="I67" s="140">
        <v>416</v>
      </c>
      <c r="J67" s="115">
        <v>2</v>
      </c>
      <c r="K67" s="116">
        <v>0.48076923076923078</v>
      </c>
    </row>
    <row r="68" spans="1:11" ht="14.1" customHeight="1" x14ac:dyDescent="0.2">
      <c r="A68" s="306" t="s">
        <v>302</v>
      </c>
      <c r="B68" s="307" t="s">
        <v>303</v>
      </c>
      <c r="C68" s="308"/>
      <c r="D68" s="113">
        <v>0.87376712782153965</v>
      </c>
      <c r="E68" s="115">
        <v>132</v>
      </c>
      <c r="F68" s="114">
        <v>109</v>
      </c>
      <c r="G68" s="114">
        <v>135</v>
      </c>
      <c r="H68" s="114">
        <v>104</v>
      </c>
      <c r="I68" s="140">
        <v>131</v>
      </c>
      <c r="J68" s="115">
        <v>1</v>
      </c>
      <c r="K68" s="116">
        <v>0.76335877862595425</v>
      </c>
    </row>
    <row r="69" spans="1:11" ht="14.1" customHeight="1" x14ac:dyDescent="0.2">
      <c r="A69" s="306">
        <v>83</v>
      </c>
      <c r="B69" s="307" t="s">
        <v>304</v>
      </c>
      <c r="C69" s="308"/>
      <c r="D69" s="113">
        <v>3.9915271066393063</v>
      </c>
      <c r="E69" s="115">
        <v>603</v>
      </c>
      <c r="F69" s="114">
        <v>483</v>
      </c>
      <c r="G69" s="114">
        <v>1051</v>
      </c>
      <c r="H69" s="114">
        <v>512</v>
      </c>
      <c r="I69" s="140">
        <v>642</v>
      </c>
      <c r="J69" s="115">
        <v>-39</v>
      </c>
      <c r="K69" s="116">
        <v>-6.0747663551401869</v>
      </c>
    </row>
    <row r="70" spans="1:11" ht="14.1" customHeight="1" x14ac:dyDescent="0.2">
      <c r="A70" s="306" t="s">
        <v>305</v>
      </c>
      <c r="B70" s="307" t="s">
        <v>306</v>
      </c>
      <c r="C70" s="308"/>
      <c r="D70" s="113">
        <v>3.2104322499503541</v>
      </c>
      <c r="E70" s="115">
        <v>485</v>
      </c>
      <c r="F70" s="114">
        <v>384</v>
      </c>
      <c r="G70" s="114">
        <v>910</v>
      </c>
      <c r="H70" s="114">
        <v>412</v>
      </c>
      <c r="I70" s="140">
        <v>515</v>
      </c>
      <c r="J70" s="115">
        <v>-30</v>
      </c>
      <c r="K70" s="116">
        <v>-5.825242718446602</v>
      </c>
    </row>
    <row r="71" spans="1:11" ht="14.1" customHeight="1" x14ac:dyDescent="0.2">
      <c r="A71" s="306"/>
      <c r="B71" s="307" t="s">
        <v>307</v>
      </c>
      <c r="C71" s="308"/>
      <c r="D71" s="113">
        <v>1.5952869530681142</v>
      </c>
      <c r="E71" s="115">
        <v>241</v>
      </c>
      <c r="F71" s="114">
        <v>207</v>
      </c>
      <c r="G71" s="114">
        <v>501</v>
      </c>
      <c r="H71" s="114">
        <v>224</v>
      </c>
      <c r="I71" s="140">
        <v>246</v>
      </c>
      <c r="J71" s="115">
        <v>-5</v>
      </c>
      <c r="K71" s="116">
        <v>-2.0325203252032522</v>
      </c>
    </row>
    <row r="72" spans="1:11" ht="14.1" customHeight="1" x14ac:dyDescent="0.2">
      <c r="A72" s="306">
        <v>84</v>
      </c>
      <c r="B72" s="307" t="s">
        <v>308</v>
      </c>
      <c r="C72" s="308"/>
      <c r="D72" s="113">
        <v>1.3437479314225194</v>
      </c>
      <c r="E72" s="115">
        <v>203</v>
      </c>
      <c r="F72" s="114">
        <v>119</v>
      </c>
      <c r="G72" s="114">
        <v>291</v>
      </c>
      <c r="H72" s="114">
        <v>142</v>
      </c>
      <c r="I72" s="140">
        <v>204</v>
      </c>
      <c r="J72" s="115">
        <v>-1</v>
      </c>
      <c r="K72" s="116">
        <v>-0.49019607843137253</v>
      </c>
    </row>
    <row r="73" spans="1:11" ht="14.1" customHeight="1" x14ac:dyDescent="0.2">
      <c r="A73" s="306" t="s">
        <v>309</v>
      </c>
      <c r="B73" s="307" t="s">
        <v>310</v>
      </c>
      <c r="C73" s="308"/>
      <c r="D73" s="113">
        <v>0.47660025153902164</v>
      </c>
      <c r="E73" s="115">
        <v>72</v>
      </c>
      <c r="F73" s="114">
        <v>24</v>
      </c>
      <c r="G73" s="114">
        <v>130</v>
      </c>
      <c r="H73" s="114">
        <v>24</v>
      </c>
      <c r="I73" s="140">
        <v>75</v>
      </c>
      <c r="J73" s="115">
        <v>-3</v>
      </c>
      <c r="K73" s="116">
        <v>-4</v>
      </c>
    </row>
    <row r="74" spans="1:11" ht="14.1" customHeight="1" x14ac:dyDescent="0.2">
      <c r="A74" s="306" t="s">
        <v>311</v>
      </c>
      <c r="B74" s="307" t="s">
        <v>312</v>
      </c>
      <c r="C74" s="308"/>
      <c r="D74" s="113">
        <v>0.14562785463692329</v>
      </c>
      <c r="E74" s="115">
        <v>22</v>
      </c>
      <c r="F74" s="114">
        <v>14</v>
      </c>
      <c r="G74" s="114">
        <v>49</v>
      </c>
      <c r="H74" s="114">
        <v>13</v>
      </c>
      <c r="I74" s="140">
        <v>23</v>
      </c>
      <c r="J74" s="115">
        <v>-1</v>
      </c>
      <c r="K74" s="116">
        <v>-4.3478260869565215</v>
      </c>
    </row>
    <row r="75" spans="1:11" ht="14.1" customHeight="1" x14ac:dyDescent="0.2">
      <c r="A75" s="306" t="s">
        <v>313</v>
      </c>
      <c r="B75" s="307" t="s">
        <v>314</v>
      </c>
      <c r="C75" s="308"/>
      <c r="D75" s="113">
        <v>0.26477791752167867</v>
      </c>
      <c r="E75" s="115">
        <v>40</v>
      </c>
      <c r="F75" s="114">
        <v>41</v>
      </c>
      <c r="G75" s="114">
        <v>48</v>
      </c>
      <c r="H75" s="114">
        <v>51</v>
      </c>
      <c r="I75" s="140">
        <v>50</v>
      </c>
      <c r="J75" s="115">
        <v>-10</v>
      </c>
      <c r="K75" s="116">
        <v>-20</v>
      </c>
    </row>
    <row r="76" spans="1:11" ht="14.1" customHeight="1" x14ac:dyDescent="0.2">
      <c r="A76" s="306">
        <v>91</v>
      </c>
      <c r="B76" s="307" t="s">
        <v>315</v>
      </c>
      <c r="C76" s="308"/>
      <c r="D76" s="113">
        <v>0.25815846958363675</v>
      </c>
      <c r="E76" s="115">
        <v>39</v>
      </c>
      <c r="F76" s="114">
        <v>36</v>
      </c>
      <c r="G76" s="114">
        <v>78</v>
      </c>
      <c r="H76" s="114">
        <v>34</v>
      </c>
      <c r="I76" s="140">
        <v>42</v>
      </c>
      <c r="J76" s="115">
        <v>-3</v>
      </c>
      <c r="K76" s="116">
        <v>-7.1428571428571432</v>
      </c>
    </row>
    <row r="77" spans="1:11" ht="14.1" customHeight="1" x14ac:dyDescent="0.2">
      <c r="A77" s="306">
        <v>92</v>
      </c>
      <c r="B77" s="307" t="s">
        <v>316</v>
      </c>
      <c r="C77" s="308"/>
      <c r="D77" s="113">
        <v>1.7740120473952472</v>
      </c>
      <c r="E77" s="115">
        <v>268</v>
      </c>
      <c r="F77" s="114">
        <v>198</v>
      </c>
      <c r="G77" s="114">
        <v>237</v>
      </c>
      <c r="H77" s="114">
        <v>191</v>
      </c>
      <c r="I77" s="140">
        <v>232</v>
      </c>
      <c r="J77" s="115">
        <v>36</v>
      </c>
      <c r="K77" s="116">
        <v>15.517241379310345</v>
      </c>
    </row>
    <row r="78" spans="1:11" ht="14.1" customHeight="1" x14ac:dyDescent="0.2">
      <c r="A78" s="306">
        <v>93</v>
      </c>
      <c r="B78" s="307" t="s">
        <v>317</v>
      </c>
      <c r="C78" s="308"/>
      <c r="D78" s="113">
        <v>0.13238895876083934</v>
      </c>
      <c r="E78" s="115">
        <v>20</v>
      </c>
      <c r="F78" s="114">
        <v>15</v>
      </c>
      <c r="G78" s="114">
        <v>26</v>
      </c>
      <c r="H78" s="114" t="s">
        <v>514</v>
      </c>
      <c r="I78" s="140">
        <v>16</v>
      </c>
      <c r="J78" s="115">
        <v>4</v>
      </c>
      <c r="K78" s="116">
        <v>25</v>
      </c>
    </row>
    <row r="79" spans="1:11" ht="14.1" customHeight="1" x14ac:dyDescent="0.2">
      <c r="A79" s="306">
        <v>94</v>
      </c>
      <c r="B79" s="307" t="s">
        <v>318</v>
      </c>
      <c r="C79" s="308"/>
      <c r="D79" s="113">
        <v>1.0524922221486728</v>
      </c>
      <c r="E79" s="115">
        <v>159</v>
      </c>
      <c r="F79" s="114">
        <v>238</v>
      </c>
      <c r="G79" s="114">
        <v>204</v>
      </c>
      <c r="H79" s="114">
        <v>212</v>
      </c>
      <c r="I79" s="140">
        <v>177</v>
      </c>
      <c r="J79" s="115">
        <v>-18</v>
      </c>
      <c r="K79" s="116">
        <v>-10.169491525423728</v>
      </c>
    </row>
    <row r="80" spans="1:11" ht="14.1" customHeight="1" x14ac:dyDescent="0.2">
      <c r="A80" s="306" t="s">
        <v>319</v>
      </c>
      <c r="B80" s="307" t="s">
        <v>320</v>
      </c>
      <c r="C80" s="308"/>
      <c r="D80" s="113">
        <v>0</v>
      </c>
      <c r="E80" s="115">
        <v>0</v>
      </c>
      <c r="F80" s="114">
        <v>0</v>
      </c>
      <c r="G80" s="114" t="s">
        <v>514</v>
      </c>
      <c r="H80" s="114" t="s">
        <v>514</v>
      </c>
      <c r="I80" s="140">
        <v>0</v>
      </c>
      <c r="J80" s="115">
        <v>0</v>
      </c>
      <c r="K80" s="116">
        <v>0</v>
      </c>
    </row>
    <row r="81" spans="1:11" ht="14.1" customHeight="1" x14ac:dyDescent="0.2">
      <c r="A81" s="310" t="s">
        <v>321</v>
      </c>
      <c r="B81" s="311" t="s">
        <v>334</v>
      </c>
      <c r="C81" s="312"/>
      <c r="D81" s="125">
        <v>0.38392798040643411</v>
      </c>
      <c r="E81" s="143">
        <v>58</v>
      </c>
      <c r="F81" s="144">
        <v>54</v>
      </c>
      <c r="G81" s="144">
        <v>111</v>
      </c>
      <c r="H81" s="144">
        <v>66</v>
      </c>
      <c r="I81" s="145">
        <v>61</v>
      </c>
      <c r="J81" s="143">
        <v>-3</v>
      </c>
      <c r="K81" s="146">
        <v>-4.918032786885246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133287</v>
      </c>
      <c r="C10" s="114">
        <v>66129</v>
      </c>
      <c r="D10" s="114">
        <v>67158</v>
      </c>
      <c r="E10" s="114">
        <v>99112</v>
      </c>
      <c r="F10" s="114">
        <v>32189</v>
      </c>
      <c r="G10" s="114">
        <v>16036</v>
      </c>
      <c r="H10" s="114">
        <v>34375</v>
      </c>
      <c r="I10" s="115">
        <v>42011</v>
      </c>
      <c r="J10" s="114">
        <v>30646</v>
      </c>
      <c r="K10" s="114">
        <v>11365</v>
      </c>
      <c r="L10" s="423">
        <v>9935</v>
      </c>
      <c r="M10" s="424">
        <v>10806</v>
      </c>
    </row>
    <row r="11" spans="1:13" ht="11.1" customHeight="1" x14ac:dyDescent="0.2">
      <c r="A11" s="422" t="s">
        <v>388</v>
      </c>
      <c r="B11" s="115">
        <v>134780</v>
      </c>
      <c r="C11" s="114">
        <v>67447</v>
      </c>
      <c r="D11" s="114">
        <v>67333</v>
      </c>
      <c r="E11" s="114">
        <v>100069</v>
      </c>
      <c r="F11" s="114">
        <v>32761</v>
      </c>
      <c r="G11" s="114">
        <v>15435</v>
      </c>
      <c r="H11" s="114">
        <v>35306</v>
      </c>
      <c r="I11" s="115">
        <v>43134</v>
      </c>
      <c r="J11" s="114">
        <v>31412</v>
      </c>
      <c r="K11" s="114">
        <v>11722</v>
      </c>
      <c r="L11" s="423">
        <v>10962</v>
      </c>
      <c r="M11" s="424">
        <v>9682</v>
      </c>
    </row>
    <row r="12" spans="1:13" ht="11.1" customHeight="1" x14ac:dyDescent="0.2">
      <c r="A12" s="422" t="s">
        <v>389</v>
      </c>
      <c r="B12" s="115">
        <v>138691</v>
      </c>
      <c r="C12" s="114">
        <v>69574</v>
      </c>
      <c r="D12" s="114">
        <v>69117</v>
      </c>
      <c r="E12" s="114">
        <v>103166</v>
      </c>
      <c r="F12" s="114">
        <v>33523</v>
      </c>
      <c r="G12" s="114">
        <v>17555</v>
      </c>
      <c r="H12" s="114">
        <v>36073</v>
      </c>
      <c r="I12" s="115">
        <v>43207</v>
      </c>
      <c r="J12" s="114">
        <v>30998</v>
      </c>
      <c r="K12" s="114">
        <v>12209</v>
      </c>
      <c r="L12" s="423">
        <v>15332</v>
      </c>
      <c r="M12" s="424">
        <v>11954</v>
      </c>
    </row>
    <row r="13" spans="1:13" s="110" customFormat="1" ht="11.1" customHeight="1" x14ac:dyDescent="0.2">
      <c r="A13" s="422" t="s">
        <v>390</v>
      </c>
      <c r="B13" s="115">
        <v>137138</v>
      </c>
      <c r="C13" s="114">
        <v>68159</v>
      </c>
      <c r="D13" s="114">
        <v>68979</v>
      </c>
      <c r="E13" s="114">
        <v>101333</v>
      </c>
      <c r="F13" s="114">
        <v>33767</v>
      </c>
      <c r="G13" s="114">
        <v>16870</v>
      </c>
      <c r="H13" s="114">
        <v>36274</v>
      </c>
      <c r="I13" s="115">
        <v>43313</v>
      </c>
      <c r="J13" s="114">
        <v>31087</v>
      </c>
      <c r="K13" s="114">
        <v>12226</v>
      </c>
      <c r="L13" s="423">
        <v>9130</v>
      </c>
      <c r="M13" s="424">
        <v>10952</v>
      </c>
    </row>
    <row r="14" spans="1:13" ht="15" customHeight="1" x14ac:dyDescent="0.2">
      <c r="A14" s="422" t="s">
        <v>391</v>
      </c>
      <c r="B14" s="115">
        <v>137236</v>
      </c>
      <c r="C14" s="114">
        <v>68470</v>
      </c>
      <c r="D14" s="114">
        <v>68766</v>
      </c>
      <c r="E14" s="114">
        <v>97123</v>
      </c>
      <c r="F14" s="114">
        <v>38428</v>
      </c>
      <c r="G14" s="114">
        <v>16390</v>
      </c>
      <c r="H14" s="114">
        <v>36864</v>
      </c>
      <c r="I14" s="115">
        <v>43193</v>
      </c>
      <c r="J14" s="114">
        <v>31117</v>
      </c>
      <c r="K14" s="114">
        <v>12076</v>
      </c>
      <c r="L14" s="423">
        <v>11343</v>
      </c>
      <c r="M14" s="424">
        <v>11336</v>
      </c>
    </row>
    <row r="15" spans="1:13" ht="11.1" customHeight="1" x14ac:dyDescent="0.2">
      <c r="A15" s="422" t="s">
        <v>388</v>
      </c>
      <c r="B15" s="115">
        <v>139211</v>
      </c>
      <c r="C15" s="114">
        <v>69959</v>
      </c>
      <c r="D15" s="114">
        <v>69252</v>
      </c>
      <c r="E15" s="114">
        <v>97661</v>
      </c>
      <c r="F15" s="114">
        <v>39940</v>
      </c>
      <c r="G15" s="114">
        <v>15946</v>
      </c>
      <c r="H15" s="114">
        <v>37977</v>
      </c>
      <c r="I15" s="115">
        <v>44250</v>
      </c>
      <c r="J15" s="114">
        <v>31777</v>
      </c>
      <c r="K15" s="114">
        <v>12473</v>
      </c>
      <c r="L15" s="423">
        <v>10962</v>
      </c>
      <c r="M15" s="424">
        <v>9096</v>
      </c>
    </row>
    <row r="16" spans="1:13" ht="11.1" customHeight="1" x14ac:dyDescent="0.2">
      <c r="A16" s="422" t="s">
        <v>389</v>
      </c>
      <c r="B16" s="115">
        <v>143651</v>
      </c>
      <c r="C16" s="114">
        <v>72526</v>
      </c>
      <c r="D16" s="114">
        <v>71125</v>
      </c>
      <c r="E16" s="114">
        <v>101903</v>
      </c>
      <c r="F16" s="114">
        <v>40777</v>
      </c>
      <c r="G16" s="114">
        <v>18557</v>
      </c>
      <c r="H16" s="114">
        <v>38825</v>
      </c>
      <c r="I16" s="115">
        <v>43992</v>
      </c>
      <c r="J16" s="114">
        <v>30952</v>
      </c>
      <c r="K16" s="114">
        <v>13040</v>
      </c>
      <c r="L16" s="423">
        <v>16621</v>
      </c>
      <c r="M16" s="424">
        <v>12640</v>
      </c>
    </row>
    <row r="17" spans="1:13" s="110" customFormat="1" ht="11.1" customHeight="1" x14ac:dyDescent="0.2">
      <c r="A17" s="422" t="s">
        <v>390</v>
      </c>
      <c r="B17" s="115">
        <v>141652</v>
      </c>
      <c r="C17" s="114">
        <v>70880</v>
      </c>
      <c r="D17" s="114">
        <v>70772</v>
      </c>
      <c r="E17" s="114">
        <v>100452</v>
      </c>
      <c r="F17" s="114">
        <v>41124</v>
      </c>
      <c r="G17" s="114">
        <v>17718</v>
      </c>
      <c r="H17" s="114">
        <v>38927</v>
      </c>
      <c r="I17" s="115">
        <v>43818</v>
      </c>
      <c r="J17" s="114">
        <v>30879</v>
      </c>
      <c r="K17" s="114">
        <v>12939</v>
      </c>
      <c r="L17" s="423">
        <v>9125</v>
      </c>
      <c r="M17" s="424">
        <v>11093</v>
      </c>
    </row>
    <row r="18" spans="1:13" ht="15" customHeight="1" x14ac:dyDescent="0.2">
      <c r="A18" s="422" t="s">
        <v>392</v>
      </c>
      <c r="B18" s="115">
        <v>141516</v>
      </c>
      <c r="C18" s="114">
        <v>70762</v>
      </c>
      <c r="D18" s="114">
        <v>70754</v>
      </c>
      <c r="E18" s="114">
        <v>99547</v>
      </c>
      <c r="F18" s="114">
        <v>41708</v>
      </c>
      <c r="G18" s="114">
        <v>16967</v>
      </c>
      <c r="H18" s="114">
        <v>39341</v>
      </c>
      <c r="I18" s="115">
        <v>43154</v>
      </c>
      <c r="J18" s="114">
        <v>30541</v>
      </c>
      <c r="K18" s="114">
        <v>12613</v>
      </c>
      <c r="L18" s="423">
        <v>11703</v>
      </c>
      <c r="M18" s="424">
        <v>12003</v>
      </c>
    </row>
    <row r="19" spans="1:13" ht="11.1" customHeight="1" x14ac:dyDescent="0.2">
      <c r="A19" s="422" t="s">
        <v>388</v>
      </c>
      <c r="B19" s="115">
        <v>142667</v>
      </c>
      <c r="C19" s="114">
        <v>71657</v>
      </c>
      <c r="D19" s="114">
        <v>71010</v>
      </c>
      <c r="E19" s="114">
        <v>99898</v>
      </c>
      <c r="F19" s="114">
        <v>42498</v>
      </c>
      <c r="G19" s="114">
        <v>16256</v>
      </c>
      <c r="H19" s="114">
        <v>40389</v>
      </c>
      <c r="I19" s="115">
        <v>44330</v>
      </c>
      <c r="J19" s="114">
        <v>31272</v>
      </c>
      <c r="K19" s="114">
        <v>13058</v>
      </c>
      <c r="L19" s="423">
        <v>10070</v>
      </c>
      <c r="M19" s="424">
        <v>9270</v>
      </c>
    </row>
    <row r="20" spans="1:13" ht="11.1" customHeight="1" x14ac:dyDescent="0.2">
      <c r="A20" s="422" t="s">
        <v>389</v>
      </c>
      <c r="B20" s="115">
        <v>146256</v>
      </c>
      <c r="C20" s="114">
        <v>73661</v>
      </c>
      <c r="D20" s="114">
        <v>72595</v>
      </c>
      <c r="E20" s="114">
        <v>102484</v>
      </c>
      <c r="F20" s="114">
        <v>43463</v>
      </c>
      <c r="G20" s="114">
        <v>18330</v>
      </c>
      <c r="H20" s="114">
        <v>41178</v>
      </c>
      <c r="I20" s="115">
        <v>44502</v>
      </c>
      <c r="J20" s="114">
        <v>30773</v>
      </c>
      <c r="K20" s="114">
        <v>13729</v>
      </c>
      <c r="L20" s="423">
        <v>16157</v>
      </c>
      <c r="M20" s="424">
        <v>13027</v>
      </c>
    </row>
    <row r="21" spans="1:13" s="110" customFormat="1" ht="11.1" customHeight="1" x14ac:dyDescent="0.2">
      <c r="A21" s="422" t="s">
        <v>390</v>
      </c>
      <c r="B21" s="115">
        <v>144639</v>
      </c>
      <c r="C21" s="114">
        <v>72080</v>
      </c>
      <c r="D21" s="114">
        <v>72559</v>
      </c>
      <c r="E21" s="114">
        <v>101073</v>
      </c>
      <c r="F21" s="114">
        <v>43502</v>
      </c>
      <c r="G21" s="114">
        <v>17507</v>
      </c>
      <c r="H21" s="114">
        <v>41441</v>
      </c>
      <c r="I21" s="115">
        <v>44898</v>
      </c>
      <c r="J21" s="114">
        <v>31105</v>
      </c>
      <c r="K21" s="114">
        <v>13793</v>
      </c>
      <c r="L21" s="423">
        <v>8855</v>
      </c>
      <c r="M21" s="424">
        <v>11180</v>
      </c>
    </row>
    <row r="22" spans="1:13" ht="15" customHeight="1" x14ac:dyDescent="0.2">
      <c r="A22" s="422" t="s">
        <v>393</v>
      </c>
      <c r="B22" s="115">
        <v>144402</v>
      </c>
      <c r="C22" s="114">
        <v>71950</v>
      </c>
      <c r="D22" s="114">
        <v>72452</v>
      </c>
      <c r="E22" s="114">
        <v>100410</v>
      </c>
      <c r="F22" s="114">
        <v>43642</v>
      </c>
      <c r="G22" s="114">
        <v>16631</v>
      </c>
      <c r="H22" s="114">
        <v>42071</v>
      </c>
      <c r="I22" s="115">
        <v>44327</v>
      </c>
      <c r="J22" s="114">
        <v>30700</v>
      </c>
      <c r="K22" s="114">
        <v>13627</v>
      </c>
      <c r="L22" s="423">
        <v>11468</v>
      </c>
      <c r="M22" s="424">
        <v>11823</v>
      </c>
    </row>
    <row r="23" spans="1:13" ht="11.1" customHeight="1" x14ac:dyDescent="0.2">
      <c r="A23" s="422" t="s">
        <v>388</v>
      </c>
      <c r="B23" s="115">
        <v>145392</v>
      </c>
      <c r="C23" s="114">
        <v>72948</v>
      </c>
      <c r="D23" s="114">
        <v>72444</v>
      </c>
      <c r="E23" s="114">
        <v>100784</v>
      </c>
      <c r="F23" s="114">
        <v>44228</v>
      </c>
      <c r="G23" s="114">
        <v>15842</v>
      </c>
      <c r="H23" s="114">
        <v>43101</v>
      </c>
      <c r="I23" s="115">
        <v>45435</v>
      </c>
      <c r="J23" s="114">
        <v>31479</v>
      </c>
      <c r="K23" s="114">
        <v>13956</v>
      </c>
      <c r="L23" s="423">
        <v>11306</v>
      </c>
      <c r="M23" s="424">
        <v>10555</v>
      </c>
    </row>
    <row r="24" spans="1:13" ht="11.1" customHeight="1" x14ac:dyDescent="0.2">
      <c r="A24" s="422" t="s">
        <v>389</v>
      </c>
      <c r="B24" s="115">
        <v>149031</v>
      </c>
      <c r="C24" s="114">
        <v>74901</v>
      </c>
      <c r="D24" s="114">
        <v>74130</v>
      </c>
      <c r="E24" s="114">
        <v>101961</v>
      </c>
      <c r="F24" s="114">
        <v>45020</v>
      </c>
      <c r="G24" s="114">
        <v>18026</v>
      </c>
      <c r="H24" s="114">
        <v>43773</v>
      </c>
      <c r="I24" s="115">
        <v>45596</v>
      </c>
      <c r="J24" s="114">
        <v>31178</v>
      </c>
      <c r="K24" s="114">
        <v>14418</v>
      </c>
      <c r="L24" s="423">
        <v>15872</v>
      </c>
      <c r="M24" s="424">
        <v>12542</v>
      </c>
    </row>
    <row r="25" spans="1:13" s="110" customFormat="1" ht="11.1" customHeight="1" x14ac:dyDescent="0.2">
      <c r="A25" s="422" t="s">
        <v>390</v>
      </c>
      <c r="B25" s="115">
        <v>146991</v>
      </c>
      <c r="C25" s="114">
        <v>73311</v>
      </c>
      <c r="D25" s="114">
        <v>73680</v>
      </c>
      <c r="E25" s="114">
        <v>99786</v>
      </c>
      <c r="F25" s="114">
        <v>45152</v>
      </c>
      <c r="G25" s="114">
        <v>17176</v>
      </c>
      <c r="H25" s="114">
        <v>43799</v>
      </c>
      <c r="I25" s="115">
        <v>45387</v>
      </c>
      <c r="J25" s="114">
        <v>31147</v>
      </c>
      <c r="K25" s="114">
        <v>14240</v>
      </c>
      <c r="L25" s="423">
        <v>9066</v>
      </c>
      <c r="M25" s="424">
        <v>11311</v>
      </c>
    </row>
    <row r="26" spans="1:13" ht="15" customHeight="1" x14ac:dyDescent="0.2">
      <c r="A26" s="422" t="s">
        <v>394</v>
      </c>
      <c r="B26" s="115">
        <v>147446</v>
      </c>
      <c r="C26" s="114">
        <v>73585</v>
      </c>
      <c r="D26" s="114">
        <v>73861</v>
      </c>
      <c r="E26" s="114">
        <v>99852</v>
      </c>
      <c r="F26" s="114">
        <v>45562</v>
      </c>
      <c r="G26" s="114">
        <v>16557</v>
      </c>
      <c r="H26" s="114">
        <v>44644</v>
      </c>
      <c r="I26" s="115">
        <v>45042</v>
      </c>
      <c r="J26" s="114">
        <v>30957</v>
      </c>
      <c r="K26" s="114">
        <v>14085</v>
      </c>
      <c r="L26" s="423">
        <v>12139</v>
      </c>
      <c r="M26" s="424">
        <v>11821</v>
      </c>
    </row>
    <row r="27" spans="1:13" ht="11.1" customHeight="1" x14ac:dyDescent="0.2">
      <c r="A27" s="422" t="s">
        <v>388</v>
      </c>
      <c r="B27" s="115">
        <v>148881</v>
      </c>
      <c r="C27" s="114">
        <v>74470</v>
      </c>
      <c r="D27" s="114">
        <v>74411</v>
      </c>
      <c r="E27" s="114">
        <v>100363</v>
      </c>
      <c r="F27" s="114">
        <v>46500</v>
      </c>
      <c r="G27" s="114">
        <v>16028</v>
      </c>
      <c r="H27" s="114">
        <v>45820</v>
      </c>
      <c r="I27" s="115">
        <v>46132</v>
      </c>
      <c r="J27" s="114">
        <v>31641</v>
      </c>
      <c r="K27" s="114">
        <v>14491</v>
      </c>
      <c r="L27" s="423">
        <v>10724</v>
      </c>
      <c r="M27" s="424">
        <v>9416</v>
      </c>
    </row>
    <row r="28" spans="1:13" ht="11.1" customHeight="1" x14ac:dyDescent="0.2">
      <c r="A28" s="422" t="s">
        <v>389</v>
      </c>
      <c r="B28" s="115">
        <v>152568</v>
      </c>
      <c r="C28" s="114">
        <v>76578</v>
      </c>
      <c r="D28" s="114">
        <v>75990</v>
      </c>
      <c r="E28" s="114">
        <v>105041</v>
      </c>
      <c r="F28" s="114">
        <v>47185</v>
      </c>
      <c r="G28" s="114">
        <v>18055</v>
      </c>
      <c r="H28" s="114">
        <v>46577</v>
      </c>
      <c r="I28" s="115">
        <v>46027</v>
      </c>
      <c r="J28" s="114">
        <v>31012</v>
      </c>
      <c r="K28" s="114">
        <v>15015</v>
      </c>
      <c r="L28" s="423">
        <v>17083</v>
      </c>
      <c r="M28" s="424">
        <v>14210</v>
      </c>
    </row>
    <row r="29" spans="1:13" s="110" customFormat="1" ht="11.1" customHeight="1" x14ac:dyDescent="0.2">
      <c r="A29" s="422" t="s">
        <v>390</v>
      </c>
      <c r="B29" s="115">
        <v>150525</v>
      </c>
      <c r="C29" s="114">
        <v>74925</v>
      </c>
      <c r="D29" s="114">
        <v>75600</v>
      </c>
      <c r="E29" s="114">
        <v>103123</v>
      </c>
      <c r="F29" s="114">
        <v>47330</v>
      </c>
      <c r="G29" s="114">
        <v>17155</v>
      </c>
      <c r="H29" s="114">
        <v>46713</v>
      </c>
      <c r="I29" s="115">
        <v>45870</v>
      </c>
      <c r="J29" s="114">
        <v>31095</v>
      </c>
      <c r="K29" s="114">
        <v>14775</v>
      </c>
      <c r="L29" s="423">
        <v>9223</v>
      </c>
      <c r="M29" s="424">
        <v>11283</v>
      </c>
    </row>
    <row r="30" spans="1:13" ht="15" customHeight="1" x14ac:dyDescent="0.2">
      <c r="A30" s="422" t="s">
        <v>395</v>
      </c>
      <c r="B30" s="115">
        <v>151105</v>
      </c>
      <c r="C30" s="114">
        <v>75247</v>
      </c>
      <c r="D30" s="114">
        <v>75858</v>
      </c>
      <c r="E30" s="114">
        <v>102905</v>
      </c>
      <c r="F30" s="114">
        <v>48163</v>
      </c>
      <c r="G30" s="114">
        <v>16661</v>
      </c>
      <c r="H30" s="114">
        <v>47242</v>
      </c>
      <c r="I30" s="115">
        <v>44606</v>
      </c>
      <c r="J30" s="114">
        <v>30180</v>
      </c>
      <c r="K30" s="114">
        <v>14426</v>
      </c>
      <c r="L30" s="423">
        <v>12460</v>
      </c>
      <c r="M30" s="424">
        <v>12185</v>
      </c>
    </row>
    <row r="31" spans="1:13" ht="11.1" customHeight="1" x14ac:dyDescent="0.2">
      <c r="A31" s="422" t="s">
        <v>388</v>
      </c>
      <c r="B31" s="115">
        <v>152653</v>
      </c>
      <c r="C31" s="114">
        <v>76216</v>
      </c>
      <c r="D31" s="114">
        <v>76437</v>
      </c>
      <c r="E31" s="114">
        <v>103535</v>
      </c>
      <c r="F31" s="114">
        <v>49091</v>
      </c>
      <c r="G31" s="114">
        <v>16234</v>
      </c>
      <c r="H31" s="114">
        <v>48252</v>
      </c>
      <c r="I31" s="115">
        <v>45468</v>
      </c>
      <c r="J31" s="114">
        <v>30746</v>
      </c>
      <c r="K31" s="114">
        <v>14722</v>
      </c>
      <c r="L31" s="423">
        <v>11427</v>
      </c>
      <c r="M31" s="424">
        <v>10220</v>
      </c>
    </row>
    <row r="32" spans="1:13" ht="11.1" customHeight="1" x14ac:dyDescent="0.2">
      <c r="A32" s="422" t="s">
        <v>389</v>
      </c>
      <c r="B32" s="115">
        <v>156354</v>
      </c>
      <c r="C32" s="114">
        <v>78387</v>
      </c>
      <c r="D32" s="114">
        <v>77967</v>
      </c>
      <c r="E32" s="114">
        <v>106685</v>
      </c>
      <c r="F32" s="114">
        <v>49657</v>
      </c>
      <c r="G32" s="114">
        <v>18358</v>
      </c>
      <c r="H32" s="114">
        <v>49054</v>
      </c>
      <c r="I32" s="115">
        <v>45413</v>
      </c>
      <c r="J32" s="114">
        <v>30107</v>
      </c>
      <c r="K32" s="114">
        <v>15306</v>
      </c>
      <c r="L32" s="423">
        <v>18673</v>
      </c>
      <c r="M32" s="424">
        <v>15542</v>
      </c>
    </row>
    <row r="33" spans="1:13" s="110" customFormat="1" ht="11.1" customHeight="1" x14ac:dyDescent="0.2">
      <c r="A33" s="422" t="s">
        <v>390</v>
      </c>
      <c r="B33" s="115">
        <v>154869</v>
      </c>
      <c r="C33" s="114">
        <v>77093</v>
      </c>
      <c r="D33" s="114">
        <v>77776</v>
      </c>
      <c r="E33" s="114">
        <v>105015</v>
      </c>
      <c r="F33" s="114">
        <v>49845</v>
      </c>
      <c r="G33" s="114">
        <v>17476</v>
      </c>
      <c r="H33" s="114">
        <v>49230</v>
      </c>
      <c r="I33" s="115">
        <v>45382</v>
      </c>
      <c r="J33" s="114">
        <v>30079</v>
      </c>
      <c r="K33" s="114">
        <v>15303</v>
      </c>
      <c r="L33" s="423">
        <v>10528</v>
      </c>
      <c r="M33" s="424">
        <v>12110</v>
      </c>
    </row>
    <row r="34" spans="1:13" ht="15" customHeight="1" x14ac:dyDescent="0.2">
      <c r="A34" s="422" t="s">
        <v>396</v>
      </c>
      <c r="B34" s="115">
        <v>155365</v>
      </c>
      <c r="C34" s="114">
        <v>77323</v>
      </c>
      <c r="D34" s="114">
        <v>78042</v>
      </c>
      <c r="E34" s="114">
        <v>104837</v>
      </c>
      <c r="F34" s="114">
        <v>50520</v>
      </c>
      <c r="G34" s="114">
        <v>16923</v>
      </c>
      <c r="H34" s="114">
        <v>50005</v>
      </c>
      <c r="I34" s="115">
        <v>44807</v>
      </c>
      <c r="J34" s="114">
        <v>29629</v>
      </c>
      <c r="K34" s="114">
        <v>15178</v>
      </c>
      <c r="L34" s="423">
        <v>13425</v>
      </c>
      <c r="M34" s="424">
        <v>13009</v>
      </c>
    </row>
    <row r="35" spans="1:13" ht="11.1" customHeight="1" x14ac:dyDescent="0.2">
      <c r="A35" s="422" t="s">
        <v>388</v>
      </c>
      <c r="B35" s="115">
        <v>156469</v>
      </c>
      <c r="C35" s="114">
        <v>78117</v>
      </c>
      <c r="D35" s="114">
        <v>78352</v>
      </c>
      <c r="E35" s="114">
        <v>105071</v>
      </c>
      <c r="F35" s="114">
        <v>51394</v>
      </c>
      <c r="G35" s="114">
        <v>16345</v>
      </c>
      <c r="H35" s="114">
        <v>50923</v>
      </c>
      <c r="I35" s="115">
        <v>46387</v>
      </c>
      <c r="J35" s="114">
        <v>30509</v>
      </c>
      <c r="K35" s="114">
        <v>15878</v>
      </c>
      <c r="L35" s="423">
        <v>12086</v>
      </c>
      <c r="M35" s="424">
        <v>11011</v>
      </c>
    </row>
    <row r="36" spans="1:13" ht="11.1" customHeight="1" x14ac:dyDescent="0.2">
      <c r="A36" s="422" t="s">
        <v>389</v>
      </c>
      <c r="B36" s="115">
        <v>160782</v>
      </c>
      <c r="C36" s="114">
        <v>80579</v>
      </c>
      <c r="D36" s="114">
        <v>80203</v>
      </c>
      <c r="E36" s="114">
        <v>108595</v>
      </c>
      <c r="F36" s="114">
        <v>52186</v>
      </c>
      <c r="G36" s="114">
        <v>18711</v>
      </c>
      <c r="H36" s="114">
        <v>51922</v>
      </c>
      <c r="I36" s="115">
        <v>45897</v>
      </c>
      <c r="J36" s="114">
        <v>29732</v>
      </c>
      <c r="K36" s="114">
        <v>16165</v>
      </c>
      <c r="L36" s="423">
        <v>18220</v>
      </c>
      <c r="M36" s="424">
        <v>14358</v>
      </c>
    </row>
    <row r="37" spans="1:13" s="110" customFormat="1" ht="11.1" customHeight="1" x14ac:dyDescent="0.2">
      <c r="A37" s="422" t="s">
        <v>390</v>
      </c>
      <c r="B37" s="115">
        <v>159530</v>
      </c>
      <c r="C37" s="114">
        <v>79678</v>
      </c>
      <c r="D37" s="114">
        <v>79852</v>
      </c>
      <c r="E37" s="114">
        <v>107230</v>
      </c>
      <c r="F37" s="114">
        <v>52300</v>
      </c>
      <c r="G37" s="114">
        <v>18044</v>
      </c>
      <c r="H37" s="114">
        <v>52005</v>
      </c>
      <c r="I37" s="115">
        <v>45556</v>
      </c>
      <c r="J37" s="114">
        <v>29722</v>
      </c>
      <c r="K37" s="114">
        <v>15834</v>
      </c>
      <c r="L37" s="423">
        <v>10742</v>
      </c>
      <c r="M37" s="424">
        <v>12325</v>
      </c>
    </row>
    <row r="38" spans="1:13" ht="15" customHeight="1" x14ac:dyDescent="0.2">
      <c r="A38" s="425" t="s">
        <v>397</v>
      </c>
      <c r="B38" s="115">
        <v>160438</v>
      </c>
      <c r="C38" s="114">
        <v>80317</v>
      </c>
      <c r="D38" s="114">
        <v>80121</v>
      </c>
      <c r="E38" s="114">
        <v>107623</v>
      </c>
      <c r="F38" s="114">
        <v>52815</v>
      </c>
      <c r="G38" s="114">
        <v>17597</v>
      </c>
      <c r="H38" s="114">
        <v>52827</v>
      </c>
      <c r="I38" s="115">
        <v>45172</v>
      </c>
      <c r="J38" s="114">
        <v>29478</v>
      </c>
      <c r="K38" s="114">
        <v>15694</v>
      </c>
      <c r="L38" s="423">
        <v>13867</v>
      </c>
      <c r="M38" s="424">
        <v>13212</v>
      </c>
    </row>
    <row r="39" spans="1:13" ht="11.1" customHeight="1" x14ac:dyDescent="0.2">
      <c r="A39" s="422" t="s">
        <v>388</v>
      </c>
      <c r="B39" s="115">
        <v>161405</v>
      </c>
      <c r="C39" s="114">
        <v>81085</v>
      </c>
      <c r="D39" s="114">
        <v>80320</v>
      </c>
      <c r="E39" s="114">
        <v>107879</v>
      </c>
      <c r="F39" s="114">
        <v>53526</v>
      </c>
      <c r="G39" s="114">
        <v>17008</v>
      </c>
      <c r="H39" s="114">
        <v>53887</v>
      </c>
      <c r="I39" s="115">
        <v>46757</v>
      </c>
      <c r="J39" s="114">
        <v>30379</v>
      </c>
      <c r="K39" s="114">
        <v>16378</v>
      </c>
      <c r="L39" s="423">
        <v>12861</v>
      </c>
      <c r="M39" s="424">
        <v>11974</v>
      </c>
    </row>
    <row r="40" spans="1:13" ht="11.1" customHeight="1" x14ac:dyDescent="0.2">
      <c r="A40" s="425" t="s">
        <v>389</v>
      </c>
      <c r="B40" s="115">
        <v>167202</v>
      </c>
      <c r="C40" s="114">
        <v>84684</v>
      </c>
      <c r="D40" s="114">
        <v>82518</v>
      </c>
      <c r="E40" s="114">
        <v>112922</v>
      </c>
      <c r="F40" s="114">
        <v>54280</v>
      </c>
      <c r="G40" s="114">
        <v>19653</v>
      </c>
      <c r="H40" s="114">
        <v>55014</v>
      </c>
      <c r="I40" s="115">
        <v>46761</v>
      </c>
      <c r="J40" s="114">
        <v>29681</v>
      </c>
      <c r="K40" s="114">
        <v>17080</v>
      </c>
      <c r="L40" s="423">
        <v>20013</v>
      </c>
      <c r="M40" s="424">
        <v>14950</v>
      </c>
    </row>
    <row r="41" spans="1:13" s="110" customFormat="1" ht="11.1" customHeight="1" x14ac:dyDescent="0.2">
      <c r="A41" s="422" t="s">
        <v>390</v>
      </c>
      <c r="B41" s="115">
        <v>166592</v>
      </c>
      <c r="C41" s="114">
        <v>84139</v>
      </c>
      <c r="D41" s="114">
        <v>82453</v>
      </c>
      <c r="E41" s="114">
        <v>112079</v>
      </c>
      <c r="F41" s="114">
        <v>54513</v>
      </c>
      <c r="G41" s="114">
        <v>19198</v>
      </c>
      <c r="H41" s="114">
        <v>55229</v>
      </c>
      <c r="I41" s="115">
        <v>46113</v>
      </c>
      <c r="J41" s="114">
        <v>29559</v>
      </c>
      <c r="K41" s="114">
        <v>16554</v>
      </c>
      <c r="L41" s="423">
        <v>12760</v>
      </c>
      <c r="M41" s="424">
        <v>13455</v>
      </c>
    </row>
    <row r="42" spans="1:13" ht="15" customHeight="1" x14ac:dyDescent="0.2">
      <c r="A42" s="422" t="s">
        <v>398</v>
      </c>
      <c r="B42" s="115">
        <v>166187</v>
      </c>
      <c r="C42" s="114">
        <v>83777</v>
      </c>
      <c r="D42" s="114">
        <v>82410</v>
      </c>
      <c r="E42" s="114">
        <v>111475</v>
      </c>
      <c r="F42" s="114">
        <v>54712</v>
      </c>
      <c r="G42" s="114">
        <v>18331</v>
      </c>
      <c r="H42" s="114">
        <v>55823</v>
      </c>
      <c r="I42" s="115">
        <v>45652</v>
      </c>
      <c r="J42" s="114">
        <v>29141</v>
      </c>
      <c r="K42" s="114">
        <v>16511</v>
      </c>
      <c r="L42" s="423">
        <v>14488</v>
      </c>
      <c r="M42" s="424">
        <v>14910</v>
      </c>
    </row>
    <row r="43" spans="1:13" ht="11.1" customHeight="1" x14ac:dyDescent="0.2">
      <c r="A43" s="422" t="s">
        <v>388</v>
      </c>
      <c r="B43" s="115">
        <v>166929</v>
      </c>
      <c r="C43" s="114">
        <v>84469</v>
      </c>
      <c r="D43" s="114">
        <v>82460</v>
      </c>
      <c r="E43" s="114">
        <v>111606</v>
      </c>
      <c r="F43" s="114">
        <v>55323</v>
      </c>
      <c r="G43" s="114">
        <v>17618</v>
      </c>
      <c r="H43" s="114">
        <v>56844</v>
      </c>
      <c r="I43" s="115">
        <v>47733</v>
      </c>
      <c r="J43" s="114">
        <v>30324</v>
      </c>
      <c r="K43" s="114">
        <v>17409</v>
      </c>
      <c r="L43" s="423">
        <v>13458</v>
      </c>
      <c r="M43" s="424">
        <v>12851</v>
      </c>
    </row>
    <row r="44" spans="1:13" ht="11.1" customHeight="1" x14ac:dyDescent="0.2">
      <c r="A44" s="422" t="s">
        <v>389</v>
      </c>
      <c r="B44" s="115">
        <v>170826</v>
      </c>
      <c r="C44" s="114">
        <v>86635</v>
      </c>
      <c r="D44" s="114">
        <v>84191</v>
      </c>
      <c r="E44" s="114">
        <v>114698</v>
      </c>
      <c r="F44" s="114">
        <v>56128</v>
      </c>
      <c r="G44" s="114">
        <v>19804</v>
      </c>
      <c r="H44" s="114">
        <v>57586</v>
      </c>
      <c r="I44" s="115">
        <v>47016</v>
      </c>
      <c r="J44" s="114">
        <v>29242</v>
      </c>
      <c r="K44" s="114">
        <v>17774</v>
      </c>
      <c r="L44" s="423">
        <v>18812</v>
      </c>
      <c r="M44" s="424">
        <v>15460</v>
      </c>
    </row>
    <row r="45" spans="1:13" s="110" customFormat="1" ht="11.1" customHeight="1" x14ac:dyDescent="0.2">
      <c r="A45" s="422" t="s">
        <v>390</v>
      </c>
      <c r="B45" s="115">
        <v>170482</v>
      </c>
      <c r="C45" s="114">
        <v>86352</v>
      </c>
      <c r="D45" s="114">
        <v>84130</v>
      </c>
      <c r="E45" s="114">
        <v>113811</v>
      </c>
      <c r="F45" s="114">
        <v>56671</v>
      </c>
      <c r="G45" s="114">
        <v>19366</v>
      </c>
      <c r="H45" s="114">
        <v>57915</v>
      </c>
      <c r="I45" s="115">
        <v>46938</v>
      </c>
      <c r="J45" s="114">
        <v>29199</v>
      </c>
      <c r="K45" s="114">
        <v>17739</v>
      </c>
      <c r="L45" s="423">
        <v>12594</v>
      </c>
      <c r="M45" s="424">
        <v>13084</v>
      </c>
    </row>
    <row r="46" spans="1:13" ht="15" customHeight="1" x14ac:dyDescent="0.2">
      <c r="A46" s="422" t="s">
        <v>399</v>
      </c>
      <c r="B46" s="115">
        <v>169666</v>
      </c>
      <c r="C46" s="114">
        <v>85815</v>
      </c>
      <c r="D46" s="114">
        <v>83851</v>
      </c>
      <c r="E46" s="114">
        <v>112880</v>
      </c>
      <c r="F46" s="114">
        <v>56786</v>
      </c>
      <c r="G46" s="114">
        <v>18451</v>
      </c>
      <c r="H46" s="114">
        <v>58405</v>
      </c>
      <c r="I46" s="115">
        <v>46622</v>
      </c>
      <c r="J46" s="114">
        <v>28924</v>
      </c>
      <c r="K46" s="114">
        <v>17698</v>
      </c>
      <c r="L46" s="423">
        <v>14478</v>
      </c>
      <c r="M46" s="424">
        <v>15357</v>
      </c>
    </row>
    <row r="47" spans="1:13" ht="11.1" customHeight="1" x14ac:dyDescent="0.2">
      <c r="A47" s="422" t="s">
        <v>388</v>
      </c>
      <c r="B47" s="115">
        <v>170463</v>
      </c>
      <c r="C47" s="114">
        <v>86397</v>
      </c>
      <c r="D47" s="114">
        <v>84066</v>
      </c>
      <c r="E47" s="114">
        <v>112941</v>
      </c>
      <c r="F47" s="114">
        <v>57522</v>
      </c>
      <c r="G47" s="114">
        <v>17850</v>
      </c>
      <c r="H47" s="114">
        <v>59305</v>
      </c>
      <c r="I47" s="115">
        <v>48200</v>
      </c>
      <c r="J47" s="114">
        <v>29635</v>
      </c>
      <c r="K47" s="114">
        <v>18565</v>
      </c>
      <c r="L47" s="423">
        <v>13338</v>
      </c>
      <c r="M47" s="424">
        <v>12733</v>
      </c>
    </row>
    <row r="48" spans="1:13" ht="11.1" customHeight="1" x14ac:dyDescent="0.2">
      <c r="A48" s="422" t="s">
        <v>389</v>
      </c>
      <c r="B48" s="115">
        <v>174360</v>
      </c>
      <c r="C48" s="114">
        <v>88624</v>
      </c>
      <c r="D48" s="114">
        <v>85736</v>
      </c>
      <c r="E48" s="114">
        <v>116128</v>
      </c>
      <c r="F48" s="114">
        <v>58232</v>
      </c>
      <c r="G48" s="114">
        <v>20157</v>
      </c>
      <c r="H48" s="114">
        <v>60085</v>
      </c>
      <c r="I48" s="115">
        <v>49426</v>
      </c>
      <c r="J48" s="114">
        <v>30174</v>
      </c>
      <c r="K48" s="114">
        <v>19252</v>
      </c>
      <c r="L48" s="423">
        <v>19004</v>
      </c>
      <c r="M48" s="424">
        <v>15788</v>
      </c>
    </row>
    <row r="49" spans="1:17" s="110" customFormat="1" ht="11.1" customHeight="1" x14ac:dyDescent="0.2">
      <c r="A49" s="422" t="s">
        <v>390</v>
      </c>
      <c r="B49" s="115">
        <v>172789</v>
      </c>
      <c r="C49" s="114">
        <v>87264</v>
      </c>
      <c r="D49" s="114">
        <v>85525</v>
      </c>
      <c r="E49" s="114">
        <v>114103</v>
      </c>
      <c r="F49" s="114">
        <v>58686</v>
      </c>
      <c r="G49" s="114">
        <v>19487</v>
      </c>
      <c r="H49" s="114">
        <v>59930</v>
      </c>
      <c r="I49" s="115">
        <v>49006</v>
      </c>
      <c r="J49" s="114">
        <v>29969</v>
      </c>
      <c r="K49" s="114">
        <v>19037</v>
      </c>
      <c r="L49" s="423">
        <v>11301</v>
      </c>
      <c r="M49" s="424">
        <v>12944</v>
      </c>
    </row>
    <row r="50" spans="1:17" ht="15" customHeight="1" x14ac:dyDescent="0.2">
      <c r="A50" s="422" t="s">
        <v>400</v>
      </c>
      <c r="B50" s="143">
        <v>172432</v>
      </c>
      <c r="C50" s="144">
        <v>86794</v>
      </c>
      <c r="D50" s="144">
        <v>85638</v>
      </c>
      <c r="E50" s="144">
        <v>113497</v>
      </c>
      <c r="F50" s="144">
        <v>58935</v>
      </c>
      <c r="G50" s="144">
        <v>18756</v>
      </c>
      <c r="H50" s="144">
        <v>60268</v>
      </c>
      <c r="I50" s="143">
        <v>47171</v>
      </c>
      <c r="J50" s="144">
        <v>28999</v>
      </c>
      <c r="K50" s="144">
        <v>18172</v>
      </c>
      <c r="L50" s="426">
        <v>14139</v>
      </c>
      <c r="M50" s="427">
        <v>15107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1.6302618084943359</v>
      </c>
      <c r="C6" s="480">
        <f>'Tabelle 3.3'!J11</f>
        <v>1.1775556604178286</v>
      </c>
      <c r="D6" s="481">
        <f t="shared" ref="D6:E9" si="0">IF(OR(AND(B6&gt;=-50,B6&lt;=50),ISNUMBER(B6)=FALSE),B6,"")</f>
        <v>1.6302618084943359</v>
      </c>
      <c r="E6" s="481">
        <f t="shared" si="0"/>
        <v>1.1775556604178286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1.3425600596480083</v>
      </c>
      <c r="C7" s="480">
        <f>'Tabelle 3.1'!J23</f>
        <v>-2.8956682259603461</v>
      </c>
      <c r="D7" s="481">
        <f t="shared" si="0"/>
        <v>1.3425600596480083</v>
      </c>
      <c r="E7" s="481">
        <f>IF(OR(AND(C7&gt;=-50,C7&lt;=50),ISNUMBER(C7)=FALSE),C7,"")</f>
        <v>-2.8956682259603461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1.6302618084943359</v>
      </c>
      <c r="C14" s="480">
        <f>'Tabelle 3.3'!J11</f>
        <v>1.1775556604178286</v>
      </c>
      <c r="D14" s="481">
        <f>IF(OR(AND(B14&gt;=-50,B14&lt;=50),ISNUMBER(B14)=FALSE),B14,"")</f>
        <v>1.6302618084943359</v>
      </c>
      <c r="E14" s="481">
        <f>IF(OR(AND(C14&gt;=-50,C14&lt;=50),ISNUMBER(C14)=FALSE),C14,"")</f>
        <v>1.1775556604178286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2.5955902874686019</v>
      </c>
      <c r="C15" s="480">
        <f>'Tabelle 3.3'!J12</f>
        <v>7.0334656834940441</v>
      </c>
      <c r="D15" s="481">
        <f t="shared" ref="D15:E45" si="3">IF(OR(AND(B15&gt;=-50,B15&lt;=50),ISNUMBER(B15)=FALSE),B15,"")</f>
        <v>2.5955902874686019</v>
      </c>
      <c r="E15" s="481">
        <f t="shared" si="3"/>
        <v>7.0334656834940441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1.071630005640158</v>
      </c>
      <c r="C16" s="480">
        <f>'Tabelle 3.3'!J13</f>
        <v>0.83333333333333337</v>
      </c>
      <c r="D16" s="481">
        <f t="shared" si="3"/>
        <v>1.071630005640158</v>
      </c>
      <c r="E16" s="481">
        <f t="shared" si="3"/>
        <v>0.83333333333333337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-0.44327696601543259</v>
      </c>
      <c r="C17" s="480">
        <f>'Tabelle 3.3'!J14</f>
        <v>16.94091249065071</v>
      </c>
      <c r="D17" s="481">
        <f t="shared" si="3"/>
        <v>-0.44327696601543259</v>
      </c>
      <c r="E17" s="481">
        <f t="shared" si="3"/>
        <v>16.94091249065071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2.0851063829787235</v>
      </c>
      <c r="C18" s="480">
        <f>'Tabelle 3.3'!J15</f>
        <v>43.745082612116441</v>
      </c>
      <c r="D18" s="481">
        <f t="shared" si="3"/>
        <v>2.0851063829787235</v>
      </c>
      <c r="E18" s="481">
        <f t="shared" si="3"/>
        <v>43.745082612116441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-1.7072736973146008</v>
      </c>
      <c r="C19" s="480">
        <f>'Tabelle 3.3'!J16</f>
        <v>-5.7803468208092488</v>
      </c>
      <c r="D19" s="481">
        <f t="shared" si="3"/>
        <v>-1.7072736973146008</v>
      </c>
      <c r="E19" s="481">
        <f t="shared" si="3"/>
        <v>-5.7803468208092488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-3.0123722431414741</v>
      </c>
      <c r="C20" s="480">
        <f>'Tabelle 3.3'!J17</f>
        <v>-11.780821917808218</v>
      </c>
      <c r="D20" s="481">
        <f t="shared" si="3"/>
        <v>-3.0123722431414741</v>
      </c>
      <c r="E20" s="481">
        <f t="shared" si="3"/>
        <v>-11.780821917808218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1.884760366182014</v>
      </c>
      <c r="C21" s="480">
        <f>'Tabelle 3.3'!J18</f>
        <v>-1.0160427807486632</v>
      </c>
      <c r="D21" s="481">
        <f t="shared" si="3"/>
        <v>1.884760366182014</v>
      </c>
      <c r="E21" s="481">
        <f t="shared" si="3"/>
        <v>-1.0160427807486632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2.2193007168122203</v>
      </c>
      <c r="C22" s="480">
        <f>'Tabelle 3.3'!J19</f>
        <v>-1.1872890233965778</v>
      </c>
      <c r="D22" s="481">
        <f t="shared" si="3"/>
        <v>2.2193007168122203</v>
      </c>
      <c r="E22" s="481">
        <f t="shared" si="3"/>
        <v>-1.1872890233965778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1.7695386559932589</v>
      </c>
      <c r="C23" s="480">
        <f>'Tabelle 3.3'!J20</f>
        <v>-5.6061332055582174</v>
      </c>
      <c r="D23" s="481">
        <f t="shared" si="3"/>
        <v>1.7695386559932589</v>
      </c>
      <c r="E23" s="481">
        <f t="shared" si="3"/>
        <v>-5.6061332055582174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1.055498808307797</v>
      </c>
      <c r="C24" s="480">
        <f>'Tabelle 3.3'!J21</f>
        <v>-9.786856127886324</v>
      </c>
      <c r="D24" s="481">
        <f t="shared" si="3"/>
        <v>1.055498808307797</v>
      </c>
      <c r="E24" s="481">
        <f t="shared" si="3"/>
        <v>-9.786856127886324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3.137840866641763</v>
      </c>
      <c r="C25" s="480">
        <f>'Tabelle 3.3'!J22</f>
        <v>75.652787579393078</v>
      </c>
      <c r="D25" s="481">
        <f t="shared" si="3"/>
        <v>3.137840866641763</v>
      </c>
      <c r="E25" s="481" t="str">
        <f t="shared" si="3"/>
        <v/>
      </c>
      <c r="F25" s="476" t="str">
        <f t="shared" si="4"/>
        <v/>
      </c>
      <c r="G25" s="476" t="str">
        <f t="shared" si="4"/>
        <v>&gt; 50</v>
      </c>
      <c r="H25" s="482" t="str">
        <f t="shared" si="5"/>
        <v/>
      </c>
      <c r="I25" s="482">
        <f t="shared" si="5"/>
        <v>-0.75</v>
      </c>
      <c r="J25" s="476" t="e">
        <f t="shared" si="6"/>
        <v>#N/A</v>
      </c>
      <c r="K25" s="476" t="e">
        <f t="shared" si="7"/>
        <v>#N/A</v>
      </c>
      <c r="L25" s="476">
        <f t="shared" si="8"/>
        <v>118</v>
      </c>
      <c r="M25" s="476">
        <f t="shared" si="9"/>
        <v>45</v>
      </c>
      <c r="N25" s="476">
        <v>118</v>
      </c>
    </row>
    <row r="26" spans="1:14" s="475" customFormat="1" ht="15" customHeight="1" x14ac:dyDescent="0.2">
      <c r="A26" s="475">
        <v>13</v>
      </c>
      <c r="B26" s="479">
        <f>'Tabelle 2.3'!J23</f>
        <v>0.77433628318584069</v>
      </c>
      <c r="C26" s="480">
        <f>'Tabelle 3.3'!J23</f>
        <v>-2.2058823529411766</v>
      </c>
      <c r="D26" s="481">
        <f t="shared" si="3"/>
        <v>0.77433628318584069</v>
      </c>
      <c r="E26" s="481">
        <f t="shared" si="3"/>
        <v>-2.2058823529411766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2.0951499016089827</v>
      </c>
      <c r="C27" s="480">
        <f>'Tabelle 3.3'!J24</f>
        <v>2.2982062780269059</v>
      </c>
      <c r="D27" s="481">
        <f t="shared" si="3"/>
        <v>2.0951499016089827</v>
      </c>
      <c r="E27" s="481">
        <f t="shared" si="3"/>
        <v>2.2982062780269059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1.3995801259622114</v>
      </c>
      <c r="C28" s="480">
        <f>'Tabelle 3.3'!J25</f>
        <v>-1.9338303821062441</v>
      </c>
      <c r="D28" s="481">
        <f t="shared" si="3"/>
        <v>1.3995801259622114</v>
      </c>
      <c r="E28" s="481">
        <f t="shared" si="3"/>
        <v>-1.9338303821062441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-11.147648799736929</v>
      </c>
      <c r="C29" s="480">
        <f>'Tabelle 3.3'!J26</f>
        <v>4.511278195488722</v>
      </c>
      <c r="D29" s="481">
        <f t="shared" si="3"/>
        <v>-11.147648799736929</v>
      </c>
      <c r="E29" s="481">
        <f t="shared" si="3"/>
        <v>4.511278195488722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0.22870211549456831</v>
      </c>
      <c r="C30" s="480">
        <f>'Tabelle 3.3'!J27</f>
        <v>-7.3394495412844041</v>
      </c>
      <c r="D30" s="481">
        <f t="shared" si="3"/>
        <v>0.22870211549456831</v>
      </c>
      <c r="E30" s="481">
        <f t="shared" si="3"/>
        <v>-7.3394495412844041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3.5984555984555984</v>
      </c>
      <c r="C31" s="480">
        <f>'Tabelle 3.3'!J28</f>
        <v>-2.5879917184265011</v>
      </c>
      <c r="D31" s="481">
        <f t="shared" si="3"/>
        <v>3.5984555984555984</v>
      </c>
      <c r="E31" s="481">
        <f t="shared" si="3"/>
        <v>-2.5879917184265011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2.9763941156346219</v>
      </c>
      <c r="C32" s="480">
        <f>'Tabelle 3.3'!J29</f>
        <v>3.6271309394269133E-2</v>
      </c>
      <c r="D32" s="481">
        <f t="shared" si="3"/>
        <v>2.9763941156346219</v>
      </c>
      <c r="E32" s="481">
        <f t="shared" si="3"/>
        <v>3.6271309394269133E-2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4.4016934379280288</v>
      </c>
      <c r="C33" s="480">
        <f>'Tabelle 3.3'!J30</f>
        <v>-1.0878661087866108</v>
      </c>
      <c r="D33" s="481">
        <f t="shared" si="3"/>
        <v>4.4016934379280288</v>
      </c>
      <c r="E33" s="481">
        <f t="shared" si="3"/>
        <v>-1.0878661087866108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1.8216263480034975</v>
      </c>
      <c r="C34" s="480">
        <f>'Tabelle 3.3'!J31</f>
        <v>-3.2230413166466656</v>
      </c>
      <c r="D34" s="481">
        <f t="shared" si="3"/>
        <v>1.8216263480034975</v>
      </c>
      <c r="E34" s="481">
        <f t="shared" si="3"/>
        <v>-3.2230413166466656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2.5955902874686019</v>
      </c>
      <c r="C37" s="480">
        <f>'Tabelle 3.3'!J34</f>
        <v>7.0334656834940441</v>
      </c>
      <c r="D37" s="481">
        <f t="shared" si="3"/>
        <v>2.5955902874686019</v>
      </c>
      <c r="E37" s="481">
        <f t="shared" si="3"/>
        <v>7.0334656834940441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0.39860997547015536</v>
      </c>
      <c r="C38" s="480">
        <f>'Tabelle 3.3'!J35</f>
        <v>9.1137123745819402</v>
      </c>
      <c r="D38" s="481">
        <f t="shared" si="3"/>
        <v>0.39860997547015536</v>
      </c>
      <c r="E38" s="481">
        <f t="shared" si="3"/>
        <v>9.1137123745819402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1.9828109121560411</v>
      </c>
      <c r="C39" s="480">
        <f>'Tabelle 3.3'!J36</f>
        <v>-2.2462375521002321E-2</v>
      </c>
      <c r="D39" s="481">
        <f t="shared" si="3"/>
        <v>1.9828109121560411</v>
      </c>
      <c r="E39" s="481">
        <f t="shared" si="3"/>
        <v>-2.2462375521002321E-2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1.9828109121560411</v>
      </c>
      <c r="C45" s="480">
        <f>'Tabelle 3.3'!J36</f>
        <v>-2.2462375521002321E-2</v>
      </c>
      <c r="D45" s="481">
        <f t="shared" si="3"/>
        <v>1.9828109121560411</v>
      </c>
      <c r="E45" s="481">
        <f t="shared" si="3"/>
        <v>-2.2462375521002321E-2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147446</v>
      </c>
      <c r="C51" s="487">
        <v>30957</v>
      </c>
      <c r="D51" s="487">
        <v>14085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148881</v>
      </c>
      <c r="C52" s="487">
        <v>31641</v>
      </c>
      <c r="D52" s="487">
        <v>14491</v>
      </c>
      <c r="E52" s="488">
        <f t="shared" ref="E52:G70" si="11">IF($A$51=37802,IF(COUNTBLANK(B$51:B$70)&gt;0,#N/A,B52/B$51*100),IF(COUNTBLANK(B$51:B$75)&gt;0,#N/A,B52/B$51*100))</f>
        <v>100.97323765988904</v>
      </c>
      <c r="F52" s="488">
        <f t="shared" si="11"/>
        <v>102.20951642601028</v>
      </c>
      <c r="G52" s="488">
        <f t="shared" si="11"/>
        <v>102.88249911253106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152568</v>
      </c>
      <c r="C53" s="487">
        <v>31012</v>
      </c>
      <c r="D53" s="487">
        <v>15015</v>
      </c>
      <c r="E53" s="488">
        <f t="shared" si="11"/>
        <v>103.47381414212661</v>
      </c>
      <c r="F53" s="488">
        <f t="shared" si="11"/>
        <v>100.17766579448913</v>
      </c>
      <c r="G53" s="488">
        <f t="shared" si="11"/>
        <v>106.60276890308839</v>
      </c>
      <c r="H53" s="489">
        <f>IF(ISERROR(L53)=TRUE,IF(MONTH(A53)=MONTH(MAX(A$51:A$75)),A53,""),"")</f>
        <v>41883</v>
      </c>
      <c r="I53" s="488">
        <f t="shared" si="12"/>
        <v>103.47381414212661</v>
      </c>
      <c r="J53" s="488">
        <f t="shared" si="10"/>
        <v>100.17766579448913</v>
      </c>
      <c r="K53" s="488">
        <f t="shared" si="10"/>
        <v>106.60276890308839</v>
      </c>
      <c r="L53" s="488" t="e">
        <f t="shared" si="13"/>
        <v>#N/A</v>
      </c>
    </row>
    <row r="54" spans="1:14" ht="15" customHeight="1" x14ac:dyDescent="0.2">
      <c r="A54" s="490" t="s">
        <v>463</v>
      </c>
      <c r="B54" s="487">
        <v>150525</v>
      </c>
      <c r="C54" s="487">
        <v>31095</v>
      </c>
      <c r="D54" s="487">
        <v>14775</v>
      </c>
      <c r="E54" s="488">
        <f t="shared" si="11"/>
        <v>102.08822212877935</v>
      </c>
      <c r="F54" s="488">
        <f t="shared" si="11"/>
        <v>100.4457796298091</v>
      </c>
      <c r="G54" s="488">
        <f t="shared" si="11"/>
        <v>104.89882854100105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151105</v>
      </c>
      <c r="C55" s="487">
        <v>30180</v>
      </c>
      <c r="D55" s="487">
        <v>14426</v>
      </c>
      <c r="E55" s="488">
        <f t="shared" si="11"/>
        <v>102.48158647911778</v>
      </c>
      <c r="F55" s="488">
        <f t="shared" si="11"/>
        <v>97.490066866944474</v>
      </c>
      <c r="G55" s="488">
        <f t="shared" si="11"/>
        <v>102.42101526446574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152653</v>
      </c>
      <c r="C56" s="487">
        <v>30746</v>
      </c>
      <c r="D56" s="487">
        <v>14722</v>
      </c>
      <c r="E56" s="488">
        <f t="shared" si="11"/>
        <v>103.53146236588312</v>
      </c>
      <c r="F56" s="488">
        <f t="shared" si="11"/>
        <v>99.318409406596246</v>
      </c>
      <c r="G56" s="488">
        <f t="shared" si="11"/>
        <v>104.52254171104012</v>
      </c>
      <c r="H56" s="489" t="str">
        <f t="shared" si="14"/>
        <v/>
      </c>
      <c r="I56" s="488" t="str">
        <f t="shared" si="12"/>
        <v/>
      </c>
      <c r="J56" s="488" t="str">
        <f t="shared" si="10"/>
        <v/>
      </c>
      <c r="K56" s="488" t="str">
        <f t="shared" si="10"/>
        <v/>
      </c>
      <c r="L56" s="488" t="e">
        <f t="shared" si="13"/>
        <v>#N/A</v>
      </c>
    </row>
    <row r="57" spans="1:14" ht="15" customHeight="1" x14ac:dyDescent="0.2">
      <c r="A57" s="490">
        <v>42248</v>
      </c>
      <c r="B57" s="487">
        <v>156354</v>
      </c>
      <c r="C57" s="487">
        <v>30107</v>
      </c>
      <c r="D57" s="487">
        <v>15306</v>
      </c>
      <c r="E57" s="488">
        <f t="shared" si="11"/>
        <v>106.04153384968056</v>
      </c>
      <c r="F57" s="488">
        <f t="shared" si="11"/>
        <v>97.254255903349801</v>
      </c>
      <c r="G57" s="488">
        <f t="shared" si="11"/>
        <v>108.66879659211928</v>
      </c>
      <c r="H57" s="489">
        <f t="shared" si="14"/>
        <v>42248</v>
      </c>
      <c r="I57" s="488">
        <f t="shared" si="12"/>
        <v>106.04153384968056</v>
      </c>
      <c r="J57" s="488">
        <f t="shared" si="10"/>
        <v>97.254255903349801</v>
      </c>
      <c r="K57" s="488">
        <f t="shared" si="10"/>
        <v>108.66879659211928</v>
      </c>
      <c r="L57" s="488" t="e">
        <f t="shared" si="13"/>
        <v>#N/A</v>
      </c>
    </row>
    <row r="58" spans="1:14" ht="15" customHeight="1" x14ac:dyDescent="0.2">
      <c r="A58" s="490" t="s">
        <v>466</v>
      </c>
      <c r="B58" s="487">
        <v>154869</v>
      </c>
      <c r="C58" s="487">
        <v>30079</v>
      </c>
      <c r="D58" s="487">
        <v>15303</v>
      </c>
      <c r="E58" s="488">
        <f t="shared" si="11"/>
        <v>105.03438546993476</v>
      </c>
      <c r="F58" s="488">
        <f t="shared" si="11"/>
        <v>97.163807862518979</v>
      </c>
      <c r="G58" s="488">
        <f t="shared" si="11"/>
        <v>108.64749733759318</v>
      </c>
      <c r="H58" s="489" t="str">
        <f t="shared" si="14"/>
        <v/>
      </c>
      <c r="I58" s="488" t="str">
        <f t="shared" si="12"/>
        <v/>
      </c>
      <c r="J58" s="488" t="str">
        <f t="shared" si="10"/>
        <v/>
      </c>
      <c r="K58" s="488" t="str">
        <f t="shared" si="10"/>
        <v/>
      </c>
      <c r="L58" s="488" t="e">
        <f t="shared" si="13"/>
        <v>#N/A</v>
      </c>
    </row>
    <row r="59" spans="1:14" ht="15" customHeight="1" x14ac:dyDescent="0.2">
      <c r="A59" s="490" t="s">
        <v>467</v>
      </c>
      <c r="B59" s="487">
        <v>155365</v>
      </c>
      <c r="C59" s="487">
        <v>29629</v>
      </c>
      <c r="D59" s="487">
        <v>15178</v>
      </c>
      <c r="E59" s="488">
        <f t="shared" si="11"/>
        <v>105.37077981091383</v>
      </c>
      <c r="F59" s="488">
        <f t="shared" si="11"/>
        <v>95.710178634880634</v>
      </c>
      <c r="G59" s="488">
        <f t="shared" si="11"/>
        <v>107.76002839900602</v>
      </c>
      <c r="H59" s="489" t="str">
        <f t="shared" si="14"/>
        <v/>
      </c>
      <c r="I59" s="488" t="str">
        <f t="shared" si="12"/>
        <v/>
      </c>
      <c r="J59" s="488" t="str">
        <f t="shared" si="10"/>
        <v/>
      </c>
      <c r="K59" s="488" t="str">
        <f t="shared" si="10"/>
        <v/>
      </c>
      <c r="L59" s="488" t="e">
        <f t="shared" si="13"/>
        <v>#N/A</v>
      </c>
    </row>
    <row r="60" spans="1:14" ht="15" customHeight="1" x14ac:dyDescent="0.2">
      <c r="A60" s="490" t="s">
        <v>468</v>
      </c>
      <c r="B60" s="487">
        <v>156469</v>
      </c>
      <c r="C60" s="487">
        <v>30509</v>
      </c>
      <c r="D60" s="487">
        <v>15878</v>
      </c>
      <c r="E60" s="488">
        <f t="shared" si="11"/>
        <v>106.11952850535111</v>
      </c>
      <c r="F60" s="488">
        <f t="shared" si="11"/>
        <v>98.552831346706725</v>
      </c>
      <c r="G60" s="488">
        <f t="shared" si="11"/>
        <v>112.72985445509407</v>
      </c>
      <c r="H60" s="489" t="str">
        <f t="shared" si="14"/>
        <v/>
      </c>
      <c r="I60" s="488" t="str">
        <f t="shared" si="12"/>
        <v/>
      </c>
      <c r="J60" s="488" t="str">
        <f t="shared" si="10"/>
        <v/>
      </c>
      <c r="K60" s="488" t="str">
        <f t="shared" si="10"/>
        <v/>
      </c>
      <c r="L60" s="488" t="e">
        <f t="shared" si="13"/>
        <v>#N/A</v>
      </c>
    </row>
    <row r="61" spans="1:14" ht="15" customHeight="1" x14ac:dyDescent="0.2">
      <c r="A61" s="490">
        <v>42614</v>
      </c>
      <c r="B61" s="487">
        <v>160782</v>
      </c>
      <c r="C61" s="487">
        <v>29732</v>
      </c>
      <c r="D61" s="487">
        <v>16165</v>
      </c>
      <c r="E61" s="488">
        <f t="shared" si="11"/>
        <v>109.04466720019532</v>
      </c>
      <c r="F61" s="488">
        <f t="shared" si="11"/>
        <v>96.042898213651199</v>
      </c>
      <c r="G61" s="488">
        <f t="shared" si="11"/>
        <v>114.76748313809017</v>
      </c>
      <c r="H61" s="489">
        <f t="shared" si="14"/>
        <v>42614</v>
      </c>
      <c r="I61" s="488">
        <f t="shared" si="12"/>
        <v>109.04466720019532</v>
      </c>
      <c r="J61" s="488">
        <f t="shared" si="10"/>
        <v>96.042898213651199</v>
      </c>
      <c r="K61" s="488">
        <f t="shared" si="10"/>
        <v>114.76748313809017</v>
      </c>
      <c r="L61" s="488" t="e">
        <f t="shared" si="13"/>
        <v>#N/A</v>
      </c>
    </row>
    <row r="62" spans="1:14" ht="15" customHeight="1" x14ac:dyDescent="0.2">
      <c r="A62" s="490" t="s">
        <v>469</v>
      </c>
      <c r="B62" s="487">
        <v>159530</v>
      </c>
      <c r="C62" s="487">
        <v>29722</v>
      </c>
      <c r="D62" s="487">
        <v>15834</v>
      </c>
      <c r="E62" s="488">
        <f t="shared" si="11"/>
        <v>108.19554277498202</v>
      </c>
      <c r="F62" s="488">
        <f t="shared" si="11"/>
        <v>96.010595341925892</v>
      </c>
      <c r="G62" s="488">
        <f t="shared" si="11"/>
        <v>112.41746538871141</v>
      </c>
      <c r="H62" s="489" t="str">
        <f t="shared" si="14"/>
        <v/>
      </c>
      <c r="I62" s="488" t="str">
        <f t="shared" si="12"/>
        <v/>
      </c>
      <c r="J62" s="488" t="str">
        <f t="shared" si="10"/>
        <v/>
      </c>
      <c r="K62" s="488" t="str">
        <f t="shared" si="10"/>
        <v/>
      </c>
      <c r="L62" s="488" t="e">
        <f t="shared" si="13"/>
        <v>#N/A</v>
      </c>
    </row>
    <row r="63" spans="1:14" ht="15" customHeight="1" x14ac:dyDescent="0.2">
      <c r="A63" s="490" t="s">
        <v>470</v>
      </c>
      <c r="B63" s="487">
        <v>160438</v>
      </c>
      <c r="C63" s="487">
        <v>29478</v>
      </c>
      <c r="D63" s="487">
        <v>15694</v>
      </c>
      <c r="E63" s="488">
        <f t="shared" si="11"/>
        <v>108.81136144758081</v>
      </c>
      <c r="F63" s="488">
        <f t="shared" si="11"/>
        <v>95.222405271828663</v>
      </c>
      <c r="G63" s="488">
        <f t="shared" si="11"/>
        <v>111.42350017749378</v>
      </c>
      <c r="H63" s="489" t="str">
        <f t="shared" si="14"/>
        <v/>
      </c>
      <c r="I63" s="488" t="str">
        <f t="shared" si="12"/>
        <v/>
      </c>
      <c r="J63" s="488" t="str">
        <f t="shared" si="10"/>
        <v/>
      </c>
      <c r="K63" s="488" t="str">
        <f t="shared" si="10"/>
        <v/>
      </c>
      <c r="L63" s="488" t="e">
        <f t="shared" si="13"/>
        <v>#N/A</v>
      </c>
    </row>
    <row r="64" spans="1:14" ht="15" customHeight="1" x14ac:dyDescent="0.2">
      <c r="A64" s="490" t="s">
        <v>471</v>
      </c>
      <c r="B64" s="487">
        <v>161405</v>
      </c>
      <c r="C64" s="487">
        <v>30379</v>
      </c>
      <c r="D64" s="487">
        <v>16378</v>
      </c>
      <c r="E64" s="488">
        <f t="shared" si="11"/>
        <v>109.46719476961057</v>
      </c>
      <c r="F64" s="488">
        <f t="shared" si="11"/>
        <v>98.132894014277866</v>
      </c>
      <c r="G64" s="488">
        <f t="shared" si="11"/>
        <v>116.27973020944266</v>
      </c>
      <c r="H64" s="489" t="str">
        <f t="shared" si="14"/>
        <v/>
      </c>
      <c r="I64" s="488" t="str">
        <f t="shared" si="12"/>
        <v/>
      </c>
      <c r="J64" s="488" t="str">
        <f t="shared" si="10"/>
        <v/>
      </c>
      <c r="K64" s="488" t="str">
        <f t="shared" si="10"/>
        <v/>
      </c>
      <c r="L64" s="488" t="e">
        <f t="shared" si="13"/>
        <v>#N/A</v>
      </c>
    </row>
    <row r="65" spans="1:12" ht="15" customHeight="1" x14ac:dyDescent="0.2">
      <c r="A65" s="490">
        <v>42979</v>
      </c>
      <c r="B65" s="487">
        <v>167202</v>
      </c>
      <c r="C65" s="487">
        <v>29681</v>
      </c>
      <c r="D65" s="487">
        <v>17080</v>
      </c>
      <c r="E65" s="488">
        <f t="shared" si="11"/>
        <v>113.39880362980345</v>
      </c>
      <c r="F65" s="488">
        <f t="shared" si="11"/>
        <v>95.878153567852181</v>
      </c>
      <c r="G65" s="488">
        <f t="shared" si="11"/>
        <v>121.26375576854811</v>
      </c>
      <c r="H65" s="489">
        <f t="shared" si="14"/>
        <v>42979</v>
      </c>
      <c r="I65" s="488">
        <f t="shared" si="12"/>
        <v>113.39880362980345</v>
      </c>
      <c r="J65" s="488">
        <f t="shared" si="10"/>
        <v>95.878153567852181</v>
      </c>
      <c r="K65" s="488">
        <f t="shared" si="10"/>
        <v>121.26375576854811</v>
      </c>
      <c r="L65" s="488" t="e">
        <f t="shared" si="13"/>
        <v>#N/A</v>
      </c>
    </row>
    <row r="66" spans="1:12" ht="15" customHeight="1" x14ac:dyDescent="0.2">
      <c r="A66" s="490" t="s">
        <v>472</v>
      </c>
      <c r="B66" s="487">
        <v>166592</v>
      </c>
      <c r="C66" s="487">
        <v>29559</v>
      </c>
      <c r="D66" s="487">
        <v>16554</v>
      </c>
      <c r="E66" s="488">
        <f t="shared" si="11"/>
        <v>112.98509284755096</v>
      </c>
      <c r="F66" s="488">
        <f t="shared" si="11"/>
        <v>95.484058532803559</v>
      </c>
      <c r="G66" s="488">
        <f t="shared" si="11"/>
        <v>117.52928647497339</v>
      </c>
      <c r="H66" s="489" t="str">
        <f t="shared" si="14"/>
        <v/>
      </c>
      <c r="I66" s="488" t="str">
        <f t="shared" si="12"/>
        <v/>
      </c>
      <c r="J66" s="488" t="str">
        <f t="shared" si="10"/>
        <v/>
      </c>
      <c r="K66" s="488" t="str">
        <f t="shared" si="10"/>
        <v/>
      </c>
      <c r="L66" s="488" t="e">
        <f t="shared" si="13"/>
        <v>#N/A</v>
      </c>
    </row>
    <row r="67" spans="1:12" ht="15" customHeight="1" x14ac:dyDescent="0.2">
      <c r="A67" s="490" t="s">
        <v>473</v>
      </c>
      <c r="B67" s="487">
        <v>166187</v>
      </c>
      <c r="C67" s="487">
        <v>29141</v>
      </c>
      <c r="D67" s="487">
        <v>16511</v>
      </c>
      <c r="E67" s="488">
        <f t="shared" si="11"/>
        <v>112.71041601671121</v>
      </c>
      <c r="F67" s="488">
        <f t="shared" si="11"/>
        <v>94.133798494686189</v>
      </c>
      <c r="G67" s="488">
        <f t="shared" si="11"/>
        <v>117.22399716009939</v>
      </c>
      <c r="H67" s="489" t="str">
        <f t="shared" si="14"/>
        <v/>
      </c>
      <c r="I67" s="488" t="str">
        <f t="shared" si="12"/>
        <v/>
      </c>
      <c r="J67" s="488" t="str">
        <f t="shared" si="12"/>
        <v/>
      </c>
      <c r="K67" s="488" t="str">
        <f t="shared" si="12"/>
        <v/>
      </c>
      <c r="L67" s="488" t="e">
        <f t="shared" si="13"/>
        <v>#N/A</v>
      </c>
    </row>
    <row r="68" spans="1:12" ht="15" customHeight="1" x14ac:dyDescent="0.2">
      <c r="A68" s="490" t="s">
        <v>474</v>
      </c>
      <c r="B68" s="487">
        <v>166929</v>
      </c>
      <c r="C68" s="487">
        <v>30324</v>
      </c>
      <c r="D68" s="487">
        <v>17409</v>
      </c>
      <c r="E68" s="488">
        <f t="shared" si="11"/>
        <v>113.21365109938554</v>
      </c>
      <c r="F68" s="488">
        <f t="shared" si="11"/>
        <v>97.955228219788737</v>
      </c>
      <c r="G68" s="488">
        <f t="shared" si="11"/>
        <v>123.59957401490948</v>
      </c>
      <c r="H68" s="489" t="str">
        <f t="shared" si="14"/>
        <v/>
      </c>
      <c r="I68" s="488" t="str">
        <f t="shared" si="12"/>
        <v/>
      </c>
      <c r="J68" s="488" t="str">
        <f t="shared" si="12"/>
        <v/>
      </c>
      <c r="K68" s="488" t="str">
        <f t="shared" si="12"/>
        <v/>
      </c>
      <c r="L68" s="488" t="e">
        <f t="shared" si="13"/>
        <v>#N/A</v>
      </c>
    </row>
    <row r="69" spans="1:12" ht="15" customHeight="1" x14ac:dyDescent="0.2">
      <c r="A69" s="490">
        <v>43344</v>
      </c>
      <c r="B69" s="487">
        <v>170826</v>
      </c>
      <c r="C69" s="487">
        <v>29242</v>
      </c>
      <c r="D69" s="487">
        <v>17774</v>
      </c>
      <c r="E69" s="488">
        <f t="shared" si="11"/>
        <v>115.85665260502149</v>
      </c>
      <c r="F69" s="488">
        <f t="shared" si="11"/>
        <v>94.46005749911167</v>
      </c>
      <c r="G69" s="488">
        <f t="shared" si="11"/>
        <v>126.19098331558396</v>
      </c>
      <c r="H69" s="489">
        <f t="shared" si="14"/>
        <v>43344</v>
      </c>
      <c r="I69" s="488">
        <f t="shared" si="12"/>
        <v>115.85665260502149</v>
      </c>
      <c r="J69" s="488">
        <f t="shared" si="12"/>
        <v>94.46005749911167</v>
      </c>
      <c r="K69" s="488">
        <f t="shared" si="12"/>
        <v>126.19098331558396</v>
      </c>
      <c r="L69" s="488" t="e">
        <f t="shared" si="13"/>
        <v>#N/A</v>
      </c>
    </row>
    <row r="70" spans="1:12" ht="15" customHeight="1" x14ac:dyDescent="0.2">
      <c r="A70" s="490" t="s">
        <v>475</v>
      </c>
      <c r="B70" s="487">
        <v>170482</v>
      </c>
      <c r="C70" s="487">
        <v>29199</v>
      </c>
      <c r="D70" s="487">
        <v>17739</v>
      </c>
      <c r="E70" s="488">
        <f t="shared" si="11"/>
        <v>115.62334685240698</v>
      </c>
      <c r="F70" s="488">
        <f t="shared" si="11"/>
        <v>94.321155150692888</v>
      </c>
      <c r="G70" s="488">
        <f t="shared" si="11"/>
        <v>125.94249201277957</v>
      </c>
      <c r="H70" s="489" t="str">
        <f t="shared" si="14"/>
        <v/>
      </c>
      <c r="I70" s="488" t="str">
        <f t="shared" si="12"/>
        <v/>
      </c>
      <c r="J70" s="488" t="str">
        <f t="shared" si="12"/>
        <v/>
      </c>
      <c r="K70" s="488" t="str">
        <f t="shared" si="12"/>
        <v/>
      </c>
      <c r="L70" s="488" t="e">
        <f t="shared" si="13"/>
        <v>#N/A</v>
      </c>
    </row>
    <row r="71" spans="1:12" ht="15" customHeight="1" x14ac:dyDescent="0.2">
      <c r="A71" s="490" t="s">
        <v>476</v>
      </c>
      <c r="B71" s="487">
        <v>169666</v>
      </c>
      <c r="C71" s="487">
        <v>28924</v>
      </c>
      <c r="D71" s="487">
        <v>17698</v>
      </c>
      <c r="E71" s="491">
        <f t="shared" ref="E71:G75" si="15">IF($A$51=37802,IF(COUNTBLANK(B$51:B$70)&gt;0,#N/A,IF(ISBLANK(B71)=FALSE,B71/B$51*100,#N/A)),IF(COUNTBLANK(B$51:B$75)&gt;0,#N/A,B71/B$51*100))</f>
        <v>115.06992390434465</v>
      </c>
      <c r="F71" s="491">
        <f t="shared" si="15"/>
        <v>93.43282617824724</v>
      </c>
      <c r="G71" s="491">
        <f t="shared" si="15"/>
        <v>125.65140220092297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170463</v>
      </c>
      <c r="C72" s="487">
        <v>29635</v>
      </c>
      <c r="D72" s="487">
        <v>18565</v>
      </c>
      <c r="E72" s="491">
        <f t="shared" si="15"/>
        <v>115.61046077886141</v>
      </c>
      <c r="F72" s="491">
        <f t="shared" si="15"/>
        <v>95.729560357915815</v>
      </c>
      <c r="G72" s="491">
        <f t="shared" si="15"/>
        <v>131.80688675896343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174360</v>
      </c>
      <c r="C73" s="487">
        <v>30174</v>
      </c>
      <c r="D73" s="487">
        <v>19252</v>
      </c>
      <c r="E73" s="491">
        <f t="shared" si="15"/>
        <v>118.25346228449737</v>
      </c>
      <c r="F73" s="491">
        <f t="shared" si="15"/>
        <v>97.470685143909293</v>
      </c>
      <c r="G73" s="491">
        <f t="shared" si="15"/>
        <v>136.68441604543841</v>
      </c>
      <c r="H73" s="492">
        <f>IF(A$51=37802,IF(ISERROR(L73)=TRUE,IF(ISBLANK(A73)=FALSE,IF(MONTH(A73)=MONTH(MAX(A$51:A$75)),A73,""),""),""),IF(ISERROR(L73)=TRUE,IF(MONTH(A73)=MONTH(MAX(A$51:A$75)),A73,""),""))</f>
        <v>43709</v>
      </c>
      <c r="I73" s="488">
        <f t="shared" si="12"/>
        <v>118.25346228449737</v>
      </c>
      <c r="J73" s="488">
        <f t="shared" si="12"/>
        <v>97.470685143909293</v>
      </c>
      <c r="K73" s="488">
        <f t="shared" si="12"/>
        <v>136.68441604543841</v>
      </c>
      <c r="L73" s="488" t="e">
        <f t="shared" si="13"/>
        <v>#N/A</v>
      </c>
    </row>
    <row r="74" spans="1:12" ht="15" customHeight="1" x14ac:dyDescent="0.2">
      <c r="A74" s="490" t="s">
        <v>478</v>
      </c>
      <c r="B74" s="487">
        <v>172789</v>
      </c>
      <c r="C74" s="487">
        <v>29969</v>
      </c>
      <c r="D74" s="487">
        <v>19037</v>
      </c>
      <c r="E74" s="491">
        <f t="shared" si="15"/>
        <v>117.18798746659793</v>
      </c>
      <c r="F74" s="491">
        <f t="shared" si="15"/>
        <v>96.80847627354072</v>
      </c>
      <c r="G74" s="491">
        <f t="shared" si="15"/>
        <v>135.1579694710685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172432</v>
      </c>
      <c r="C75" s="493">
        <v>28999</v>
      </c>
      <c r="D75" s="493">
        <v>18172</v>
      </c>
      <c r="E75" s="491">
        <f t="shared" si="15"/>
        <v>116.94586492682066</v>
      </c>
      <c r="F75" s="491">
        <f t="shared" si="15"/>
        <v>93.675097716186968</v>
      </c>
      <c r="G75" s="491">
        <f t="shared" si="15"/>
        <v>129.01668441604542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118.25346228449737</v>
      </c>
      <c r="J77" s="488">
        <f>IF(J75&lt;&gt;"",J75,IF(J74&lt;&gt;"",J74,IF(J73&lt;&gt;"",J73,IF(J72&lt;&gt;"",J72,IF(J71&lt;&gt;"",J71,IF(J70&lt;&gt;"",J70,""))))))</f>
        <v>97.470685143909293</v>
      </c>
      <c r="K77" s="488">
        <f>IF(K75&lt;&gt;"",K75,IF(K74&lt;&gt;"",K74,IF(K73&lt;&gt;"",K73,IF(K72&lt;&gt;"",K72,IF(K71&lt;&gt;"",K71,IF(K70&lt;&gt;"",K70,""))))))</f>
        <v>136.68441604543841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+18,3%</v>
      </c>
      <c r="J79" s="488" t="str">
        <f>"GeB - ausschließlich: "&amp;IF(J77&gt;100,"+","")&amp;TEXT(J77-100,"0,0")&amp;"%"</f>
        <v>GeB - ausschließlich: -2,5%</v>
      </c>
      <c r="K79" s="488" t="str">
        <f>"GeB - im Nebenjob: "&amp;IF(K77&gt;100,"+","")&amp;TEXT(K77-100,"0,0")&amp;"%"</f>
        <v>GeB - im Nebenjob: +36,7%</v>
      </c>
    </row>
    <row r="81" spans="9:9" ht="15" customHeight="1" x14ac:dyDescent="0.2">
      <c r="I81" s="488" t="str">
        <f>IF(ISERROR(HLOOKUP(1,I$78:K$79,2,FALSE)),"",HLOOKUP(1,I$78:K$79,2,FALSE))</f>
        <v>GeB - im Nebenjob: +36,7%</v>
      </c>
    </row>
    <row r="82" spans="9:9" ht="15" customHeight="1" x14ac:dyDescent="0.2">
      <c r="I82" s="488" t="str">
        <f>IF(ISERROR(HLOOKUP(2,I$78:K$79,2,FALSE)),"",HLOOKUP(2,I$78:K$79,2,FALSE))</f>
        <v>SvB: +18,3%</v>
      </c>
    </row>
    <row r="83" spans="9:9" ht="15" customHeight="1" x14ac:dyDescent="0.2">
      <c r="I83" s="488" t="str">
        <f>IF(ISERROR(HLOOKUP(3,I$78:K$79,2,FALSE)),"",HLOOKUP(3,I$78:K$79,2,FALSE))</f>
        <v>GeB - ausschließlich: -2,5%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172432</v>
      </c>
      <c r="E12" s="114">
        <v>172789</v>
      </c>
      <c r="F12" s="114">
        <v>174360</v>
      </c>
      <c r="G12" s="114">
        <v>170463</v>
      </c>
      <c r="H12" s="114">
        <v>169666</v>
      </c>
      <c r="I12" s="115">
        <v>2766</v>
      </c>
      <c r="J12" s="116">
        <v>1.6302618084943359</v>
      </c>
      <c r="N12" s="117"/>
    </row>
    <row r="13" spans="1:15" s="110" customFormat="1" ht="13.5" customHeight="1" x14ac:dyDescent="0.2">
      <c r="A13" s="118" t="s">
        <v>105</v>
      </c>
      <c r="B13" s="119" t="s">
        <v>106</v>
      </c>
      <c r="C13" s="113">
        <v>50.335204602393986</v>
      </c>
      <c r="D13" s="114">
        <v>86794</v>
      </c>
      <c r="E13" s="114">
        <v>87264</v>
      </c>
      <c r="F13" s="114">
        <v>88624</v>
      </c>
      <c r="G13" s="114">
        <v>86397</v>
      </c>
      <c r="H13" s="114">
        <v>85815</v>
      </c>
      <c r="I13" s="115">
        <v>979</v>
      </c>
      <c r="J13" s="116">
        <v>1.1408261958865</v>
      </c>
    </row>
    <row r="14" spans="1:15" s="110" customFormat="1" ht="13.5" customHeight="1" x14ac:dyDescent="0.2">
      <c r="A14" s="120"/>
      <c r="B14" s="119" t="s">
        <v>107</v>
      </c>
      <c r="C14" s="113">
        <v>49.664795397606014</v>
      </c>
      <c r="D14" s="114">
        <v>85638</v>
      </c>
      <c r="E14" s="114">
        <v>85525</v>
      </c>
      <c r="F14" s="114">
        <v>85736</v>
      </c>
      <c r="G14" s="114">
        <v>84066</v>
      </c>
      <c r="H14" s="114">
        <v>83851</v>
      </c>
      <c r="I14" s="115">
        <v>1787</v>
      </c>
      <c r="J14" s="116">
        <v>2.1311612264612227</v>
      </c>
    </row>
    <row r="15" spans="1:15" s="110" customFormat="1" ht="13.5" customHeight="1" x14ac:dyDescent="0.2">
      <c r="A15" s="118" t="s">
        <v>105</v>
      </c>
      <c r="B15" s="121" t="s">
        <v>108</v>
      </c>
      <c r="C15" s="113">
        <v>10.877331353809037</v>
      </c>
      <c r="D15" s="114">
        <v>18756</v>
      </c>
      <c r="E15" s="114">
        <v>19487</v>
      </c>
      <c r="F15" s="114">
        <v>20157</v>
      </c>
      <c r="G15" s="114">
        <v>17850</v>
      </c>
      <c r="H15" s="114">
        <v>18451</v>
      </c>
      <c r="I15" s="115">
        <v>305</v>
      </c>
      <c r="J15" s="116">
        <v>1.6530269362094197</v>
      </c>
    </row>
    <row r="16" spans="1:15" s="110" customFormat="1" ht="13.5" customHeight="1" x14ac:dyDescent="0.2">
      <c r="A16" s="118"/>
      <c r="B16" s="121" t="s">
        <v>109</v>
      </c>
      <c r="C16" s="113">
        <v>67.014823234666423</v>
      </c>
      <c r="D16" s="114">
        <v>115555</v>
      </c>
      <c r="E16" s="114">
        <v>115588</v>
      </c>
      <c r="F16" s="114">
        <v>116680</v>
      </c>
      <c r="G16" s="114">
        <v>115991</v>
      </c>
      <c r="H16" s="114">
        <v>115487</v>
      </c>
      <c r="I16" s="115">
        <v>68</v>
      </c>
      <c r="J16" s="116">
        <v>5.8881086182860407E-2</v>
      </c>
    </row>
    <row r="17" spans="1:10" s="110" customFormat="1" ht="13.5" customHeight="1" x14ac:dyDescent="0.2">
      <c r="A17" s="118"/>
      <c r="B17" s="121" t="s">
        <v>110</v>
      </c>
      <c r="C17" s="113">
        <v>20.702073861000279</v>
      </c>
      <c r="D17" s="114">
        <v>35697</v>
      </c>
      <c r="E17" s="114">
        <v>35273</v>
      </c>
      <c r="F17" s="114">
        <v>35113</v>
      </c>
      <c r="G17" s="114">
        <v>34288</v>
      </c>
      <c r="H17" s="114">
        <v>33492</v>
      </c>
      <c r="I17" s="115">
        <v>2205</v>
      </c>
      <c r="J17" s="116">
        <v>6.5836617699749196</v>
      </c>
    </row>
    <row r="18" spans="1:10" s="110" customFormat="1" ht="13.5" customHeight="1" x14ac:dyDescent="0.2">
      <c r="A18" s="120"/>
      <c r="B18" s="121" t="s">
        <v>111</v>
      </c>
      <c r="C18" s="113">
        <v>1.4057715505242647</v>
      </c>
      <c r="D18" s="114">
        <v>2424</v>
      </c>
      <c r="E18" s="114">
        <v>2441</v>
      </c>
      <c r="F18" s="114">
        <v>2410</v>
      </c>
      <c r="G18" s="114">
        <v>2334</v>
      </c>
      <c r="H18" s="114">
        <v>2236</v>
      </c>
      <c r="I18" s="115">
        <v>188</v>
      </c>
      <c r="J18" s="116">
        <v>8.4078711985688734</v>
      </c>
    </row>
    <row r="19" spans="1:10" s="110" customFormat="1" ht="13.5" customHeight="1" x14ac:dyDescent="0.2">
      <c r="A19" s="120"/>
      <c r="B19" s="121" t="s">
        <v>112</v>
      </c>
      <c r="C19" s="113">
        <v>0.34622343880486223</v>
      </c>
      <c r="D19" s="114">
        <v>597</v>
      </c>
      <c r="E19" s="114">
        <v>587</v>
      </c>
      <c r="F19" s="114">
        <v>603</v>
      </c>
      <c r="G19" s="114">
        <v>538</v>
      </c>
      <c r="H19" s="114">
        <v>528</v>
      </c>
      <c r="I19" s="115">
        <v>69</v>
      </c>
      <c r="J19" s="116">
        <v>13.068181818181818</v>
      </c>
    </row>
    <row r="20" spans="1:10" s="110" customFormat="1" ht="13.5" customHeight="1" x14ac:dyDescent="0.2">
      <c r="A20" s="118" t="s">
        <v>113</v>
      </c>
      <c r="B20" s="122" t="s">
        <v>114</v>
      </c>
      <c r="C20" s="113">
        <v>65.821309269741121</v>
      </c>
      <c r="D20" s="114">
        <v>113497</v>
      </c>
      <c r="E20" s="114">
        <v>114103</v>
      </c>
      <c r="F20" s="114">
        <v>116128</v>
      </c>
      <c r="G20" s="114">
        <v>112941</v>
      </c>
      <c r="H20" s="114">
        <v>112880</v>
      </c>
      <c r="I20" s="115">
        <v>617</v>
      </c>
      <c r="J20" s="116">
        <v>0.54659815733522321</v>
      </c>
    </row>
    <row r="21" spans="1:10" s="110" customFormat="1" ht="13.5" customHeight="1" x14ac:dyDescent="0.2">
      <c r="A21" s="120"/>
      <c r="B21" s="122" t="s">
        <v>115</v>
      </c>
      <c r="C21" s="113">
        <v>34.178690730258886</v>
      </c>
      <c r="D21" s="114">
        <v>58935</v>
      </c>
      <c r="E21" s="114">
        <v>58686</v>
      </c>
      <c r="F21" s="114">
        <v>58232</v>
      </c>
      <c r="G21" s="114">
        <v>57522</v>
      </c>
      <c r="H21" s="114">
        <v>56786</v>
      </c>
      <c r="I21" s="115">
        <v>2149</v>
      </c>
      <c r="J21" s="116">
        <v>3.7843834748001268</v>
      </c>
    </row>
    <row r="22" spans="1:10" s="110" customFormat="1" ht="13.5" customHeight="1" x14ac:dyDescent="0.2">
      <c r="A22" s="118" t="s">
        <v>113</v>
      </c>
      <c r="B22" s="122" t="s">
        <v>116</v>
      </c>
      <c r="C22" s="113">
        <v>90.769114781479075</v>
      </c>
      <c r="D22" s="114">
        <v>156515</v>
      </c>
      <c r="E22" s="114">
        <v>157118</v>
      </c>
      <c r="F22" s="114">
        <v>158417</v>
      </c>
      <c r="G22" s="114">
        <v>155094</v>
      </c>
      <c r="H22" s="114">
        <v>154981</v>
      </c>
      <c r="I22" s="115">
        <v>1534</v>
      </c>
      <c r="J22" s="116">
        <v>0.98979874952413527</v>
      </c>
    </row>
    <row r="23" spans="1:10" s="110" customFormat="1" ht="13.5" customHeight="1" x14ac:dyDescent="0.2">
      <c r="A23" s="123"/>
      <c r="B23" s="124" t="s">
        <v>117</v>
      </c>
      <c r="C23" s="125">
        <v>9.182750301568154</v>
      </c>
      <c r="D23" s="114">
        <v>15834</v>
      </c>
      <c r="E23" s="114">
        <v>15577</v>
      </c>
      <c r="F23" s="114">
        <v>15858</v>
      </c>
      <c r="G23" s="114">
        <v>15279</v>
      </c>
      <c r="H23" s="114">
        <v>14598</v>
      </c>
      <c r="I23" s="115">
        <v>1236</v>
      </c>
      <c r="J23" s="116">
        <v>8.4669132757912049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47171</v>
      </c>
      <c r="E26" s="114">
        <v>49006</v>
      </c>
      <c r="F26" s="114">
        <v>49426</v>
      </c>
      <c r="G26" s="114">
        <v>48200</v>
      </c>
      <c r="H26" s="140">
        <v>46622</v>
      </c>
      <c r="I26" s="115">
        <v>549</v>
      </c>
      <c r="J26" s="116">
        <v>1.1775556604178286</v>
      </c>
    </row>
    <row r="27" spans="1:10" s="110" customFormat="1" ht="13.5" customHeight="1" x14ac:dyDescent="0.2">
      <c r="A27" s="118" t="s">
        <v>105</v>
      </c>
      <c r="B27" s="119" t="s">
        <v>106</v>
      </c>
      <c r="C27" s="113">
        <v>40.50369930677747</v>
      </c>
      <c r="D27" s="115">
        <v>19106</v>
      </c>
      <c r="E27" s="114">
        <v>19623</v>
      </c>
      <c r="F27" s="114">
        <v>19782</v>
      </c>
      <c r="G27" s="114">
        <v>18709</v>
      </c>
      <c r="H27" s="140">
        <v>18094</v>
      </c>
      <c r="I27" s="115">
        <v>1012</v>
      </c>
      <c r="J27" s="116">
        <v>5.593014258870344</v>
      </c>
    </row>
    <row r="28" spans="1:10" s="110" customFormat="1" ht="13.5" customHeight="1" x14ac:dyDescent="0.2">
      <c r="A28" s="120"/>
      <c r="B28" s="119" t="s">
        <v>107</v>
      </c>
      <c r="C28" s="113">
        <v>59.49630069322253</v>
      </c>
      <c r="D28" s="115">
        <v>28065</v>
      </c>
      <c r="E28" s="114">
        <v>29383</v>
      </c>
      <c r="F28" s="114">
        <v>29644</v>
      </c>
      <c r="G28" s="114">
        <v>29491</v>
      </c>
      <c r="H28" s="140">
        <v>28528</v>
      </c>
      <c r="I28" s="115">
        <v>-463</v>
      </c>
      <c r="J28" s="116">
        <v>-1.6229669097027482</v>
      </c>
    </row>
    <row r="29" spans="1:10" s="110" customFormat="1" ht="13.5" customHeight="1" x14ac:dyDescent="0.2">
      <c r="A29" s="118" t="s">
        <v>105</v>
      </c>
      <c r="B29" s="121" t="s">
        <v>108</v>
      </c>
      <c r="C29" s="113">
        <v>19.965656865446991</v>
      </c>
      <c r="D29" s="115">
        <v>9418</v>
      </c>
      <c r="E29" s="114">
        <v>9851</v>
      </c>
      <c r="F29" s="114">
        <v>9875</v>
      </c>
      <c r="G29" s="114">
        <v>9135</v>
      </c>
      <c r="H29" s="140">
        <v>8182</v>
      </c>
      <c r="I29" s="115">
        <v>1236</v>
      </c>
      <c r="J29" s="116">
        <v>15.10633097042288</v>
      </c>
    </row>
    <row r="30" spans="1:10" s="110" customFormat="1" ht="13.5" customHeight="1" x14ac:dyDescent="0.2">
      <c r="A30" s="118"/>
      <c r="B30" s="121" t="s">
        <v>109</v>
      </c>
      <c r="C30" s="113">
        <v>44.249644908948298</v>
      </c>
      <c r="D30" s="115">
        <v>20873</v>
      </c>
      <c r="E30" s="114">
        <v>21927</v>
      </c>
      <c r="F30" s="114">
        <v>22163</v>
      </c>
      <c r="G30" s="114">
        <v>22100</v>
      </c>
      <c r="H30" s="140">
        <v>21830</v>
      </c>
      <c r="I30" s="115">
        <v>-957</v>
      </c>
      <c r="J30" s="116">
        <v>-4.3838754008245537</v>
      </c>
    </row>
    <row r="31" spans="1:10" s="110" customFormat="1" ht="13.5" customHeight="1" x14ac:dyDescent="0.2">
      <c r="A31" s="118"/>
      <c r="B31" s="121" t="s">
        <v>110</v>
      </c>
      <c r="C31" s="113">
        <v>19.450509847151853</v>
      </c>
      <c r="D31" s="115">
        <v>9175</v>
      </c>
      <c r="E31" s="114">
        <v>9394</v>
      </c>
      <c r="F31" s="114">
        <v>9520</v>
      </c>
      <c r="G31" s="114">
        <v>9302</v>
      </c>
      <c r="H31" s="140">
        <v>9152</v>
      </c>
      <c r="I31" s="115">
        <v>23</v>
      </c>
      <c r="J31" s="116">
        <v>0.2513111888111888</v>
      </c>
    </row>
    <row r="32" spans="1:10" s="110" customFormat="1" ht="13.5" customHeight="1" x14ac:dyDescent="0.2">
      <c r="A32" s="120"/>
      <c r="B32" s="121" t="s">
        <v>111</v>
      </c>
      <c r="C32" s="113">
        <v>16.332068431875516</v>
      </c>
      <c r="D32" s="115">
        <v>7704</v>
      </c>
      <c r="E32" s="114">
        <v>7834</v>
      </c>
      <c r="F32" s="114">
        <v>7868</v>
      </c>
      <c r="G32" s="114">
        <v>7663</v>
      </c>
      <c r="H32" s="140">
        <v>7458</v>
      </c>
      <c r="I32" s="115">
        <v>246</v>
      </c>
      <c r="J32" s="116">
        <v>3.2984714400643602</v>
      </c>
    </row>
    <row r="33" spans="1:10" s="110" customFormat="1" ht="13.5" customHeight="1" x14ac:dyDescent="0.2">
      <c r="A33" s="120"/>
      <c r="B33" s="121" t="s">
        <v>112</v>
      </c>
      <c r="C33" s="113">
        <v>1.4882024972970682</v>
      </c>
      <c r="D33" s="115">
        <v>702</v>
      </c>
      <c r="E33" s="114">
        <v>743</v>
      </c>
      <c r="F33" s="114">
        <v>797</v>
      </c>
      <c r="G33" s="114">
        <v>683</v>
      </c>
      <c r="H33" s="140">
        <v>632</v>
      </c>
      <c r="I33" s="115">
        <v>70</v>
      </c>
      <c r="J33" s="116">
        <v>11.075949367088608</v>
      </c>
    </row>
    <row r="34" spans="1:10" s="110" customFormat="1" ht="13.5" customHeight="1" x14ac:dyDescent="0.2">
      <c r="A34" s="118" t="s">
        <v>113</v>
      </c>
      <c r="B34" s="122" t="s">
        <v>116</v>
      </c>
      <c r="C34" s="113">
        <v>91.984481991053826</v>
      </c>
      <c r="D34" s="115">
        <v>43390</v>
      </c>
      <c r="E34" s="114">
        <v>45103</v>
      </c>
      <c r="F34" s="114">
        <v>45585</v>
      </c>
      <c r="G34" s="114">
        <v>44564</v>
      </c>
      <c r="H34" s="140">
        <v>43151</v>
      </c>
      <c r="I34" s="115">
        <v>239</v>
      </c>
      <c r="J34" s="116">
        <v>0.55386897175036498</v>
      </c>
    </row>
    <row r="35" spans="1:10" s="110" customFormat="1" ht="13.5" customHeight="1" x14ac:dyDescent="0.2">
      <c r="A35" s="118"/>
      <c r="B35" s="119" t="s">
        <v>117</v>
      </c>
      <c r="C35" s="113">
        <v>7.8332026032943967</v>
      </c>
      <c r="D35" s="115">
        <v>3695</v>
      </c>
      <c r="E35" s="114">
        <v>3816</v>
      </c>
      <c r="F35" s="114">
        <v>3751</v>
      </c>
      <c r="G35" s="114">
        <v>3539</v>
      </c>
      <c r="H35" s="140">
        <v>3374</v>
      </c>
      <c r="I35" s="115">
        <v>321</v>
      </c>
      <c r="J35" s="116">
        <v>9.5139300533491404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28999</v>
      </c>
      <c r="E37" s="114">
        <v>29969</v>
      </c>
      <c r="F37" s="114">
        <v>30174</v>
      </c>
      <c r="G37" s="114">
        <v>29635</v>
      </c>
      <c r="H37" s="140">
        <v>28924</v>
      </c>
      <c r="I37" s="115">
        <v>75</v>
      </c>
      <c r="J37" s="116">
        <v>0.25930023509887984</v>
      </c>
    </row>
    <row r="38" spans="1:10" s="110" customFormat="1" ht="13.5" customHeight="1" x14ac:dyDescent="0.2">
      <c r="A38" s="118" t="s">
        <v>105</v>
      </c>
      <c r="B38" s="119" t="s">
        <v>106</v>
      </c>
      <c r="C38" s="113">
        <v>40.539328942377324</v>
      </c>
      <c r="D38" s="115">
        <v>11756</v>
      </c>
      <c r="E38" s="114">
        <v>11956</v>
      </c>
      <c r="F38" s="114">
        <v>12038</v>
      </c>
      <c r="G38" s="114">
        <v>11451</v>
      </c>
      <c r="H38" s="140">
        <v>11182</v>
      </c>
      <c r="I38" s="115">
        <v>574</v>
      </c>
      <c r="J38" s="116">
        <v>5.1332498658558396</v>
      </c>
    </row>
    <row r="39" spans="1:10" s="110" customFormat="1" ht="13.5" customHeight="1" x14ac:dyDescent="0.2">
      <c r="A39" s="120"/>
      <c r="B39" s="119" t="s">
        <v>107</v>
      </c>
      <c r="C39" s="113">
        <v>59.460671057622676</v>
      </c>
      <c r="D39" s="115">
        <v>17243</v>
      </c>
      <c r="E39" s="114">
        <v>18013</v>
      </c>
      <c r="F39" s="114">
        <v>18136</v>
      </c>
      <c r="G39" s="114">
        <v>18184</v>
      </c>
      <c r="H39" s="140">
        <v>17742</v>
      </c>
      <c r="I39" s="115">
        <v>-499</v>
      </c>
      <c r="J39" s="116">
        <v>-2.8125352271446284</v>
      </c>
    </row>
    <row r="40" spans="1:10" s="110" customFormat="1" ht="13.5" customHeight="1" x14ac:dyDescent="0.2">
      <c r="A40" s="118" t="s">
        <v>105</v>
      </c>
      <c r="B40" s="121" t="s">
        <v>108</v>
      </c>
      <c r="C40" s="113">
        <v>25.514672919755853</v>
      </c>
      <c r="D40" s="115">
        <v>7399</v>
      </c>
      <c r="E40" s="114">
        <v>7600</v>
      </c>
      <c r="F40" s="114">
        <v>7558</v>
      </c>
      <c r="G40" s="114">
        <v>7089</v>
      </c>
      <c r="H40" s="140">
        <v>6340</v>
      </c>
      <c r="I40" s="115">
        <v>1059</v>
      </c>
      <c r="J40" s="116">
        <v>16.703470031545741</v>
      </c>
    </row>
    <row r="41" spans="1:10" s="110" customFormat="1" ht="13.5" customHeight="1" x14ac:dyDescent="0.2">
      <c r="A41" s="118"/>
      <c r="B41" s="121" t="s">
        <v>109</v>
      </c>
      <c r="C41" s="113">
        <v>29.238939273768061</v>
      </c>
      <c r="D41" s="115">
        <v>8479</v>
      </c>
      <c r="E41" s="114">
        <v>8989</v>
      </c>
      <c r="F41" s="114">
        <v>9083</v>
      </c>
      <c r="G41" s="114">
        <v>9289</v>
      </c>
      <c r="H41" s="140">
        <v>9501</v>
      </c>
      <c r="I41" s="115">
        <v>-1022</v>
      </c>
      <c r="J41" s="116">
        <v>-10.75676244605831</v>
      </c>
    </row>
    <row r="42" spans="1:10" s="110" customFormat="1" ht="13.5" customHeight="1" x14ac:dyDescent="0.2">
      <c r="A42" s="118"/>
      <c r="B42" s="121" t="s">
        <v>110</v>
      </c>
      <c r="C42" s="113">
        <v>19.521362805613986</v>
      </c>
      <c r="D42" s="115">
        <v>5661</v>
      </c>
      <c r="E42" s="114">
        <v>5810</v>
      </c>
      <c r="F42" s="114">
        <v>5935</v>
      </c>
      <c r="G42" s="114">
        <v>5841</v>
      </c>
      <c r="H42" s="140">
        <v>5847</v>
      </c>
      <c r="I42" s="115">
        <v>-186</v>
      </c>
      <c r="J42" s="116">
        <v>-3.1811185223191378</v>
      </c>
    </row>
    <row r="43" spans="1:10" s="110" customFormat="1" ht="13.5" customHeight="1" x14ac:dyDescent="0.2">
      <c r="A43" s="120"/>
      <c r="B43" s="121" t="s">
        <v>111</v>
      </c>
      <c r="C43" s="113">
        <v>25.721576606089865</v>
      </c>
      <c r="D43" s="115">
        <v>7459</v>
      </c>
      <c r="E43" s="114">
        <v>7570</v>
      </c>
      <c r="F43" s="114">
        <v>7598</v>
      </c>
      <c r="G43" s="114">
        <v>7416</v>
      </c>
      <c r="H43" s="140">
        <v>7236</v>
      </c>
      <c r="I43" s="115">
        <v>223</v>
      </c>
      <c r="J43" s="116">
        <v>3.0818131564400222</v>
      </c>
    </row>
    <row r="44" spans="1:10" s="110" customFormat="1" ht="13.5" customHeight="1" x14ac:dyDescent="0.2">
      <c r="A44" s="120"/>
      <c r="B44" s="121" t="s">
        <v>112</v>
      </c>
      <c r="C44" s="113">
        <v>2.1966274699127557</v>
      </c>
      <c r="D44" s="115">
        <v>637</v>
      </c>
      <c r="E44" s="114">
        <v>677</v>
      </c>
      <c r="F44" s="114">
        <v>723</v>
      </c>
      <c r="G44" s="114">
        <v>625</v>
      </c>
      <c r="H44" s="140">
        <v>582</v>
      </c>
      <c r="I44" s="115">
        <v>55</v>
      </c>
      <c r="J44" s="116">
        <v>9.4501718213058421</v>
      </c>
    </row>
    <row r="45" spans="1:10" s="110" customFormat="1" ht="13.5" customHeight="1" x14ac:dyDescent="0.2">
      <c r="A45" s="118" t="s">
        <v>113</v>
      </c>
      <c r="B45" s="122" t="s">
        <v>116</v>
      </c>
      <c r="C45" s="113">
        <v>93.220455877788893</v>
      </c>
      <c r="D45" s="115">
        <v>27033</v>
      </c>
      <c r="E45" s="114">
        <v>27885</v>
      </c>
      <c r="F45" s="114">
        <v>28056</v>
      </c>
      <c r="G45" s="114">
        <v>27600</v>
      </c>
      <c r="H45" s="140">
        <v>26936</v>
      </c>
      <c r="I45" s="115">
        <v>97</v>
      </c>
      <c r="J45" s="116">
        <v>0.36011286011286009</v>
      </c>
    </row>
    <row r="46" spans="1:10" s="110" customFormat="1" ht="13.5" customHeight="1" x14ac:dyDescent="0.2">
      <c r="A46" s="118"/>
      <c r="B46" s="119" t="s">
        <v>117</v>
      </c>
      <c r="C46" s="113">
        <v>6.4898789613434946</v>
      </c>
      <c r="D46" s="115">
        <v>1882</v>
      </c>
      <c r="E46" s="114">
        <v>1999</v>
      </c>
      <c r="F46" s="114">
        <v>2028</v>
      </c>
      <c r="G46" s="114">
        <v>1940</v>
      </c>
      <c r="H46" s="140">
        <v>1894</v>
      </c>
      <c r="I46" s="115">
        <v>-12</v>
      </c>
      <c r="J46" s="116">
        <v>-0.6335797254487856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18172</v>
      </c>
      <c r="E48" s="114">
        <v>19037</v>
      </c>
      <c r="F48" s="114">
        <v>19252</v>
      </c>
      <c r="G48" s="114">
        <v>18565</v>
      </c>
      <c r="H48" s="140">
        <v>17698</v>
      </c>
      <c r="I48" s="115">
        <v>474</v>
      </c>
      <c r="J48" s="116">
        <v>2.6782687309300486</v>
      </c>
    </row>
    <row r="49" spans="1:12" s="110" customFormat="1" ht="13.5" customHeight="1" x14ac:dyDescent="0.2">
      <c r="A49" s="118" t="s">
        <v>105</v>
      </c>
      <c r="B49" s="119" t="s">
        <v>106</v>
      </c>
      <c r="C49" s="113">
        <v>40.44684129429892</v>
      </c>
      <c r="D49" s="115">
        <v>7350</v>
      </c>
      <c r="E49" s="114">
        <v>7667</v>
      </c>
      <c r="F49" s="114">
        <v>7744</v>
      </c>
      <c r="G49" s="114">
        <v>7258</v>
      </c>
      <c r="H49" s="140">
        <v>6912</v>
      </c>
      <c r="I49" s="115">
        <v>438</v>
      </c>
      <c r="J49" s="116">
        <v>6.3368055555555554</v>
      </c>
    </row>
    <row r="50" spans="1:12" s="110" customFormat="1" ht="13.5" customHeight="1" x14ac:dyDescent="0.2">
      <c r="A50" s="120"/>
      <c r="B50" s="119" t="s">
        <v>107</v>
      </c>
      <c r="C50" s="113">
        <v>59.55315870570108</v>
      </c>
      <c r="D50" s="115">
        <v>10822</v>
      </c>
      <c r="E50" s="114">
        <v>11370</v>
      </c>
      <c r="F50" s="114">
        <v>11508</v>
      </c>
      <c r="G50" s="114">
        <v>11307</v>
      </c>
      <c r="H50" s="140">
        <v>10786</v>
      </c>
      <c r="I50" s="115">
        <v>36</v>
      </c>
      <c r="J50" s="116">
        <v>0.33376599295382903</v>
      </c>
    </row>
    <row r="51" spans="1:12" s="110" customFormat="1" ht="13.5" customHeight="1" x14ac:dyDescent="0.2">
      <c r="A51" s="118" t="s">
        <v>105</v>
      </c>
      <c r="B51" s="121" t="s">
        <v>108</v>
      </c>
      <c r="C51" s="113">
        <v>11.110499669821703</v>
      </c>
      <c r="D51" s="115">
        <v>2019</v>
      </c>
      <c r="E51" s="114">
        <v>2251</v>
      </c>
      <c r="F51" s="114">
        <v>2317</v>
      </c>
      <c r="G51" s="114">
        <v>2046</v>
      </c>
      <c r="H51" s="140">
        <v>1842</v>
      </c>
      <c r="I51" s="115">
        <v>177</v>
      </c>
      <c r="J51" s="116">
        <v>9.6091205211726383</v>
      </c>
    </row>
    <row r="52" spans="1:12" s="110" customFormat="1" ht="13.5" customHeight="1" x14ac:dyDescent="0.2">
      <c r="A52" s="118"/>
      <c r="B52" s="121" t="s">
        <v>109</v>
      </c>
      <c r="C52" s="113">
        <v>68.203830068236854</v>
      </c>
      <c r="D52" s="115">
        <v>12394</v>
      </c>
      <c r="E52" s="114">
        <v>12938</v>
      </c>
      <c r="F52" s="114">
        <v>13080</v>
      </c>
      <c r="G52" s="114">
        <v>12811</v>
      </c>
      <c r="H52" s="140">
        <v>12329</v>
      </c>
      <c r="I52" s="115">
        <v>65</v>
      </c>
      <c r="J52" s="116">
        <v>0.52721226376835106</v>
      </c>
    </row>
    <row r="53" spans="1:12" s="110" customFormat="1" ht="13.5" customHeight="1" x14ac:dyDescent="0.2">
      <c r="A53" s="118"/>
      <c r="B53" s="121" t="s">
        <v>110</v>
      </c>
      <c r="C53" s="113">
        <v>19.337442218798152</v>
      </c>
      <c r="D53" s="115">
        <v>3514</v>
      </c>
      <c r="E53" s="114">
        <v>3584</v>
      </c>
      <c r="F53" s="114">
        <v>3585</v>
      </c>
      <c r="G53" s="114">
        <v>3461</v>
      </c>
      <c r="H53" s="140">
        <v>3305</v>
      </c>
      <c r="I53" s="115">
        <v>209</v>
      </c>
      <c r="J53" s="116">
        <v>6.3237518910741297</v>
      </c>
    </row>
    <row r="54" spans="1:12" s="110" customFormat="1" ht="13.5" customHeight="1" x14ac:dyDescent="0.2">
      <c r="A54" s="120"/>
      <c r="B54" s="121" t="s">
        <v>111</v>
      </c>
      <c r="C54" s="113">
        <v>1.3482280431432974</v>
      </c>
      <c r="D54" s="115">
        <v>245</v>
      </c>
      <c r="E54" s="114">
        <v>264</v>
      </c>
      <c r="F54" s="114">
        <v>270</v>
      </c>
      <c r="G54" s="114">
        <v>247</v>
      </c>
      <c r="H54" s="140">
        <v>222</v>
      </c>
      <c r="I54" s="115">
        <v>23</v>
      </c>
      <c r="J54" s="116">
        <v>10.36036036036036</v>
      </c>
    </row>
    <row r="55" spans="1:12" s="110" customFormat="1" ht="13.5" customHeight="1" x14ac:dyDescent="0.2">
      <c r="A55" s="120"/>
      <c r="B55" s="121" t="s">
        <v>112</v>
      </c>
      <c r="C55" s="113">
        <v>0.35769315430332377</v>
      </c>
      <c r="D55" s="115">
        <v>65</v>
      </c>
      <c r="E55" s="114">
        <v>66</v>
      </c>
      <c r="F55" s="114">
        <v>74</v>
      </c>
      <c r="G55" s="114">
        <v>58</v>
      </c>
      <c r="H55" s="140">
        <v>50</v>
      </c>
      <c r="I55" s="115">
        <v>15</v>
      </c>
      <c r="J55" s="116">
        <v>30</v>
      </c>
    </row>
    <row r="56" spans="1:12" s="110" customFormat="1" ht="13.5" customHeight="1" x14ac:dyDescent="0.2">
      <c r="A56" s="118" t="s">
        <v>113</v>
      </c>
      <c r="B56" s="122" t="s">
        <v>116</v>
      </c>
      <c r="C56" s="113">
        <v>90.012106537530272</v>
      </c>
      <c r="D56" s="115">
        <v>16357</v>
      </c>
      <c r="E56" s="114">
        <v>17218</v>
      </c>
      <c r="F56" s="114">
        <v>17529</v>
      </c>
      <c r="G56" s="114">
        <v>16964</v>
      </c>
      <c r="H56" s="140">
        <v>16215</v>
      </c>
      <c r="I56" s="115">
        <v>142</v>
      </c>
      <c r="J56" s="116">
        <v>0.87573234659266108</v>
      </c>
    </row>
    <row r="57" spans="1:12" s="110" customFormat="1" ht="13.5" customHeight="1" x14ac:dyDescent="0.2">
      <c r="A57" s="142"/>
      <c r="B57" s="124" t="s">
        <v>117</v>
      </c>
      <c r="C57" s="125">
        <v>9.9768875192604014</v>
      </c>
      <c r="D57" s="143">
        <v>1813</v>
      </c>
      <c r="E57" s="144">
        <v>1817</v>
      </c>
      <c r="F57" s="144">
        <v>1723</v>
      </c>
      <c r="G57" s="144">
        <v>1599</v>
      </c>
      <c r="H57" s="145">
        <v>1480</v>
      </c>
      <c r="I57" s="143">
        <v>333</v>
      </c>
      <c r="J57" s="146">
        <v>22.5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172432</v>
      </c>
      <c r="E12" s="236">
        <v>172789</v>
      </c>
      <c r="F12" s="114">
        <v>174360</v>
      </c>
      <c r="G12" s="114">
        <v>170463</v>
      </c>
      <c r="H12" s="140">
        <v>169666</v>
      </c>
      <c r="I12" s="115">
        <v>2766</v>
      </c>
      <c r="J12" s="116">
        <v>1.6302618084943359</v>
      </c>
    </row>
    <row r="13" spans="1:15" s="110" customFormat="1" ht="12" customHeight="1" x14ac:dyDescent="0.2">
      <c r="A13" s="118" t="s">
        <v>105</v>
      </c>
      <c r="B13" s="119" t="s">
        <v>106</v>
      </c>
      <c r="C13" s="113">
        <v>50.335204602393986</v>
      </c>
      <c r="D13" s="115">
        <v>86794</v>
      </c>
      <c r="E13" s="114">
        <v>87264</v>
      </c>
      <c r="F13" s="114">
        <v>88624</v>
      </c>
      <c r="G13" s="114">
        <v>86397</v>
      </c>
      <c r="H13" s="140">
        <v>85815</v>
      </c>
      <c r="I13" s="115">
        <v>979</v>
      </c>
      <c r="J13" s="116">
        <v>1.1408261958865</v>
      </c>
    </row>
    <row r="14" spans="1:15" s="110" customFormat="1" ht="12" customHeight="1" x14ac:dyDescent="0.2">
      <c r="A14" s="118"/>
      <c r="B14" s="119" t="s">
        <v>107</v>
      </c>
      <c r="C14" s="113">
        <v>49.664795397606014</v>
      </c>
      <c r="D14" s="115">
        <v>85638</v>
      </c>
      <c r="E14" s="114">
        <v>85525</v>
      </c>
      <c r="F14" s="114">
        <v>85736</v>
      </c>
      <c r="G14" s="114">
        <v>84066</v>
      </c>
      <c r="H14" s="140">
        <v>83851</v>
      </c>
      <c r="I14" s="115">
        <v>1787</v>
      </c>
      <c r="J14" s="116">
        <v>2.1311612264612227</v>
      </c>
    </row>
    <row r="15" spans="1:15" s="110" customFormat="1" ht="12" customHeight="1" x14ac:dyDescent="0.2">
      <c r="A15" s="118" t="s">
        <v>105</v>
      </c>
      <c r="B15" s="121" t="s">
        <v>108</v>
      </c>
      <c r="C15" s="113">
        <v>10.877331353809037</v>
      </c>
      <c r="D15" s="115">
        <v>18756</v>
      </c>
      <c r="E15" s="114">
        <v>19487</v>
      </c>
      <c r="F15" s="114">
        <v>20157</v>
      </c>
      <c r="G15" s="114">
        <v>17850</v>
      </c>
      <c r="H15" s="140">
        <v>18451</v>
      </c>
      <c r="I15" s="115">
        <v>305</v>
      </c>
      <c r="J15" s="116">
        <v>1.6530269362094197</v>
      </c>
    </row>
    <row r="16" spans="1:15" s="110" customFormat="1" ht="12" customHeight="1" x14ac:dyDescent="0.2">
      <c r="A16" s="118"/>
      <c r="B16" s="121" t="s">
        <v>109</v>
      </c>
      <c r="C16" s="113">
        <v>67.014823234666423</v>
      </c>
      <c r="D16" s="115">
        <v>115555</v>
      </c>
      <c r="E16" s="114">
        <v>115588</v>
      </c>
      <c r="F16" s="114">
        <v>116680</v>
      </c>
      <c r="G16" s="114">
        <v>115991</v>
      </c>
      <c r="H16" s="140">
        <v>115487</v>
      </c>
      <c r="I16" s="115">
        <v>68</v>
      </c>
      <c r="J16" s="116">
        <v>5.8881086182860407E-2</v>
      </c>
    </row>
    <row r="17" spans="1:10" s="110" customFormat="1" ht="12" customHeight="1" x14ac:dyDescent="0.2">
      <c r="A17" s="118"/>
      <c r="B17" s="121" t="s">
        <v>110</v>
      </c>
      <c r="C17" s="113">
        <v>20.702073861000279</v>
      </c>
      <c r="D17" s="115">
        <v>35697</v>
      </c>
      <c r="E17" s="114">
        <v>35273</v>
      </c>
      <c r="F17" s="114">
        <v>35113</v>
      </c>
      <c r="G17" s="114">
        <v>34288</v>
      </c>
      <c r="H17" s="140">
        <v>33492</v>
      </c>
      <c r="I17" s="115">
        <v>2205</v>
      </c>
      <c r="J17" s="116">
        <v>6.5836617699749196</v>
      </c>
    </row>
    <row r="18" spans="1:10" s="110" customFormat="1" ht="12" customHeight="1" x14ac:dyDescent="0.2">
      <c r="A18" s="120"/>
      <c r="B18" s="121" t="s">
        <v>111</v>
      </c>
      <c r="C18" s="113">
        <v>1.4057715505242647</v>
      </c>
      <c r="D18" s="115">
        <v>2424</v>
      </c>
      <c r="E18" s="114">
        <v>2441</v>
      </c>
      <c r="F18" s="114">
        <v>2410</v>
      </c>
      <c r="G18" s="114">
        <v>2334</v>
      </c>
      <c r="H18" s="140">
        <v>2236</v>
      </c>
      <c r="I18" s="115">
        <v>188</v>
      </c>
      <c r="J18" s="116">
        <v>8.4078711985688734</v>
      </c>
    </row>
    <row r="19" spans="1:10" s="110" customFormat="1" ht="12" customHeight="1" x14ac:dyDescent="0.2">
      <c r="A19" s="120"/>
      <c r="B19" s="121" t="s">
        <v>112</v>
      </c>
      <c r="C19" s="113">
        <v>0.34622343880486223</v>
      </c>
      <c r="D19" s="115">
        <v>597</v>
      </c>
      <c r="E19" s="114">
        <v>587</v>
      </c>
      <c r="F19" s="114">
        <v>603</v>
      </c>
      <c r="G19" s="114">
        <v>538</v>
      </c>
      <c r="H19" s="140">
        <v>528</v>
      </c>
      <c r="I19" s="115">
        <v>69</v>
      </c>
      <c r="J19" s="116">
        <v>13.068181818181818</v>
      </c>
    </row>
    <row r="20" spans="1:10" s="110" customFormat="1" ht="12" customHeight="1" x14ac:dyDescent="0.2">
      <c r="A20" s="118" t="s">
        <v>113</v>
      </c>
      <c r="B20" s="119" t="s">
        <v>181</v>
      </c>
      <c r="C20" s="113">
        <v>65.821309269741121</v>
      </c>
      <c r="D20" s="115">
        <v>113497</v>
      </c>
      <c r="E20" s="114">
        <v>114103</v>
      </c>
      <c r="F20" s="114">
        <v>116128</v>
      </c>
      <c r="G20" s="114">
        <v>112941</v>
      </c>
      <c r="H20" s="140">
        <v>112880</v>
      </c>
      <c r="I20" s="115">
        <v>617</v>
      </c>
      <c r="J20" s="116">
        <v>0.54659815733522321</v>
      </c>
    </row>
    <row r="21" spans="1:10" s="110" customFormat="1" ht="12" customHeight="1" x14ac:dyDescent="0.2">
      <c r="A21" s="118"/>
      <c r="B21" s="119" t="s">
        <v>182</v>
      </c>
      <c r="C21" s="113">
        <v>34.178690730258886</v>
      </c>
      <c r="D21" s="115">
        <v>58935</v>
      </c>
      <c r="E21" s="114">
        <v>58686</v>
      </c>
      <c r="F21" s="114">
        <v>58232</v>
      </c>
      <c r="G21" s="114">
        <v>57522</v>
      </c>
      <c r="H21" s="140">
        <v>56786</v>
      </c>
      <c r="I21" s="115">
        <v>2149</v>
      </c>
      <c r="J21" s="116">
        <v>3.7843834748001268</v>
      </c>
    </row>
    <row r="22" spans="1:10" s="110" customFormat="1" ht="12" customHeight="1" x14ac:dyDescent="0.2">
      <c r="A22" s="118" t="s">
        <v>113</v>
      </c>
      <c r="B22" s="119" t="s">
        <v>116</v>
      </c>
      <c r="C22" s="113">
        <v>90.769114781479075</v>
      </c>
      <c r="D22" s="115">
        <v>156515</v>
      </c>
      <c r="E22" s="114">
        <v>157118</v>
      </c>
      <c r="F22" s="114">
        <v>158417</v>
      </c>
      <c r="G22" s="114">
        <v>155094</v>
      </c>
      <c r="H22" s="140">
        <v>154981</v>
      </c>
      <c r="I22" s="115">
        <v>1534</v>
      </c>
      <c r="J22" s="116">
        <v>0.98979874952413527</v>
      </c>
    </row>
    <row r="23" spans="1:10" s="110" customFormat="1" ht="12" customHeight="1" x14ac:dyDescent="0.2">
      <c r="A23" s="118"/>
      <c r="B23" s="119" t="s">
        <v>117</v>
      </c>
      <c r="C23" s="113">
        <v>9.182750301568154</v>
      </c>
      <c r="D23" s="115">
        <v>15834</v>
      </c>
      <c r="E23" s="114">
        <v>15577</v>
      </c>
      <c r="F23" s="114">
        <v>15858</v>
      </c>
      <c r="G23" s="114">
        <v>15279</v>
      </c>
      <c r="H23" s="140">
        <v>14598</v>
      </c>
      <c r="I23" s="115">
        <v>1236</v>
      </c>
      <c r="J23" s="116">
        <v>8.4669132757912049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3378991</v>
      </c>
      <c r="E25" s="236">
        <v>3384730</v>
      </c>
      <c r="F25" s="236">
        <v>3411174</v>
      </c>
      <c r="G25" s="236">
        <v>3341827</v>
      </c>
      <c r="H25" s="241">
        <v>3334227</v>
      </c>
      <c r="I25" s="235">
        <v>44764</v>
      </c>
      <c r="J25" s="116">
        <v>1.3425600596480083</v>
      </c>
    </row>
    <row r="26" spans="1:10" s="110" customFormat="1" ht="12" customHeight="1" x14ac:dyDescent="0.2">
      <c r="A26" s="118" t="s">
        <v>105</v>
      </c>
      <c r="B26" s="119" t="s">
        <v>106</v>
      </c>
      <c r="C26" s="113">
        <v>54.124885209815595</v>
      </c>
      <c r="D26" s="115">
        <v>1828875</v>
      </c>
      <c r="E26" s="114">
        <v>1832006</v>
      </c>
      <c r="F26" s="114">
        <v>1854149</v>
      </c>
      <c r="G26" s="114">
        <v>1816522</v>
      </c>
      <c r="H26" s="140">
        <v>1810153</v>
      </c>
      <c r="I26" s="115">
        <v>18722</v>
      </c>
      <c r="J26" s="116">
        <v>1.0342772130311637</v>
      </c>
    </row>
    <row r="27" spans="1:10" s="110" customFormat="1" ht="12" customHeight="1" x14ac:dyDescent="0.2">
      <c r="A27" s="118"/>
      <c r="B27" s="119" t="s">
        <v>107</v>
      </c>
      <c r="C27" s="113">
        <v>45.875114790184405</v>
      </c>
      <c r="D27" s="115">
        <v>1550116</v>
      </c>
      <c r="E27" s="114">
        <v>1552724</v>
      </c>
      <c r="F27" s="114">
        <v>1557025</v>
      </c>
      <c r="G27" s="114">
        <v>1525305</v>
      </c>
      <c r="H27" s="140">
        <v>1524074</v>
      </c>
      <c r="I27" s="115">
        <v>26042</v>
      </c>
      <c r="J27" s="116">
        <v>1.7087096820758048</v>
      </c>
    </row>
    <row r="28" spans="1:10" s="110" customFormat="1" ht="12" customHeight="1" x14ac:dyDescent="0.2">
      <c r="A28" s="118" t="s">
        <v>105</v>
      </c>
      <c r="B28" s="121" t="s">
        <v>108</v>
      </c>
      <c r="C28" s="113">
        <v>10.77176589106038</v>
      </c>
      <c r="D28" s="115">
        <v>363977</v>
      </c>
      <c r="E28" s="114">
        <v>377075</v>
      </c>
      <c r="F28" s="114">
        <v>390279</v>
      </c>
      <c r="G28" s="114">
        <v>347798</v>
      </c>
      <c r="H28" s="140">
        <v>360692</v>
      </c>
      <c r="I28" s="115">
        <v>3285</v>
      </c>
      <c r="J28" s="116">
        <v>0.91074933738480479</v>
      </c>
    </row>
    <row r="29" spans="1:10" s="110" customFormat="1" ht="12" customHeight="1" x14ac:dyDescent="0.2">
      <c r="A29" s="118"/>
      <c r="B29" s="121" t="s">
        <v>109</v>
      </c>
      <c r="C29" s="113">
        <v>67.439569978138451</v>
      </c>
      <c r="D29" s="115">
        <v>2278777</v>
      </c>
      <c r="E29" s="114">
        <v>2279468</v>
      </c>
      <c r="F29" s="114">
        <v>2297675</v>
      </c>
      <c r="G29" s="114">
        <v>2284670</v>
      </c>
      <c r="H29" s="140">
        <v>2277673</v>
      </c>
      <c r="I29" s="115">
        <v>1104</v>
      </c>
      <c r="J29" s="116">
        <v>4.8470522326953869E-2</v>
      </c>
    </row>
    <row r="30" spans="1:10" s="110" customFormat="1" ht="12" customHeight="1" x14ac:dyDescent="0.2">
      <c r="A30" s="118"/>
      <c r="B30" s="121" t="s">
        <v>110</v>
      </c>
      <c r="C30" s="113">
        <v>20.568832530184306</v>
      </c>
      <c r="D30" s="115">
        <v>695019</v>
      </c>
      <c r="E30" s="114">
        <v>687072</v>
      </c>
      <c r="F30" s="114">
        <v>682614</v>
      </c>
      <c r="G30" s="114">
        <v>670119</v>
      </c>
      <c r="H30" s="140">
        <v>658239</v>
      </c>
      <c r="I30" s="115">
        <v>36780</v>
      </c>
      <c r="J30" s="116">
        <v>5.5876361017806602</v>
      </c>
    </row>
    <row r="31" spans="1:10" s="110" customFormat="1" ht="12" customHeight="1" x14ac:dyDescent="0.2">
      <c r="A31" s="120"/>
      <c r="B31" s="121" t="s">
        <v>111</v>
      </c>
      <c r="C31" s="113">
        <v>1.2198316006168706</v>
      </c>
      <c r="D31" s="115">
        <v>41218</v>
      </c>
      <c r="E31" s="114">
        <v>41115</v>
      </c>
      <c r="F31" s="114">
        <v>40606</v>
      </c>
      <c r="G31" s="114">
        <v>39240</v>
      </c>
      <c r="H31" s="140">
        <v>37623</v>
      </c>
      <c r="I31" s="115">
        <v>3595</v>
      </c>
      <c r="J31" s="116">
        <v>9.5553252000106319</v>
      </c>
    </row>
    <row r="32" spans="1:10" s="110" customFormat="1" ht="12" customHeight="1" x14ac:dyDescent="0.2">
      <c r="A32" s="120"/>
      <c r="B32" s="121" t="s">
        <v>112</v>
      </c>
      <c r="C32" s="113">
        <v>0.34359369409388779</v>
      </c>
      <c r="D32" s="115">
        <v>11610</v>
      </c>
      <c r="E32" s="114">
        <v>11351</v>
      </c>
      <c r="F32" s="114">
        <v>11617</v>
      </c>
      <c r="G32" s="114">
        <v>10135</v>
      </c>
      <c r="H32" s="140">
        <v>9606</v>
      </c>
      <c r="I32" s="115">
        <v>2004</v>
      </c>
      <c r="J32" s="116">
        <v>20.861961274203622</v>
      </c>
    </row>
    <row r="33" spans="1:10" s="110" customFormat="1" ht="12" customHeight="1" x14ac:dyDescent="0.2">
      <c r="A33" s="118" t="s">
        <v>113</v>
      </c>
      <c r="B33" s="119" t="s">
        <v>181</v>
      </c>
      <c r="C33" s="113">
        <v>70.027975806979072</v>
      </c>
      <c r="D33" s="115">
        <v>2366239</v>
      </c>
      <c r="E33" s="114">
        <v>2373357</v>
      </c>
      <c r="F33" s="114">
        <v>2404602</v>
      </c>
      <c r="G33" s="114">
        <v>2349396</v>
      </c>
      <c r="H33" s="140">
        <v>2354019</v>
      </c>
      <c r="I33" s="115">
        <v>12220</v>
      </c>
      <c r="J33" s="116">
        <v>0.51911220767546906</v>
      </c>
    </row>
    <row r="34" spans="1:10" s="110" customFormat="1" ht="12" customHeight="1" x14ac:dyDescent="0.2">
      <c r="A34" s="118"/>
      <c r="B34" s="119" t="s">
        <v>182</v>
      </c>
      <c r="C34" s="113">
        <v>29.972024193020935</v>
      </c>
      <c r="D34" s="115">
        <v>1012752</v>
      </c>
      <c r="E34" s="114">
        <v>1011373</v>
      </c>
      <c r="F34" s="114">
        <v>1006572</v>
      </c>
      <c r="G34" s="114">
        <v>992431</v>
      </c>
      <c r="H34" s="140">
        <v>980208</v>
      </c>
      <c r="I34" s="115">
        <v>32544</v>
      </c>
      <c r="J34" s="116">
        <v>3.3201116497722931</v>
      </c>
    </row>
    <row r="35" spans="1:10" s="110" customFormat="1" ht="12" customHeight="1" x14ac:dyDescent="0.2">
      <c r="A35" s="118" t="s">
        <v>113</v>
      </c>
      <c r="B35" s="119" t="s">
        <v>116</v>
      </c>
      <c r="C35" s="113">
        <v>90.097458087340272</v>
      </c>
      <c r="D35" s="115">
        <v>3044385</v>
      </c>
      <c r="E35" s="114">
        <v>3058051</v>
      </c>
      <c r="F35" s="114">
        <v>3077521</v>
      </c>
      <c r="G35" s="114">
        <v>3021501</v>
      </c>
      <c r="H35" s="140">
        <v>3023365</v>
      </c>
      <c r="I35" s="115">
        <v>21020</v>
      </c>
      <c r="J35" s="116">
        <v>0.69525181379026346</v>
      </c>
    </row>
    <row r="36" spans="1:10" s="110" customFormat="1" ht="12" customHeight="1" x14ac:dyDescent="0.2">
      <c r="A36" s="118"/>
      <c r="B36" s="119" t="s">
        <v>117</v>
      </c>
      <c r="C36" s="113">
        <v>9.8629738877670885</v>
      </c>
      <c r="D36" s="115">
        <v>333269</v>
      </c>
      <c r="E36" s="114">
        <v>325355</v>
      </c>
      <c r="F36" s="114">
        <v>332305</v>
      </c>
      <c r="G36" s="114">
        <v>318957</v>
      </c>
      <c r="H36" s="140">
        <v>309505</v>
      </c>
      <c r="I36" s="115">
        <v>23764</v>
      </c>
      <c r="J36" s="116">
        <v>7.6780665902004817</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226996</v>
      </c>
      <c r="E64" s="236">
        <v>227326</v>
      </c>
      <c r="F64" s="236">
        <v>228522</v>
      </c>
      <c r="G64" s="236">
        <v>224019</v>
      </c>
      <c r="H64" s="140">
        <v>223404</v>
      </c>
      <c r="I64" s="115">
        <v>3592</v>
      </c>
      <c r="J64" s="116">
        <v>1.6078494565898551</v>
      </c>
    </row>
    <row r="65" spans="1:12" s="110" customFormat="1" ht="12" customHeight="1" x14ac:dyDescent="0.2">
      <c r="A65" s="118" t="s">
        <v>105</v>
      </c>
      <c r="B65" s="119" t="s">
        <v>106</v>
      </c>
      <c r="C65" s="113">
        <v>52.507533172390701</v>
      </c>
      <c r="D65" s="235">
        <v>119190</v>
      </c>
      <c r="E65" s="236">
        <v>119361</v>
      </c>
      <c r="F65" s="236">
        <v>120402</v>
      </c>
      <c r="G65" s="236">
        <v>117925</v>
      </c>
      <c r="H65" s="140">
        <v>117398</v>
      </c>
      <c r="I65" s="115">
        <v>1792</v>
      </c>
      <c r="J65" s="116">
        <v>1.526431455391063</v>
      </c>
    </row>
    <row r="66" spans="1:12" s="110" customFormat="1" ht="12" customHeight="1" x14ac:dyDescent="0.2">
      <c r="A66" s="118"/>
      <c r="B66" s="119" t="s">
        <v>107</v>
      </c>
      <c r="C66" s="113">
        <v>47.492466827609299</v>
      </c>
      <c r="D66" s="235">
        <v>107806</v>
      </c>
      <c r="E66" s="236">
        <v>107965</v>
      </c>
      <c r="F66" s="236">
        <v>108120</v>
      </c>
      <c r="G66" s="236">
        <v>106094</v>
      </c>
      <c r="H66" s="140">
        <v>106006</v>
      </c>
      <c r="I66" s="115">
        <v>1800</v>
      </c>
      <c r="J66" s="116">
        <v>1.6980170933720733</v>
      </c>
    </row>
    <row r="67" spans="1:12" s="110" customFormat="1" ht="12" customHeight="1" x14ac:dyDescent="0.2">
      <c r="A67" s="118" t="s">
        <v>105</v>
      </c>
      <c r="B67" s="121" t="s">
        <v>108</v>
      </c>
      <c r="C67" s="113">
        <v>10.151720735167139</v>
      </c>
      <c r="D67" s="235">
        <v>23044</v>
      </c>
      <c r="E67" s="236">
        <v>23987</v>
      </c>
      <c r="F67" s="236">
        <v>24751</v>
      </c>
      <c r="G67" s="236">
        <v>22071</v>
      </c>
      <c r="H67" s="140">
        <v>22902</v>
      </c>
      <c r="I67" s="115">
        <v>142</v>
      </c>
      <c r="J67" s="116">
        <v>0.6200331848746834</v>
      </c>
    </row>
    <row r="68" spans="1:12" s="110" customFormat="1" ht="12" customHeight="1" x14ac:dyDescent="0.2">
      <c r="A68" s="118"/>
      <c r="B68" s="121" t="s">
        <v>109</v>
      </c>
      <c r="C68" s="113">
        <v>67.196338261467162</v>
      </c>
      <c r="D68" s="235">
        <v>152533</v>
      </c>
      <c r="E68" s="236">
        <v>152508</v>
      </c>
      <c r="F68" s="236">
        <v>153558</v>
      </c>
      <c r="G68" s="236">
        <v>152834</v>
      </c>
      <c r="H68" s="140">
        <v>152471</v>
      </c>
      <c r="I68" s="115">
        <v>62</v>
      </c>
      <c r="J68" s="116">
        <v>4.0663470430442508E-2</v>
      </c>
    </row>
    <row r="69" spans="1:12" s="110" customFormat="1" ht="12" customHeight="1" x14ac:dyDescent="0.2">
      <c r="A69" s="118"/>
      <c r="B69" s="121" t="s">
        <v>110</v>
      </c>
      <c r="C69" s="113">
        <v>21.298613191421875</v>
      </c>
      <c r="D69" s="235">
        <v>48347</v>
      </c>
      <c r="E69" s="236">
        <v>47757</v>
      </c>
      <c r="F69" s="236">
        <v>47206</v>
      </c>
      <c r="G69" s="236">
        <v>46212</v>
      </c>
      <c r="H69" s="140">
        <v>45239</v>
      </c>
      <c r="I69" s="115">
        <v>3108</v>
      </c>
      <c r="J69" s="116">
        <v>6.870178385905966</v>
      </c>
    </row>
    <row r="70" spans="1:12" s="110" customFormat="1" ht="12" customHeight="1" x14ac:dyDescent="0.2">
      <c r="A70" s="120"/>
      <c r="B70" s="121" t="s">
        <v>111</v>
      </c>
      <c r="C70" s="113">
        <v>1.3533278119438228</v>
      </c>
      <c r="D70" s="235">
        <v>3072</v>
      </c>
      <c r="E70" s="236">
        <v>3074</v>
      </c>
      <c r="F70" s="236">
        <v>3007</v>
      </c>
      <c r="G70" s="236">
        <v>2902</v>
      </c>
      <c r="H70" s="140">
        <v>2792</v>
      </c>
      <c r="I70" s="115">
        <v>280</v>
      </c>
      <c r="J70" s="116">
        <v>10.02865329512894</v>
      </c>
    </row>
    <row r="71" spans="1:12" s="110" customFormat="1" ht="12" customHeight="1" x14ac:dyDescent="0.2">
      <c r="A71" s="120"/>
      <c r="B71" s="121" t="s">
        <v>112</v>
      </c>
      <c r="C71" s="113">
        <v>0.35859662725334368</v>
      </c>
      <c r="D71" s="235">
        <v>814</v>
      </c>
      <c r="E71" s="236">
        <v>784</v>
      </c>
      <c r="F71" s="236">
        <v>793</v>
      </c>
      <c r="G71" s="236">
        <v>709</v>
      </c>
      <c r="H71" s="140">
        <v>679</v>
      </c>
      <c r="I71" s="115">
        <v>135</v>
      </c>
      <c r="J71" s="116">
        <v>19.882179675994109</v>
      </c>
    </row>
    <row r="72" spans="1:12" s="110" customFormat="1" ht="12" customHeight="1" x14ac:dyDescent="0.2">
      <c r="A72" s="118" t="s">
        <v>113</v>
      </c>
      <c r="B72" s="119" t="s">
        <v>181</v>
      </c>
      <c r="C72" s="113">
        <v>68.973902623834775</v>
      </c>
      <c r="D72" s="235">
        <v>156568</v>
      </c>
      <c r="E72" s="236">
        <v>157023</v>
      </c>
      <c r="F72" s="236">
        <v>158693</v>
      </c>
      <c r="G72" s="236">
        <v>155149</v>
      </c>
      <c r="H72" s="140">
        <v>155257</v>
      </c>
      <c r="I72" s="115">
        <v>1311</v>
      </c>
      <c r="J72" s="116">
        <v>0.84440637137133912</v>
      </c>
    </row>
    <row r="73" spans="1:12" s="110" customFormat="1" ht="12" customHeight="1" x14ac:dyDescent="0.2">
      <c r="A73" s="118"/>
      <c r="B73" s="119" t="s">
        <v>182</v>
      </c>
      <c r="C73" s="113">
        <v>31.026097376165218</v>
      </c>
      <c r="D73" s="115">
        <v>70428</v>
      </c>
      <c r="E73" s="114">
        <v>70303</v>
      </c>
      <c r="F73" s="114">
        <v>69829</v>
      </c>
      <c r="G73" s="114">
        <v>68870</v>
      </c>
      <c r="H73" s="140">
        <v>68147</v>
      </c>
      <c r="I73" s="115">
        <v>2281</v>
      </c>
      <c r="J73" s="116">
        <v>3.3471759578558116</v>
      </c>
    </row>
    <row r="74" spans="1:12" s="110" customFormat="1" ht="12" customHeight="1" x14ac:dyDescent="0.2">
      <c r="A74" s="118" t="s">
        <v>113</v>
      </c>
      <c r="B74" s="119" t="s">
        <v>116</v>
      </c>
      <c r="C74" s="113">
        <v>93.00296040458862</v>
      </c>
      <c r="D74" s="115">
        <v>211113</v>
      </c>
      <c r="E74" s="114">
        <v>211841</v>
      </c>
      <c r="F74" s="114">
        <v>212767</v>
      </c>
      <c r="G74" s="114">
        <v>208884</v>
      </c>
      <c r="H74" s="140">
        <v>208910</v>
      </c>
      <c r="I74" s="115">
        <v>2203</v>
      </c>
      <c r="J74" s="116">
        <v>1.0545210856349625</v>
      </c>
    </row>
    <row r="75" spans="1:12" s="110" customFormat="1" ht="12" customHeight="1" x14ac:dyDescent="0.2">
      <c r="A75" s="142"/>
      <c r="B75" s="124" t="s">
        <v>117</v>
      </c>
      <c r="C75" s="125">
        <v>6.9485805917284882</v>
      </c>
      <c r="D75" s="143">
        <v>15773</v>
      </c>
      <c r="E75" s="144">
        <v>15369</v>
      </c>
      <c r="F75" s="144">
        <v>15641</v>
      </c>
      <c r="G75" s="144">
        <v>15032</v>
      </c>
      <c r="H75" s="145">
        <v>14394</v>
      </c>
      <c r="I75" s="143">
        <v>1379</v>
      </c>
      <c r="J75" s="146">
        <v>9.5803807141864663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172432</v>
      </c>
      <c r="G11" s="114">
        <v>172789</v>
      </c>
      <c r="H11" s="114">
        <v>174360</v>
      </c>
      <c r="I11" s="114">
        <v>170463</v>
      </c>
      <c r="J11" s="140">
        <v>169666</v>
      </c>
      <c r="K11" s="114">
        <v>2766</v>
      </c>
      <c r="L11" s="116">
        <v>1.6302618084943359</v>
      </c>
    </row>
    <row r="12" spans="1:17" s="110" customFormat="1" ht="24.95" customHeight="1" x14ac:dyDescent="0.2">
      <c r="A12" s="604" t="s">
        <v>185</v>
      </c>
      <c r="B12" s="605"/>
      <c r="C12" s="605"/>
      <c r="D12" s="606"/>
      <c r="E12" s="113">
        <v>50.335204602393986</v>
      </c>
      <c r="F12" s="115">
        <v>86794</v>
      </c>
      <c r="G12" s="114">
        <v>87264</v>
      </c>
      <c r="H12" s="114">
        <v>88624</v>
      </c>
      <c r="I12" s="114">
        <v>86397</v>
      </c>
      <c r="J12" s="140">
        <v>85815</v>
      </c>
      <c r="K12" s="114">
        <v>979</v>
      </c>
      <c r="L12" s="116">
        <v>1.1408261958865</v>
      </c>
    </row>
    <row r="13" spans="1:17" s="110" customFormat="1" ht="15" customHeight="1" x14ac:dyDescent="0.2">
      <c r="A13" s="120"/>
      <c r="B13" s="612" t="s">
        <v>107</v>
      </c>
      <c r="C13" s="612"/>
      <c r="E13" s="113">
        <v>49.664795397606014</v>
      </c>
      <c r="F13" s="115">
        <v>85638</v>
      </c>
      <c r="G13" s="114">
        <v>85525</v>
      </c>
      <c r="H13" s="114">
        <v>85736</v>
      </c>
      <c r="I13" s="114">
        <v>84066</v>
      </c>
      <c r="J13" s="140">
        <v>83851</v>
      </c>
      <c r="K13" s="114">
        <v>1787</v>
      </c>
      <c r="L13" s="116">
        <v>2.1311612264612227</v>
      </c>
    </row>
    <row r="14" spans="1:17" s="110" customFormat="1" ht="24.95" customHeight="1" x14ac:dyDescent="0.2">
      <c r="A14" s="604" t="s">
        <v>186</v>
      </c>
      <c r="B14" s="605"/>
      <c r="C14" s="605"/>
      <c r="D14" s="606"/>
      <c r="E14" s="113">
        <v>10.877331353809037</v>
      </c>
      <c r="F14" s="115">
        <v>18756</v>
      </c>
      <c r="G14" s="114">
        <v>19487</v>
      </c>
      <c r="H14" s="114">
        <v>20157</v>
      </c>
      <c r="I14" s="114">
        <v>17850</v>
      </c>
      <c r="J14" s="140">
        <v>18451</v>
      </c>
      <c r="K14" s="114">
        <v>305</v>
      </c>
      <c r="L14" s="116">
        <v>1.6530269362094197</v>
      </c>
    </row>
    <row r="15" spans="1:17" s="110" customFormat="1" ht="15" customHeight="1" x14ac:dyDescent="0.2">
      <c r="A15" s="120"/>
      <c r="B15" s="119"/>
      <c r="C15" s="258" t="s">
        <v>106</v>
      </c>
      <c r="E15" s="113">
        <v>57.298997654084026</v>
      </c>
      <c r="F15" s="115">
        <v>10747</v>
      </c>
      <c r="G15" s="114">
        <v>11231</v>
      </c>
      <c r="H15" s="114">
        <v>11658</v>
      </c>
      <c r="I15" s="114">
        <v>10372</v>
      </c>
      <c r="J15" s="140">
        <v>10705</v>
      </c>
      <c r="K15" s="114">
        <v>42</v>
      </c>
      <c r="L15" s="116">
        <v>0.39234002802428769</v>
      </c>
    </row>
    <row r="16" spans="1:17" s="110" customFormat="1" ht="15" customHeight="1" x14ac:dyDescent="0.2">
      <c r="A16" s="120"/>
      <c r="B16" s="119"/>
      <c r="C16" s="258" t="s">
        <v>107</v>
      </c>
      <c r="E16" s="113">
        <v>42.701002345915974</v>
      </c>
      <c r="F16" s="115">
        <v>8009</v>
      </c>
      <c r="G16" s="114">
        <v>8256</v>
      </c>
      <c r="H16" s="114">
        <v>8499</v>
      </c>
      <c r="I16" s="114">
        <v>7478</v>
      </c>
      <c r="J16" s="140">
        <v>7746</v>
      </c>
      <c r="K16" s="114">
        <v>263</v>
      </c>
      <c r="L16" s="116">
        <v>3.3953008004131164</v>
      </c>
    </row>
    <row r="17" spans="1:12" s="110" customFormat="1" ht="15" customHeight="1" x14ac:dyDescent="0.2">
      <c r="A17" s="120"/>
      <c r="B17" s="121" t="s">
        <v>109</v>
      </c>
      <c r="C17" s="258"/>
      <c r="E17" s="113">
        <v>67.014823234666423</v>
      </c>
      <c r="F17" s="115">
        <v>115555</v>
      </c>
      <c r="G17" s="114">
        <v>115588</v>
      </c>
      <c r="H17" s="114">
        <v>116680</v>
      </c>
      <c r="I17" s="114">
        <v>115991</v>
      </c>
      <c r="J17" s="140">
        <v>115487</v>
      </c>
      <c r="K17" s="114">
        <v>68</v>
      </c>
      <c r="L17" s="116">
        <v>5.8881086182860407E-2</v>
      </c>
    </row>
    <row r="18" spans="1:12" s="110" customFormat="1" ht="15" customHeight="1" x14ac:dyDescent="0.2">
      <c r="A18" s="120"/>
      <c r="B18" s="119"/>
      <c r="C18" s="258" t="s">
        <v>106</v>
      </c>
      <c r="E18" s="113">
        <v>50.160529617930855</v>
      </c>
      <c r="F18" s="115">
        <v>57963</v>
      </c>
      <c r="G18" s="114">
        <v>58080</v>
      </c>
      <c r="H18" s="114">
        <v>58930</v>
      </c>
      <c r="I18" s="114">
        <v>58467</v>
      </c>
      <c r="J18" s="140">
        <v>57987</v>
      </c>
      <c r="K18" s="114">
        <v>-24</v>
      </c>
      <c r="L18" s="116">
        <v>-4.1388587097107972E-2</v>
      </c>
    </row>
    <row r="19" spans="1:12" s="110" customFormat="1" ht="15" customHeight="1" x14ac:dyDescent="0.2">
      <c r="A19" s="120"/>
      <c r="B19" s="119"/>
      <c r="C19" s="258" t="s">
        <v>107</v>
      </c>
      <c r="E19" s="113">
        <v>49.839470382069145</v>
      </c>
      <c r="F19" s="115">
        <v>57592</v>
      </c>
      <c r="G19" s="114">
        <v>57508</v>
      </c>
      <c r="H19" s="114">
        <v>57750</v>
      </c>
      <c r="I19" s="114">
        <v>57524</v>
      </c>
      <c r="J19" s="140">
        <v>57500</v>
      </c>
      <c r="K19" s="114">
        <v>92</v>
      </c>
      <c r="L19" s="116">
        <v>0.16</v>
      </c>
    </row>
    <row r="20" spans="1:12" s="110" customFormat="1" ht="15" customHeight="1" x14ac:dyDescent="0.2">
      <c r="A20" s="120"/>
      <c r="B20" s="121" t="s">
        <v>110</v>
      </c>
      <c r="C20" s="258"/>
      <c r="E20" s="113">
        <v>20.702073861000279</v>
      </c>
      <c r="F20" s="115">
        <v>35697</v>
      </c>
      <c r="G20" s="114">
        <v>35273</v>
      </c>
      <c r="H20" s="114">
        <v>35113</v>
      </c>
      <c r="I20" s="114">
        <v>34288</v>
      </c>
      <c r="J20" s="140">
        <v>33492</v>
      </c>
      <c r="K20" s="114">
        <v>2205</v>
      </c>
      <c r="L20" s="116">
        <v>6.5836617699749196</v>
      </c>
    </row>
    <row r="21" spans="1:12" s="110" customFormat="1" ht="15" customHeight="1" x14ac:dyDescent="0.2">
      <c r="A21" s="120"/>
      <c r="B21" s="119"/>
      <c r="C21" s="258" t="s">
        <v>106</v>
      </c>
      <c r="E21" s="113">
        <v>46.695800767571505</v>
      </c>
      <c r="F21" s="115">
        <v>16669</v>
      </c>
      <c r="G21" s="114">
        <v>16528</v>
      </c>
      <c r="H21" s="114">
        <v>16610</v>
      </c>
      <c r="I21" s="114">
        <v>16159</v>
      </c>
      <c r="J21" s="140">
        <v>15790</v>
      </c>
      <c r="K21" s="114">
        <v>879</v>
      </c>
      <c r="L21" s="116">
        <v>5.5668144395186827</v>
      </c>
    </row>
    <row r="22" spans="1:12" s="110" customFormat="1" ht="15" customHeight="1" x14ac:dyDescent="0.2">
      <c r="A22" s="120"/>
      <c r="B22" s="119"/>
      <c r="C22" s="258" t="s">
        <v>107</v>
      </c>
      <c r="E22" s="113">
        <v>53.304199232428495</v>
      </c>
      <c r="F22" s="115">
        <v>19028</v>
      </c>
      <c r="G22" s="114">
        <v>18745</v>
      </c>
      <c r="H22" s="114">
        <v>18503</v>
      </c>
      <c r="I22" s="114">
        <v>18129</v>
      </c>
      <c r="J22" s="140">
        <v>17702</v>
      </c>
      <c r="K22" s="114">
        <v>1326</v>
      </c>
      <c r="L22" s="116">
        <v>7.4906790193198507</v>
      </c>
    </row>
    <row r="23" spans="1:12" s="110" customFormat="1" ht="15" customHeight="1" x14ac:dyDescent="0.2">
      <c r="A23" s="120"/>
      <c r="B23" s="121" t="s">
        <v>111</v>
      </c>
      <c r="C23" s="258"/>
      <c r="E23" s="113">
        <v>1.4057715505242647</v>
      </c>
      <c r="F23" s="115">
        <v>2424</v>
      </c>
      <c r="G23" s="114">
        <v>2441</v>
      </c>
      <c r="H23" s="114">
        <v>2410</v>
      </c>
      <c r="I23" s="114">
        <v>2334</v>
      </c>
      <c r="J23" s="140">
        <v>2236</v>
      </c>
      <c r="K23" s="114">
        <v>188</v>
      </c>
      <c r="L23" s="116">
        <v>8.4078711985688734</v>
      </c>
    </row>
    <row r="24" spans="1:12" s="110" customFormat="1" ht="15" customHeight="1" x14ac:dyDescent="0.2">
      <c r="A24" s="120"/>
      <c r="B24" s="119"/>
      <c r="C24" s="258" t="s">
        <v>106</v>
      </c>
      <c r="E24" s="113">
        <v>58.374587458745872</v>
      </c>
      <c r="F24" s="115">
        <v>1415</v>
      </c>
      <c r="G24" s="114">
        <v>1425</v>
      </c>
      <c r="H24" s="114">
        <v>1426</v>
      </c>
      <c r="I24" s="114">
        <v>1399</v>
      </c>
      <c r="J24" s="140">
        <v>1333</v>
      </c>
      <c r="K24" s="114">
        <v>82</v>
      </c>
      <c r="L24" s="116">
        <v>6.1515378844711179</v>
      </c>
    </row>
    <row r="25" spans="1:12" s="110" customFormat="1" ht="15" customHeight="1" x14ac:dyDescent="0.2">
      <c r="A25" s="120"/>
      <c r="B25" s="119"/>
      <c r="C25" s="258" t="s">
        <v>107</v>
      </c>
      <c r="E25" s="113">
        <v>41.625412541254128</v>
      </c>
      <c r="F25" s="115">
        <v>1009</v>
      </c>
      <c r="G25" s="114">
        <v>1016</v>
      </c>
      <c r="H25" s="114">
        <v>984</v>
      </c>
      <c r="I25" s="114">
        <v>935</v>
      </c>
      <c r="J25" s="140">
        <v>903</v>
      </c>
      <c r="K25" s="114">
        <v>106</v>
      </c>
      <c r="L25" s="116">
        <v>11.738648947951274</v>
      </c>
    </row>
    <row r="26" spans="1:12" s="110" customFormat="1" ht="15" customHeight="1" x14ac:dyDescent="0.2">
      <c r="A26" s="120"/>
      <c r="C26" s="121" t="s">
        <v>187</v>
      </c>
      <c r="D26" s="110" t="s">
        <v>188</v>
      </c>
      <c r="E26" s="113">
        <v>0.34622343880486223</v>
      </c>
      <c r="F26" s="115">
        <v>597</v>
      </c>
      <c r="G26" s="114">
        <v>587</v>
      </c>
      <c r="H26" s="114">
        <v>603</v>
      </c>
      <c r="I26" s="114">
        <v>538</v>
      </c>
      <c r="J26" s="140">
        <v>528</v>
      </c>
      <c r="K26" s="114">
        <v>69</v>
      </c>
      <c r="L26" s="116">
        <v>13.068181818181818</v>
      </c>
    </row>
    <row r="27" spans="1:12" s="110" customFormat="1" ht="15" customHeight="1" x14ac:dyDescent="0.2">
      <c r="A27" s="120"/>
      <c r="B27" s="119"/>
      <c r="D27" s="259" t="s">
        <v>106</v>
      </c>
      <c r="E27" s="113">
        <v>49.581239530988277</v>
      </c>
      <c r="F27" s="115">
        <v>296</v>
      </c>
      <c r="G27" s="114">
        <v>283</v>
      </c>
      <c r="H27" s="114">
        <v>293</v>
      </c>
      <c r="I27" s="114">
        <v>271</v>
      </c>
      <c r="J27" s="140">
        <v>266</v>
      </c>
      <c r="K27" s="114">
        <v>30</v>
      </c>
      <c r="L27" s="116">
        <v>11.278195488721805</v>
      </c>
    </row>
    <row r="28" spans="1:12" s="110" customFormat="1" ht="15" customHeight="1" x14ac:dyDescent="0.2">
      <c r="A28" s="120"/>
      <c r="B28" s="119"/>
      <c r="D28" s="259" t="s">
        <v>107</v>
      </c>
      <c r="E28" s="113">
        <v>50.418760469011723</v>
      </c>
      <c r="F28" s="115">
        <v>301</v>
      </c>
      <c r="G28" s="114">
        <v>304</v>
      </c>
      <c r="H28" s="114">
        <v>310</v>
      </c>
      <c r="I28" s="114">
        <v>267</v>
      </c>
      <c r="J28" s="140">
        <v>262</v>
      </c>
      <c r="K28" s="114">
        <v>39</v>
      </c>
      <c r="L28" s="116">
        <v>14.885496183206106</v>
      </c>
    </row>
    <row r="29" spans="1:12" s="110" customFormat="1" ht="24.95" customHeight="1" x14ac:dyDescent="0.2">
      <c r="A29" s="604" t="s">
        <v>189</v>
      </c>
      <c r="B29" s="605"/>
      <c r="C29" s="605"/>
      <c r="D29" s="606"/>
      <c r="E29" s="113">
        <v>90.769114781479075</v>
      </c>
      <c r="F29" s="115">
        <v>156515</v>
      </c>
      <c r="G29" s="114">
        <v>157118</v>
      </c>
      <c r="H29" s="114">
        <v>158417</v>
      </c>
      <c r="I29" s="114">
        <v>155094</v>
      </c>
      <c r="J29" s="140">
        <v>154981</v>
      </c>
      <c r="K29" s="114">
        <v>1534</v>
      </c>
      <c r="L29" s="116">
        <v>0.98979874952413527</v>
      </c>
    </row>
    <row r="30" spans="1:12" s="110" customFormat="1" ht="15" customHeight="1" x14ac:dyDescent="0.2">
      <c r="A30" s="120"/>
      <c r="B30" s="119"/>
      <c r="C30" s="258" t="s">
        <v>106</v>
      </c>
      <c r="E30" s="113">
        <v>48.510366418554135</v>
      </c>
      <c r="F30" s="115">
        <v>75926</v>
      </c>
      <c r="G30" s="114">
        <v>76431</v>
      </c>
      <c r="H30" s="114">
        <v>77548</v>
      </c>
      <c r="I30" s="114">
        <v>75709</v>
      </c>
      <c r="J30" s="140">
        <v>75633</v>
      </c>
      <c r="K30" s="114">
        <v>293</v>
      </c>
      <c r="L30" s="116">
        <v>0.38739703568548123</v>
      </c>
    </row>
    <row r="31" spans="1:12" s="110" customFormat="1" ht="15" customHeight="1" x14ac:dyDescent="0.2">
      <c r="A31" s="120"/>
      <c r="B31" s="119"/>
      <c r="C31" s="258" t="s">
        <v>107</v>
      </c>
      <c r="E31" s="113">
        <v>51.489633581445865</v>
      </c>
      <c r="F31" s="115">
        <v>80589</v>
      </c>
      <c r="G31" s="114">
        <v>80687</v>
      </c>
      <c r="H31" s="114">
        <v>80869</v>
      </c>
      <c r="I31" s="114">
        <v>79385</v>
      </c>
      <c r="J31" s="140">
        <v>79348</v>
      </c>
      <c r="K31" s="114">
        <v>1241</v>
      </c>
      <c r="L31" s="116">
        <v>1.5639965720623079</v>
      </c>
    </row>
    <row r="32" spans="1:12" s="110" customFormat="1" ht="15" customHeight="1" x14ac:dyDescent="0.2">
      <c r="A32" s="120"/>
      <c r="B32" s="119" t="s">
        <v>117</v>
      </c>
      <c r="C32" s="258"/>
      <c r="E32" s="113">
        <v>9.182750301568154</v>
      </c>
      <c r="F32" s="115">
        <v>15834</v>
      </c>
      <c r="G32" s="114">
        <v>15577</v>
      </c>
      <c r="H32" s="114">
        <v>15858</v>
      </c>
      <c r="I32" s="114">
        <v>15279</v>
      </c>
      <c r="J32" s="140">
        <v>14598</v>
      </c>
      <c r="K32" s="114">
        <v>1236</v>
      </c>
      <c r="L32" s="116">
        <v>8.4669132757912049</v>
      </c>
    </row>
    <row r="33" spans="1:12" s="110" customFormat="1" ht="15" customHeight="1" x14ac:dyDescent="0.2">
      <c r="A33" s="120"/>
      <c r="B33" s="119"/>
      <c r="C33" s="258" t="s">
        <v>106</v>
      </c>
      <c r="E33" s="113">
        <v>68.27080965012</v>
      </c>
      <c r="F33" s="115">
        <v>10810</v>
      </c>
      <c r="G33" s="114">
        <v>10766</v>
      </c>
      <c r="H33" s="114">
        <v>11015</v>
      </c>
      <c r="I33" s="114">
        <v>10625</v>
      </c>
      <c r="J33" s="140">
        <v>10123</v>
      </c>
      <c r="K33" s="114">
        <v>687</v>
      </c>
      <c r="L33" s="116">
        <v>6.7865257334782179</v>
      </c>
    </row>
    <row r="34" spans="1:12" s="110" customFormat="1" ht="15" customHeight="1" x14ac:dyDescent="0.2">
      <c r="A34" s="120"/>
      <c r="B34" s="119"/>
      <c r="C34" s="258" t="s">
        <v>107</v>
      </c>
      <c r="E34" s="113">
        <v>31.729190349880007</v>
      </c>
      <c r="F34" s="115">
        <v>5024</v>
      </c>
      <c r="G34" s="114">
        <v>4811</v>
      </c>
      <c r="H34" s="114">
        <v>4843</v>
      </c>
      <c r="I34" s="114">
        <v>4654</v>
      </c>
      <c r="J34" s="140">
        <v>4475</v>
      </c>
      <c r="K34" s="114">
        <v>549</v>
      </c>
      <c r="L34" s="116">
        <v>12.268156424581006</v>
      </c>
    </row>
    <row r="35" spans="1:12" s="110" customFormat="1" ht="24.95" customHeight="1" x14ac:dyDescent="0.2">
      <c r="A35" s="604" t="s">
        <v>190</v>
      </c>
      <c r="B35" s="605"/>
      <c r="C35" s="605"/>
      <c r="D35" s="606"/>
      <c r="E35" s="113">
        <v>65.821309269741121</v>
      </c>
      <c r="F35" s="115">
        <v>113497</v>
      </c>
      <c r="G35" s="114">
        <v>114103</v>
      </c>
      <c r="H35" s="114">
        <v>116128</v>
      </c>
      <c r="I35" s="114">
        <v>112941</v>
      </c>
      <c r="J35" s="140">
        <v>112880</v>
      </c>
      <c r="K35" s="114">
        <v>617</v>
      </c>
      <c r="L35" s="116">
        <v>0.54659815733522321</v>
      </c>
    </row>
    <row r="36" spans="1:12" s="110" customFormat="1" ht="15" customHeight="1" x14ac:dyDescent="0.2">
      <c r="A36" s="120"/>
      <c r="B36" s="119"/>
      <c r="C36" s="258" t="s">
        <v>106</v>
      </c>
      <c r="E36" s="113">
        <v>66.581495546137788</v>
      </c>
      <c r="F36" s="115">
        <v>75568</v>
      </c>
      <c r="G36" s="114">
        <v>76014</v>
      </c>
      <c r="H36" s="114">
        <v>77546</v>
      </c>
      <c r="I36" s="114">
        <v>75490</v>
      </c>
      <c r="J36" s="140">
        <v>75223</v>
      </c>
      <c r="K36" s="114">
        <v>345</v>
      </c>
      <c r="L36" s="116">
        <v>0.45863632133788867</v>
      </c>
    </row>
    <row r="37" spans="1:12" s="110" customFormat="1" ht="15" customHeight="1" x14ac:dyDescent="0.2">
      <c r="A37" s="120"/>
      <c r="B37" s="119"/>
      <c r="C37" s="258" t="s">
        <v>107</v>
      </c>
      <c r="E37" s="113">
        <v>33.418504453862219</v>
      </c>
      <c r="F37" s="115">
        <v>37929</v>
      </c>
      <c r="G37" s="114">
        <v>38089</v>
      </c>
      <c r="H37" s="114">
        <v>38582</v>
      </c>
      <c r="I37" s="114">
        <v>37451</v>
      </c>
      <c r="J37" s="140">
        <v>37657</v>
      </c>
      <c r="K37" s="114">
        <v>272</v>
      </c>
      <c r="L37" s="116">
        <v>0.72230926520965555</v>
      </c>
    </row>
    <row r="38" spans="1:12" s="110" customFormat="1" ht="15" customHeight="1" x14ac:dyDescent="0.2">
      <c r="A38" s="120"/>
      <c r="B38" s="119" t="s">
        <v>182</v>
      </c>
      <c r="C38" s="258"/>
      <c r="E38" s="113">
        <v>34.178690730258886</v>
      </c>
      <c r="F38" s="115">
        <v>58935</v>
      </c>
      <c r="G38" s="114">
        <v>58686</v>
      </c>
      <c r="H38" s="114">
        <v>58232</v>
      </c>
      <c r="I38" s="114">
        <v>57522</v>
      </c>
      <c r="J38" s="140">
        <v>56786</v>
      </c>
      <c r="K38" s="114">
        <v>2149</v>
      </c>
      <c r="L38" s="116">
        <v>3.7843834748001268</v>
      </c>
    </row>
    <row r="39" spans="1:12" s="110" customFormat="1" ht="15" customHeight="1" x14ac:dyDescent="0.2">
      <c r="A39" s="120"/>
      <c r="B39" s="119"/>
      <c r="C39" s="258" t="s">
        <v>106</v>
      </c>
      <c r="E39" s="113">
        <v>19.048103843217103</v>
      </c>
      <c r="F39" s="115">
        <v>11226</v>
      </c>
      <c r="G39" s="114">
        <v>11250</v>
      </c>
      <c r="H39" s="114">
        <v>11078</v>
      </c>
      <c r="I39" s="114">
        <v>10907</v>
      </c>
      <c r="J39" s="140">
        <v>10592</v>
      </c>
      <c r="K39" s="114">
        <v>634</v>
      </c>
      <c r="L39" s="116">
        <v>5.9856495468277942</v>
      </c>
    </row>
    <row r="40" spans="1:12" s="110" customFormat="1" ht="15" customHeight="1" x14ac:dyDescent="0.2">
      <c r="A40" s="120"/>
      <c r="B40" s="119"/>
      <c r="C40" s="258" t="s">
        <v>107</v>
      </c>
      <c r="E40" s="113">
        <v>80.951896156782894</v>
      </c>
      <c r="F40" s="115">
        <v>47709</v>
      </c>
      <c r="G40" s="114">
        <v>47436</v>
      </c>
      <c r="H40" s="114">
        <v>47154</v>
      </c>
      <c r="I40" s="114">
        <v>46615</v>
      </c>
      <c r="J40" s="140">
        <v>46194</v>
      </c>
      <c r="K40" s="114">
        <v>1515</v>
      </c>
      <c r="L40" s="116">
        <v>3.2796467073645927</v>
      </c>
    </row>
    <row r="41" spans="1:12" s="110" customFormat="1" ht="24.75" customHeight="1" x14ac:dyDescent="0.2">
      <c r="A41" s="604" t="s">
        <v>518</v>
      </c>
      <c r="B41" s="605"/>
      <c r="C41" s="605"/>
      <c r="D41" s="606"/>
      <c r="E41" s="113">
        <v>4.9950125266771828</v>
      </c>
      <c r="F41" s="115">
        <v>8613</v>
      </c>
      <c r="G41" s="114">
        <v>9447</v>
      </c>
      <c r="H41" s="114">
        <v>9653</v>
      </c>
      <c r="I41" s="114">
        <v>7583</v>
      </c>
      <c r="J41" s="140">
        <v>8678</v>
      </c>
      <c r="K41" s="114">
        <v>-65</v>
      </c>
      <c r="L41" s="116">
        <v>-0.74902051163862637</v>
      </c>
    </row>
    <row r="42" spans="1:12" s="110" customFormat="1" ht="15" customHeight="1" x14ac:dyDescent="0.2">
      <c r="A42" s="120"/>
      <c r="B42" s="119"/>
      <c r="C42" s="258" t="s">
        <v>106</v>
      </c>
      <c r="E42" s="113">
        <v>58.876117496807154</v>
      </c>
      <c r="F42" s="115">
        <v>5071</v>
      </c>
      <c r="G42" s="114">
        <v>5680</v>
      </c>
      <c r="H42" s="114">
        <v>5816</v>
      </c>
      <c r="I42" s="114">
        <v>4568</v>
      </c>
      <c r="J42" s="140">
        <v>5137</v>
      </c>
      <c r="K42" s="114">
        <v>-66</v>
      </c>
      <c r="L42" s="116">
        <v>-1.2847965738758029</v>
      </c>
    </row>
    <row r="43" spans="1:12" s="110" customFormat="1" ht="15" customHeight="1" x14ac:dyDescent="0.2">
      <c r="A43" s="123"/>
      <c r="B43" s="124"/>
      <c r="C43" s="260" t="s">
        <v>107</v>
      </c>
      <c r="D43" s="261"/>
      <c r="E43" s="125">
        <v>41.123882503192846</v>
      </c>
      <c r="F43" s="143">
        <v>3542</v>
      </c>
      <c r="G43" s="144">
        <v>3767</v>
      </c>
      <c r="H43" s="144">
        <v>3837</v>
      </c>
      <c r="I43" s="144">
        <v>3015</v>
      </c>
      <c r="J43" s="145">
        <v>3541</v>
      </c>
      <c r="K43" s="144">
        <v>1</v>
      </c>
      <c r="L43" s="146">
        <v>2.8240609997175939E-2</v>
      </c>
    </row>
    <row r="44" spans="1:12" s="110" customFormat="1" ht="45.75" customHeight="1" x14ac:dyDescent="0.2">
      <c r="A44" s="604" t="s">
        <v>191</v>
      </c>
      <c r="B44" s="605"/>
      <c r="C44" s="605"/>
      <c r="D44" s="606"/>
      <c r="E44" s="113">
        <v>1.259626983390554</v>
      </c>
      <c r="F44" s="115">
        <v>2172</v>
      </c>
      <c r="G44" s="114">
        <v>2184</v>
      </c>
      <c r="H44" s="114">
        <v>2174</v>
      </c>
      <c r="I44" s="114">
        <v>2118</v>
      </c>
      <c r="J44" s="140">
        <v>2139</v>
      </c>
      <c r="K44" s="114">
        <v>33</v>
      </c>
      <c r="L44" s="116">
        <v>1.5427769985974755</v>
      </c>
    </row>
    <row r="45" spans="1:12" s="110" customFormat="1" ht="15" customHeight="1" x14ac:dyDescent="0.2">
      <c r="A45" s="120"/>
      <c r="B45" s="119"/>
      <c r="C45" s="258" t="s">
        <v>106</v>
      </c>
      <c r="E45" s="113">
        <v>58.425414364640886</v>
      </c>
      <c r="F45" s="115">
        <v>1269</v>
      </c>
      <c r="G45" s="114">
        <v>1282</v>
      </c>
      <c r="H45" s="114">
        <v>1271</v>
      </c>
      <c r="I45" s="114">
        <v>1240</v>
      </c>
      <c r="J45" s="140">
        <v>1251</v>
      </c>
      <c r="K45" s="114">
        <v>18</v>
      </c>
      <c r="L45" s="116">
        <v>1.4388489208633093</v>
      </c>
    </row>
    <row r="46" spans="1:12" s="110" customFormat="1" ht="15" customHeight="1" x14ac:dyDescent="0.2">
      <c r="A46" s="123"/>
      <c r="B46" s="124"/>
      <c r="C46" s="260" t="s">
        <v>107</v>
      </c>
      <c r="D46" s="261"/>
      <c r="E46" s="125">
        <v>41.574585635359114</v>
      </c>
      <c r="F46" s="143">
        <v>903</v>
      </c>
      <c r="G46" s="144">
        <v>902</v>
      </c>
      <c r="H46" s="144">
        <v>903</v>
      </c>
      <c r="I46" s="144">
        <v>878</v>
      </c>
      <c r="J46" s="145">
        <v>888</v>
      </c>
      <c r="K46" s="144">
        <v>15</v>
      </c>
      <c r="L46" s="146">
        <v>1.6891891891891893</v>
      </c>
    </row>
    <row r="47" spans="1:12" s="110" customFormat="1" ht="39" customHeight="1" x14ac:dyDescent="0.2">
      <c r="A47" s="604" t="s">
        <v>519</v>
      </c>
      <c r="B47" s="607"/>
      <c r="C47" s="607"/>
      <c r="D47" s="608"/>
      <c r="E47" s="113">
        <v>0.31142711329683587</v>
      </c>
      <c r="F47" s="115">
        <v>537</v>
      </c>
      <c r="G47" s="114">
        <v>567</v>
      </c>
      <c r="H47" s="114">
        <v>528</v>
      </c>
      <c r="I47" s="114">
        <v>521</v>
      </c>
      <c r="J47" s="140">
        <v>559</v>
      </c>
      <c r="K47" s="114">
        <v>-22</v>
      </c>
      <c r="L47" s="116">
        <v>-3.9355992844364938</v>
      </c>
    </row>
    <row r="48" spans="1:12" s="110" customFormat="1" ht="15" customHeight="1" x14ac:dyDescent="0.2">
      <c r="A48" s="120"/>
      <c r="B48" s="119"/>
      <c r="C48" s="258" t="s">
        <v>106</v>
      </c>
      <c r="E48" s="113">
        <v>39.66480446927374</v>
      </c>
      <c r="F48" s="115">
        <v>213</v>
      </c>
      <c r="G48" s="114">
        <v>218</v>
      </c>
      <c r="H48" s="114">
        <v>199</v>
      </c>
      <c r="I48" s="114">
        <v>199</v>
      </c>
      <c r="J48" s="140">
        <v>210</v>
      </c>
      <c r="K48" s="114">
        <v>3</v>
      </c>
      <c r="L48" s="116">
        <v>1.4285714285714286</v>
      </c>
    </row>
    <row r="49" spans="1:12" s="110" customFormat="1" ht="15" customHeight="1" x14ac:dyDescent="0.2">
      <c r="A49" s="123"/>
      <c r="B49" s="124"/>
      <c r="C49" s="260" t="s">
        <v>107</v>
      </c>
      <c r="D49" s="261"/>
      <c r="E49" s="125">
        <v>60.33519553072626</v>
      </c>
      <c r="F49" s="143">
        <v>324</v>
      </c>
      <c r="G49" s="144">
        <v>349</v>
      </c>
      <c r="H49" s="144">
        <v>329</v>
      </c>
      <c r="I49" s="144">
        <v>322</v>
      </c>
      <c r="J49" s="145">
        <v>349</v>
      </c>
      <c r="K49" s="144">
        <v>-25</v>
      </c>
      <c r="L49" s="146">
        <v>-7.1633237822349569</v>
      </c>
    </row>
    <row r="50" spans="1:12" s="110" customFormat="1" ht="24.95" customHeight="1" x14ac:dyDescent="0.2">
      <c r="A50" s="609" t="s">
        <v>192</v>
      </c>
      <c r="B50" s="610"/>
      <c r="C50" s="610"/>
      <c r="D50" s="611"/>
      <c r="E50" s="262">
        <v>12.593370140113205</v>
      </c>
      <c r="F50" s="263">
        <v>21715</v>
      </c>
      <c r="G50" s="264">
        <v>22896</v>
      </c>
      <c r="H50" s="264">
        <v>23109</v>
      </c>
      <c r="I50" s="264">
        <v>21109</v>
      </c>
      <c r="J50" s="265">
        <v>21062</v>
      </c>
      <c r="K50" s="263">
        <v>653</v>
      </c>
      <c r="L50" s="266">
        <v>3.1003703352008358</v>
      </c>
    </row>
    <row r="51" spans="1:12" s="110" customFormat="1" ht="15" customHeight="1" x14ac:dyDescent="0.2">
      <c r="A51" s="120"/>
      <c r="B51" s="119"/>
      <c r="C51" s="258" t="s">
        <v>106</v>
      </c>
      <c r="E51" s="113">
        <v>59.645406401105227</v>
      </c>
      <c r="F51" s="115">
        <v>12952</v>
      </c>
      <c r="G51" s="114">
        <v>13671</v>
      </c>
      <c r="H51" s="114">
        <v>13812</v>
      </c>
      <c r="I51" s="114">
        <v>12737</v>
      </c>
      <c r="J51" s="140">
        <v>12555</v>
      </c>
      <c r="K51" s="114">
        <v>397</v>
      </c>
      <c r="L51" s="116">
        <v>3.1620868180007964</v>
      </c>
    </row>
    <row r="52" spans="1:12" s="110" customFormat="1" ht="15" customHeight="1" x14ac:dyDescent="0.2">
      <c r="A52" s="120"/>
      <c r="B52" s="119"/>
      <c r="C52" s="258" t="s">
        <v>107</v>
      </c>
      <c r="E52" s="113">
        <v>40.354593598894773</v>
      </c>
      <c r="F52" s="115">
        <v>8763</v>
      </c>
      <c r="G52" s="114">
        <v>9225</v>
      </c>
      <c r="H52" s="114">
        <v>9297</v>
      </c>
      <c r="I52" s="114">
        <v>8372</v>
      </c>
      <c r="J52" s="140">
        <v>8507</v>
      </c>
      <c r="K52" s="114">
        <v>256</v>
      </c>
      <c r="L52" s="116">
        <v>3.0092864699659105</v>
      </c>
    </row>
    <row r="53" spans="1:12" s="110" customFormat="1" ht="15" customHeight="1" x14ac:dyDescent="0.2">
      <c r="A53" s="120"/>
      <c r="B53" s="119"/>
      <c r="C53" s="258" t="s">
        <v>187</v>
      </c>
      <c r="D53" s="110" t="s">
        <v>193</v>
      </c>
      <c r="E53" s="113">
        <v>26.751093714022566</v>
      </c>
      <c r="F53" s="115">
        <v>5809</v>
      </c>
      <c r="G53" s="114">
        <v>6901</v>
      </c>
      <c r="H53" s="114">
        <v>7143</v>
      </c>
      <c r="I53" s="114">
        <v>5364</v>
      </c>
      <c r="J53" s="140">
        <v>5861</v>
      </c>
      <c r="K53" s="114">
        <v>-52</v>
      </c>
      <c r="L53" s="116">
        <v>-0.88722061081726666</v>
      </c>
    </row>
    <row r="54" spans="1:12" s="110" customFormat="1" ht="15" customHeight="1" x14ac:dyDescent="0.2">
      <c r="A54" s="120"/>
      <c r="B54" s="119"/>
      <c r="D54" s="267" t="s">
        <v>194</v>
      </c>
      <c r="E54" s="113">
        <v>61.07763814770184</v>
      </c>
      <c r="F54" s="115">
        <v>3548</v>
      </c>
      <c r="G54" s="114">
        <v>4171</v>
      </c>
      <c r="H54" s="114">
        <v>4336</v>
      </c>
      <c r="I54" s="114">
        <v>3351</v>
      </c>
      <c r="J54" s="140">
        <v>3607</v>
      </c>
      <c r="K54" s="114">
        <v>-59</v>
      </c>
      <c r="L54" s="116">
        <v>-1.6357083448849459</v>
      </c>
    </row>
    <row r="55" spans="1:12" s="110" customFormat="1" ht="15" customHeight="1" x14ac:dyDescent="0.2">
      <c r="A55" s="120"/>
      <c r="B55" s="119"/>
      <c r="D55" s="267" t="s">
        <v>195</v>
      </c>
      <c r="E55" s="113">
        <v>38.92236185229816</v>
      </c>
      <c r="F55" s="115">
        <v>2261</v>
      </c>
      <c r="G55" s="114">
        <v>2730</v>
      </c>
      <c r="H55" s="114">
        <v>2807</v>
      </c>
      <c r="I55" s="114">
        <v>2013</v>
      </c>
      <c r="J55" s="140">
        <v>2254</v>
      </c>
      <c r="K55" s="114">
        <v>7</v>
      </c>
      <c r="L55" s="116">
        <v>0.3105590062111801</v>
      </c>
    </row>
    <row r="56" spans="1:12" s="110" customFormat="1" ht="15" customHeight="1" x14ac:dyDescent="0.2">
      <c r="A56" s="120"/>
      <c r="B56" s="119" t="s">
        <v>196</v>
      </c>
      <c r="C56" s="258"/>
      <c r="E56" s="113">
        <v>65.976152918251827</v>
      </c>
      <c r="F56" s="115">
        <v>113764</v>
      </c>
      <c r="G56" s="114">
        <v>113262</v>
      </c>
      <c r="H56" s="114">
        <v>114042</v>
      </c>
      <c r="I56" s="114">
        <v>112776</v>
      </c>
      <c r="J56" s="140">
        <v>112362</v>
      </c>
      <c r="K56" s="114">
        <v>1402</v>
      </c>
      <c r="L56" s="116">
        <v>1.2477527989889821</v>
      </c>
    </row>
    <row r="57" spans="1:12" s="110" customFormat="1" ht="15" customHeight="1" x14ac:dyDescent="0.2">
      <c r="A57" s="120"/>
      <c r="B57" s="119"/>
      <c r="C57" s="258" t="s">
        <v>106</v>
      </c>
      <c r="E57" s="113">
        <v>48.008157237790513</v>
      </c>
      <c r="F57" s="115">
        <v>54616</v>
      </c>
      <c r="G57" s="114">
        <v>54485</v>
      </c>
      <c r="H57" s="114">
        <v>55172</v>
      </c>
      <c r="I57" s="114">
        <v>54478</v>
      </c>
      <c r="J57" s="140">
        <v>54260</v>
      </c>
      <c r="K57" s="114">
        <v>356</v>
      </c>
      <c r="L57" s="116">
        <v>0.65610025801695537</v>
      </c>
    </row>
    <row r="58" spans="1:12" s="110" customFormat="1" ht="15" customHeight="1" x14ac:dyDescent="0.2">
      <c r="A58" s="120"/>
      <c r="B58" s="119"/>
      <c r="C58" s="258" t="s">
        <v>107</v>
      </c>
      <c r="E58" s="113">
        <v>51.991842762209487</v>
      </c>
      <c r="F58" s="115">
        <v>59148</v>
      </c>
      <c r="G58" s="114">
        <v>58777</v>
      </c>
      <c r="H58" s="114">
        <v>58870</v>
      </c>
      <c r="I58" s="114">
        <v>58298</v>
      </c>
      <c r="J58" s="140">
        <v>58102</v>
      </c>
      <c r="K58" s="114">
        <v>1046</v>
      </c>
      <c r="L58" s="116">
        <v>1.8002822622284946</v>
      </c>
    </row>
    <row r="59" spans="1:12" s="110" customFormat="1" ht="15" customHeight="1" x14ac:dyDescent="0.2">
      <c r="A59" s="120"/>
      <c r="B59" s="119"/>
      <c r="C59" s="258" t="s">
        <v>105</v>
      </c>
      <c r="D59" s="110" t="s">
        <v>197</v>
      </c>
      <c r="E59" s="113">
        <v>92.941528075665417</v>
      </c>
      <c r="F59" s="115">
        <v>105734</v>
      </c>
      <c r="G59" s="114">
        <v>105285</v>
      </c>
      <c r="H59" s="114">
        <v>106095</v>
      </c>
      <c r="I59" s="114">
        <v>104974</v>
      </c>
      <c r="J59" s="140">
        <v>104648</v>
      </c>
      <c r="K59" s="114">
        <v>1086</v>
      </c>
      <c r="L59" s="116">
        <v>1.0377646968886172</v>
      </c>
    </row>
    <row r="60" spans="1:12" s="110" customFormat="1" ht="15" customHeight="1" x14ac:dyDescent="0.2">
      <c r="A60" s="120"/>
      <c r="B60" s="119"/>
      <c r="C60" s="258"/>
      <c r="D60" s="267" t="s">
        <v>198</v>
      </c>
      <c r="E60" s="113">
        <v>46.916791192993742</v>
      </c>
      <c r="F60" s="115">
        <v>49607</v>
      </c>
      <c r="G60" s="114">
        <v>49517</v>
      </c>
      <c r="H60" s="114">
        <v>50202</v>
      </c>
      <c r="I60" s="114">
        <v>49595</v>
      </c>
      <c r="J60" s="140">
        <v>49423</v>
      </c>
      <c r="K60" s="114">
        <v>184</v>
      </c>
      <c r="L60" s="116">
        <v>0.37229629929385105</v>
      </c>
    </row>
    <row r="61" spans="1:12" s="110" customFormat="1" ht="15" customHeight="1" x14ac:dyDescent="0.2">
      <c r="A61" s="120"/>
      <c r="B61" s="119"/>
      <c r="C61" s="258"/>
      <c r="D61" s="267" t="s">
        <v>199</v>
      </c>
      <c r="E61" s="113">
        <v>53.083208807006258</v>
      </c>
      <c r="F61" s="115">
        <v>56127</v>
      </c>
      <c r="G61" s="114">
        <v>55768</v>
      </c>
      <c r="H61" s="114">
        <v>55893</v>
      </c>
      <c r="I61" s="114">
        <v>55379</v>
      </c>
      <c r="J61" s="140">
        <v>55225</v>
      </c>
      <c r="K61" s="114">
        <v>902</v>
      </c>
      <c r="L61" s="116">
        <v>1.6333182435491171</v>
      </c>
    </row>
    <row r="62" spans="1:12" s="110" customFormat="1" ht="15" customHeight="1" x14ac:dyDescent="0.2">
      <c r="A62" s="120"/>
      <c r="B62" s="119"/>
      <c r="C62" s="258"/>
      <c r="D62" s="258" t="s">
        <v>200</v>
      </c>
      <c r="E62" s="113">
        <v>7.0584719243345875</v>
      </c>
      <c r="F62" s="115">
        <v>8030</v>
      </c>
      <c r="G62" s="114">
        <v>7977</v>
      </c>
      <c r="H62" s="114">
        <v>7947</v>
      </c>
      <c r="I62" s="114">
        <v>7802</v>
      </c>
      <c r="J62" s="140">
        <v>7714</v>
      </c>
      <c r="K62" s="114">
        <v>316</v>
      </c>
      <c r="L62" s="116">
        <v>4.0964480165932073</v>
      </c>
    </row>
    <row r="63" spans="1:12" s="110" customFormat="1" ht="15" customHeight="1" x14ac:dyDescent="0.2">
      <c r="A63" s="120"/>
      <c r="B63" s="119"/>
      <c r="C63" s="258"/>
      <c r="D63" s="267" t="s">
        <v>198</v>
      </c>
      <c r="E63" s="113">
        <v>62.378580323785805</v>
      </c>
      <c r="F63" s="115">
        <v>5009</v>
      </c>
      <c r="G63" s="114">
        <v>4968</v>
      </c>
      <c r="H63" s="114">
        <v>4970</v>
      </c>
      <c r="I63" s="114">
        <v>4883</v>
      </c>
      <c r="J63" s="140">
        <v>4837</v>
      </c>
      <c r="K63" s="114">
        <v>172</v>
      </c>
      <c r="L63" s="116">
        <v>3.5559230928261321</v>
      </c>
    </row>
    <row r="64" spans="1:12" s="110" customFormat="1" ht="15" customHeight="1" x14ac:dyDescent="0.2">
      <c r="A64" s="120"/>
      <c r="B64" s="119"/>
      <c r="C64" s="258"/>
      <c r="D64" s="267" t="s">
        <v>199</v>
      </c>
      <c r="E64" s="113">
        <v>37.621419676214195</v>
      </c>
      <c r="F64" s="115">
        <v>3021</v>
      </c>
      <c r="G64" s="114">
        <v>3009</v>
      </c>
      <c r="H64" s="114">
        <v>2977</v>
      </c>
      <c r="I64" s="114">
        <v>2919</v>
      </c>
      <c r="J64" s="140">
        <v>2877</v>
      </c>
      <c r="K64" s="114">
        <v>144</v>
      </c>
      <c r="L64" s="116">
        <v>5.005213764337852</v>
      </c>
    </row>
    <row r="65" spans="1:12" s="110" customFormat="1" ht="15" customHeight="1" x14ac:dyDescent="0.2">
      <c r="A65" s="120"/>
      <c r="B65" s="119" t="s">
        <v>201</v>
      </c>
      <c r="C65" s="258"/>
      <c r="E65" s="113">
        <v>11.397536420154031</v>
      </c>
      <c r="F65" s="115">
        <v>19653</v>
      </c>
      <c r="G65" s="114">
        <v>19480</v>
      </c>
      <c r="H65" s="114">
        <v>19230</v>
      </c>
      <c r="I65" s="114">
        <v>18955</v>
      </c>
      <c r="J65" s="140">
        <v>18731</v>
      </c>
      <c r="K65" s="114">
        <v>922</v>
      </c>
      <c r="L65" s="116">
        <v>4.9223212855693772</v>
      </c>
    </row>
    <row r="66" spans="1:12" s="110" customFormat="1" ht="15" customHeight="1" x14ac:dyDescent="0.2">
      <c r="A66" s="120"/>
      <c r="B66" s="119"/>
      <c r="C66" s="258" t="s">
        <v>106</v>
      </c>
      <c r="E66" s="113">
        <v>45.06182262250038</v>
      </c>
      <c r="F66" s="115">
        <v>8856</v>
      </c>
      <c r="G66" s="114">
        <v>8841</v>
      </c>
      <c r="H66" s="114">
        <v>8757</v>
      </c>
      <c r="I66" s="114">
        <v>8641</v>
      </c>
      <c r="J66" s="140">
        <v>8558</v>
      </c>
      <c r="K66" s="114">
        <v>298</v>
      </c>
      <c r="L66" s="116">
        <v>3.4821219911194206</v>
      </c>
    </row>
    <row r="67" spans="1:12" s="110" customFormat="1" ht="15" customHeight="1" x14ac:dyDescent="0.2">
      <c r="A67" s="120"/>
      <c r="B67" s="119"/>
      <c r="C67" s="258" t="s">
        <v>107</v>
      </c>
      <c r="E67" s="113">
        <v>54.93817737749962</v>
      </c>
      <c r="F67" s="115">
        <v>10797</v>
      </c>
      <c r="G67" s="114">
        <v>10639</v>
      </c>
      <c r="H67" s="114">
        <v>10473</v>
      </c>
      <c r="I67" s="114">
        <v>10314</v>
      </c>
      <c r="J67" s="140">
        <v>10173</v>
      </c>
      <c r="K67" s="114">
        <v>624</v>
      </c>
      <c r="L67" s="116">
        <v>6.1338838100855204</v>
      </c>
    </row>
    <row r="68" spans="1:12" s="110" customFormat="1" ht="15" customHeight="1" x14ac:dyDescent="0.2">
      <c r="A68" s="120"/>
      <c r="B68" s="119"/>
      <c r="C68" s="258" t="s">
        <v>105</v>
      </c>
      <c r="D68" s="110" t="s">
        <v>202</v>
      </c>
      <c r="E68" s="113">
        <v>18.302549229125326</v>
      </c>
      <c r="F68" s="115">
        <v>3597</v>
      </c>
      <c r="G68" s="114">
        <v>3503</v>
      </c>
      <c r="H68" s="114">
        <v>3391</v>
      </c>
      <c r="I68" s="114">
        <v>3274</v>
      </c>
      <c r="J68" s="140">
        <v>3127</v>
      </c>
      <c r="K68" s="114">
        <v>470</v>
      </c>
      <c r="L68" s="116">
        <v>15.030380556443875</v>
      </c>
    </row>
    <row r="69" spans="1:12" s="110" customFormat="1" ht="15" customHeight="1" x14ac:dyDescent="0.2">
      <c r="A69" s="120"/>
      <c r="B69" s="119"/>
      <c r="C69" s="258"/>
      <c r="D69" s="267" t="s">
        <v>198</v>
      </c>
      <c r="E69" s="113">
        <v>46.121768140116764</v>
      </c>
      <c r="F69" s="115">
        <v>1659</v>
      </c>
      <c r="G69" s="114">
        <v>1647</v>
      </c>
      <c r="H69" s="114">
        <v>1595</v>
      </c>
      <c r="I69" s="114">
        <v>1557</v>
      </c>
      <c r="J69" s="140">
        <v>1499</v>
      </c>
      <c r="K69" s="114">
        <v>160</v>
      </c>
      <c r="L69" s="116">
        <v>10.673782521681121</v>
      </c>
    </row>
    <row r="70" spans="1:12" s="110" customFormat="1" ht="15" customHeight="1" x14ac:dyDescent="0.2">
      <c r="A70" s="120"/>
      <c r="B70" s="119"/>
      <c r="C70" s="258"/>
      <c r="D70" s="267" t="s">
        <v>199</v>
      </c>
      <c r="E70" s="113">
        <v>53.878231859883236</v>
      </c>
      <c r="F70" s="115">
        <v>1938</v>
      </c>
      <c r="G70" s="114">
        <v>1856</v>
      </c>
      <c r="H70" s="114">
        <v>1796</v>
      </c>
      <c r="I70" s="114">
        <v>1717</v>
      </c>
      <c r="J70" s="140">
        <v>1628</v>
      </c>
      <c r="K70" s="114">
        <v>310</v>
      </c>
      <c r="L70" s="116">
        <v>19.04176904176904</v>
      </c>
    </row>
    <row r="71" spans="1:12" s="110" customFormat="1" ht="15" customHeight="1" x14ac:dyDescent="0.2">
      <c r="A71" s="120"/>
      <c r="B71" s="119"/>
      <c r="C71" s="258"/>
      <c r="D71" s="110" t="s">
        <v>203</v>
      </c>
      <c r="E71" s="113">
        <v>74.380501704574371</v>
      </c>
      <c r="F71" s="115">
        <v>14618</v>
      </c>
      <c r="G71" s="114">
        <v>14572</v>
      </c>
      <c r="H71" s="114">
        <v>14460</v>
      </c>
      <c r="I71" s="114">
        <v>14317</v>
      </c>
      <c r="J71" s="140">
        <v>14240</v>
      </c>
      <c r="K71" s="114">
        <v>378</v>
      </c>
      <c r="L71" s="116">
        <v>2.654494382022472</v>
      </c>
    </row>
    <row r="72" spans="1:12" s="110" customFormat="1" ht="15" customHeight="1" x14ac:dyDescent="0.2">
      <c r="A72" s="120"/>
      <c r="B72" s="119"/>
      <c r="C72" s="258"/>
      <c r="D72" s="267" t="s">
        <v>198</v>
      </c>
      <c r="E72" s="113">
        <v>44.239978109180463</v>
      </c>
      <c r="F72" s="115">
        <v>6467</v>
      </c>
      <c r="G72" s="114">
        <v>6487</v>
      </c>
      <c r="H72" s="114">
        <v>6465</v>
      </c>
      <c r="I72" s="114">
        <v>6405</v>
      </c>
      <c r="J72" s="140">
        <v>6377</v>
      </c>
      <c r="K72" s="114">
        <v>90</v>
      </c>
      <c r="L72" s="116">
        <v>1.4113219382154618</v>
      </c>
    </row>
    <row r="73" spans="1:12" s="110" customFormat="1" ht="15" customHeight="1" x14ac:dyDescent="0.2">
      <c r="A73" s="120"/>
      <c r="B73" s="119"/>
      <c r="C73" s="258"/>
      <c r="D73" s="267" t="s">
        <v>199</v>
      </c>
      <c r="E73" s="113">
        <v>55.760021890819537</v>
      </c>
      <c r="F73" s="115">
        <v>8151</v>
      </c>
      <c r="G73" s="114">
        <v>8085</v>
      </c>
      <c r="H73" s="114">
        <v>7995</v>
      </c>
      <c r="I73" s="114">
        <v>7912</v>
      </c>
      <c r="J73" s="140">
        <v>7863</v>
      </c>
      <c r="K73" s="114">
        <v>288</v>
      </c>
      <c r="L73" s="116">
        <v>3.6627241510873714</v>
      </c>
    </row>
    <row r="74" spans="1:12" s="110" customFormat="1" ht="15" customHeight="1" x14ac:dyDescent="0.2">
      <c r="A74" s="120"/>
      <c r="B74" s="119"/>
      <c r="C74" s="258"/>
      <c r="D74" s="110" t="s">
        <v>204</v>
      </c>
      <c r="E74" s="113">
        <v>7.3169490663003103</v>
      </c>
      <c r="F74" s="115">
        <v>1438</v>
      </c>
      <c r="G74" s="114">
        <v>1405</v>
      </c>
      <c r="H74" s="114">
        <v>1379</v>
      </c>
      <c r="I74" s="114">
        <v>1364</v>
      </c>
      <c r="J74" s="140">
        <v>1364</v>
      </c>
      <c r="K74" s="114">
        <v>74</v>
      </c>
      <c r="L74" s="116">
        <v>5.4252199413489732</v>
      </c>
    </row>
    <row r="75" spans="1:12" s="110" customFormat="1" ht="15" customHeight="1" x14ac:dyDescent="0.2">
      <c r="A75" s="120"/>
      <c r="B75" s="119"/>
      <c r="C75" s="258"/>
      <c r="D75" s="267" t="s">
        <v>198</v>
      </c>
      <c r="E75" s="113">
        <v>50.764951321279554</v>
      </c>
      <c r="F75" s="115">
        <v>730</v>
      </c>
      <c r="G75" s="114">
        <v>707</v>
      </c>
      <c r="H75" s="114">
        <v>697</v>
      </c>
      <c r="I75" s="114">
        <v>679</v>
      </c>
      <c r="J75" s="140">
        <v>682</v>
      </c>
      <c r="K75" s="114">
        <v>48</v>
      </c>
      <c r="L75" s="116">
        <v>7.0381231671554252</v>
      </c>
    </row>
    <row r="76" spans="1:12" s="110" customFormat="1" ht="15" customHeight="1" x14ac:dyDescent="0.2">
      <c r="A76" s="120"/>
      <c r="B76" s="119"/>
      <c r="C76" s="258"/>
      <c r="D76" s="267" t="s">
        <v>199</v>
      </c>
      <c r="E76" s="113">
        <v>49.235048678720446</v>
      </c>
      <c r="F76" s="115">
        <v>708</v>
      </c>
      <c r="G76" s="114">
        <v>698</v>
      </c>
      <c r="H76" s="114">
        <v>682</v>
      </c>
      <c r="I76" s="114">
        <v>685</v>
      </c>
      <c r="J76" s="140">
        <v>682</v>
      </c>
      <c r="K76" s="114">
        <v>26</v>
      </c>
      <c r="L76" s="116">
        <v>3.8123167155425222</v>
      </c>
    </row>
    <row r="77" spans="1:12" s="110" customFormat="1" ht="15" customHeight="1" x14ac:dyDescent="0.2">
      <c r="A77" s="534"/>
      <c r="B77" s="119" t="s">
        <v>205</v>
      </c>
      <c r="C77" s="268"/>
      <c r="D77" s="182"/>
      <c r="E77" s="113">
        <v>10.032940521480931</v>
      </c>
      <c r="F77" s="115">
        <v>17300</v>
      </c>
      <c r="G77" s="114">
        <v>17151</v>
      </c>
      <c r="H77" s="114">
        <v>17979</v>
      </c>
      <c r="I77" s="114">
        <v>17623</v>
      </c>
      <c r="J77" s="140">
        <v>17511</v>
      </c>
      <c r="K77" s="114">
        <v>-211</v>
      </c>
      <c r="L77" s="116">
        <v>-1.2049568842441893</v>
      </c>
    </row>
    <row r="78" spans="1:12" s="110" customFormat="1" ht="15" customHeight="1" x14ac:dyDescent="0.2">
      <c r="A78" s="120"/>
      <c r="B78" s="119"/>
      <c r="C78" s="268" t="s">
        <v>106</v>
      </c>
      <c r="D78" s="182"/>
      <c r="E78" s="113">
        <v>59.942196531791907</v>
      </c>
      <c r="F78" s="115">
        <v>10370</v>
      </c>
      <c r="G78" s="114">
        <v>10267</v>
      </c>
      <c r="H78" s="114">
        <v>10883</v>
      </c>
      <c r="I78" s="114">
        <v>10541</v>
      </c>
      <c r="J78" s="140">
        <v>10442</v>
      </c>
      <c r="K78" s="114">
        <v>-72</v>
      </c>
      <c r="L78" s="116">
        <v>-0.68952307986975681</v>
      </c>
    </row>
    <row r="79" spans="1:12" s="110" customFormat="1" ht="15" customHeight="1" x14ac:dyDescent="0.2">
      <c r="A79" s="123"/>
      <c r="B79" s="124"/>
      <c r="C79" s="260" t="s">
        <v>107</v>
      </c>
      <c r="D79" s="261"/>
      <c r="E79" s="125">
        <v>40.057803468208093</v>
      </c>
      <c r="F79" s="143">
        <v>6930</v>
      </c>
      <c r="G79" s="144">
        <v>6884</v>
      </c>
      <c r="H79" s="144">
        <v>7096</v>
      </c>
      <c r="I79" s="144">
        <v>7082</v>
      </c>
      <c r="J79" s="145">
        <v>7069</v>
      </c>
      <c r="K79" s="144">
        <v>-139</v>
      </c>
      <c r="L79" s="146">
        <v>-1.9663318715518461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172432</v>
      </c>
      <c r="E11" s="114">
        <v>172789</v>
      </c>
      <c r="F11" s="114">
        <v>174360</v>
      </c>
      <c r="G11" s="114">
        <v>170463</v>
      </c>
      <c r="H11" s="140">
        <v>169666</v>
      </c>
      <c r="I11" s="115">
        <v>2766</v>
      </c>
      <c r="J11" s="116">
        <v>1.6302618084943359</v>
      </c>
    </row>
    <row r="12" spans="1:15" s="110" customFormat="1" ht="24.95" customHeight="1" x14ac:dyDescent="0.2">
      <c r="A12" s="193" t="s">
        <v>132</v>
      </c>
      <c r="B12" s="194" t="s">
        <v>133</v>
      </c>
      <c r="C12" s="113">
        <v>2.1318548761250811</v>
      </c>
      <c r="D12" s="115">
        <v>3676</v>
      </c>
      <c r="E12" s="114">
        <v>3453</v>
      </c>
      <c r="F12" s="114">
        <v>4014</v>
      </c>
      <c r="G12" s="114">
        <v>3855</v>
      </c>
      <c r="H12" s="140">
        <v>3583</v>
      </c>
      <c r="I12" s="115">
        <v>93</v>
      </c>
      <c r="J12" s="116">
        <v>2.5955902874686019</v>
      </c>
    </row>
    <row r="13" spans="1:15" s="110" customFormat="1" ht="24.95" customHeight="1" x14ac:dyDescent="0.2">
      <c r="A13" s="193" t="s">
        <v>134</v>
      </c>
      <c r="B13" s="199" t="s">
        <v>214</v>
      </c>
      <c r="C13" s="113">
        <v>1.0392502551730538</v>
      </c>
      <c r="D13" s="115">
        <v>1792</v>
      </c>
      <c r="E13" s="114">
        <v>1792</v>
      </c>
      <c r="F13" s="114">
        <v>1815</v>
      </c>
      <c r="G13" s="114">
        <v>1794</v>
      </c>
      <c r="H13" s="140">
        <v>1773</v>
      </c>
      <c r="I13" s="115">
        <v>19</v>
      </c>
      <c r="J13" s="116">
        <v>1.071630005640158</v>
      </c>
    </row>
    <row r="14" spans="1:15" s="287" customFormat="1" ht="24" customHeight="1" x14ac:dyDescent="0.2">
      <c r="A14" s="193" t="s">
        <v>215</v>
      </c>
      <c r="B14" s="199" t="s">
        <v>137</v>
      </c>
      <c r="C14" s="113">
        <v>14.066994525378121</v>
      </c>
      <c r="D14" s="115">
        <v>24256</v>
      </c>
      <c r="E14" s="114">
        <v>24497</v>
      </c>
      <c r="F14" s="114">
        <v>24902</v>
      </c>
      <c r="G14" s="114">
        <v>24416</v>
      </c>
      <c r="H14" s="140">
        <v>24364</v>
      </c>
      <c r="I14" s="115">
        <v>-108</v>
      </c>
      <c r="J14" s="116">
        <v>-0.44327696601543259</v>
      </c>
      <c r="K14" s="110"/>
      <c r="L14" s="110"/>
      <c r="M14" s="110"/>
      <c r="N14" s="110"/>
      <c r="O14" s="110"/>
    </row>
    <row r="15" spans="1:15" s="110" customFormat="1" ht="24.75" customHeight="1" x14ac:dyDescent="0.2">
      <c r="A15" s="193" t="s">
        <v>216</v>
      </c>
      <c r="B15" s="199" t="s">
        <v>217</v>
      </c>
      <c r="C15" s="113">
        <v>5.5650923262503476</v>
      </c>
      <c r="D15" s="115">
        <v>9596</v>
      </c>
      <c r="E15" s="114">
        <v>9681</v>
      </c>
      <c r="F15" s="114">
        <v>9666</v>
      </c>
      <c r="G15" s="114">
        <v>9488</v>
      </c>
      <c r="H15" s="140">
        <v>9400</v>
      </c>
      <c r="I15" s="115">
        <v>196</v>
      </c>
      <c r="J15" s="116">
        <v>2.0851063829787235</v>
      </c>
    </row>
    <row r="16" spans="1:15" s="287" customFormat="1" ht="24.95" customHeight="1" x14ac:dyDescent="0.2">
      <c r="A16" s="193" t="s">
        <v>218</v>
      </c>
      <c r="B16" s="199" t="s">
        <v>141</v>
      </c>
      <c r="C16" s="113">
        <v>6.4106430360953883</v>
      </c>
      <c r="D16" s="115">
        <v>11054</v>
      </c>
      <c r="E16" s="114">
        <v>11213</v>
      </c>
      <c r="F16" s="114">
        <v>11476</v>
      </c>
      <c r="G16" s="114">
        <v>11187</v>
      </c>
      <c r="H16" s="140">
        <v>11246</v>
      </c>
      <c r="I16" s="115">
        <v>-192</v>
      </c>
      <c r="J16" s="116">
        <v>-1.7072736973146008</v>
      </c>
      <c r="K16" s="110"/>
      <c r="L16" s="110"/>
      <c r="M16" s="110"/>
      <c r="N16" s="110"/>
      <c r="O16" s="110"/>
    </row>
    <row r="17" spans="1:15" s="110" customFormat="1" ht="24.95" customHeight="1" x14ac:dyDescent="0.2">
      <c r="A17" s="193" t="s">
        <v>219</v>
      </c>
      <c r="B17" s="199" t="s">
        <v>220</v>
      </c>
      <c r="C17" s="113">
        <v>2.0912591630323836</v>
      </c>
      <c r="D17" s="115">
        <v>3606</v>
      </c>
      <c r="E17" s="114">
        <v>3603</v>
      </c>
      <c r="F17" s="114">
        <v>3760</v>
      </c>
      <c r="G17" s="114">
        <v>3741</v>
      </c>
      <c r="H17" s="140">
        <v>3718</v>
      </c>
      <c r="I17" s="115">
        <v>-112</v>
      </c>
      <c r="J17" s="116">
        <v>-3.0123722431414741</v>
      </c>
    </row>
    <row r="18" spans="1:15" s="287" customFormat="1" ht="24.95" customHeight="1" x14ac:dyDescent="0.2">
      <c r="A18" s="201" t="s">
        <v>144</v>
      </c>
      <c r="B18" s="202" t="s">
        <v>145</v>
      </c>
      <c r="C18" s="113">
        <v>7.6807089171383502</v>
      </c>
      <c r="D18" s="115">
        <v>13244</v>
      </c>
      <c r="E18" s="114">
        <v>13250</v>
      </c>
      <c r="F18" s="114">
        <v>13585</v>
      </c>
      <c r="G18" s="114">
        <v>13175</v>
      </c>
      <c r="H18" s="140">
        <v>12999</v>
      </c>
      <c r="I18" s="115">
        <v>245</v>
      </c>
      <c r="J18" s="116">
        <v>1.884760366182014</v>
      </c>
      <c r="K18" s="110"/>
      <c r="L18" s="110"/>
      <c r="M18" s="110"/>
      <c r="N18" s="110"/>
      <c r="O18" s="110"/>
    </row>
    <row r="19" spans="1:15" s="110" customFormat="1" ht="24.95" customHeight="1" x14ac:dyDescent="0.2">
      <c r="A19" s="193" t="s">
        <v>146</v>
      </c>
      <c r="B19" s="199" t="s">
        <v>147</v>
      </c>
      <c r="C19" s="113">
        <v>18.938480096501809</v>
      </c>
      <c r="D19" s="115">
        <v>32656</v>
      </c>
      <c r="E19" s="114">
        <v>33088</v>
      </c>
      <c r="F19" s="114">
        <v>32823</v>
      </c>
      <c r="G19" s="114">
        <v>32102</v>
      </c>
      <c r="H19" s="140">
        <v>31947</v>
      </c>
      <c r="I19" s="115">
        <v>709</v>
      </c>
      <c r="J19" s="116">
        <v>2.2193007168122203</v>
      </c>
    </row>
    <row r="20" spans="1:15" s="287" customFormat="1" ht="24.95" customHeight="1" x14ac:dyDescent="0.2">
      <c r="A20" s="193" t="s">
        <v>148</v>
      </c>
      <c r="B20" s="199" t="s">
        <v>149</v>
      </c>
      <c r="C20" s="113">
        <v>5.6033682843091768</v>
      </c>
      <c r="D20" s="115">
        <v>9662</v>
      </c>
      <c r="E20" s="114">
        <v>9780</v>
      </c>
      <c r="F20" s="114">
        <v>9862</v>
      </c>
      <c r="G20" s="114">
        <v>9585</v>
      </c>
      <c r="H20" s="140">
        <v>9494</v>
      </c>
      <c r="I20" s="115">
        <v>168</v>
      </c>
      <c r="J20" s="116">
        <v>1.7695386559932589</v>
      </c>
      <c r="K20" s="110"/>
      <c r="L20" s="110"/>
      <c r="M20" s="110"/>
      <c r="N20" s="110"/>
      <c r="O20" s="110"/>
    </row>
    <row r="21" spans="1:15" s="110" customFormat="1" ht="24.95" customHeight="1" x14ac:dyDescent="0.2">
      <c r="A21" s="201" t="s">
        <v>150</v>
      </c>
      <c r="B21" s="202" t="s">
        <v>151</v>
      </c>
      <c r="C21" s="113">
        <v>3.4425164702607405</v>
      </c>
      <c r="D21" s="115">
        <v>5936</v>
      </c>
      <c r="E21" s="114">
        <v>5999</v>
      </c>
      <c r="F21" s="114">
        <v>6119</v>
      </c>
      <c r="G21" s="114">
        <v>6076</v>
      </c>
      <c r="H21" s="140">
        <v>5874</v>
      </c>
      <c r="I21" s="115">
        <v>62</v>
      </c>
      <c r="J21" s="116">
        <v>1.055498808307797</v>
      </c>
    </row>
    <row r="22" spans="1:15" s="110" customFormat="1" ht="24.95" customHeight="1" x14ac:dyDescent="0.2">
      <c r="A22" s="201" t="s">
        <v>152</v>
      </c>
      <c r="B22" s="199" t="s">
        <v>153</v>
      </c>
      <c r="C22" s="113">
        <v>1.6012109121276794</v>
      </c>
      <c r="D22" s="115">
        <v>2761</v>
      </c>
      <c r="E22" s="114">
        <v>2715</v>
      </c>
      <c r="F22" s="114">
        <v>2810</v>
      </c>
      <c r="G22" s="114">
        <v>2719</v>
      </c>
      <c r="H22" s="140">
        <v>2677</v>
      </c>
      <c r="I22" s="115">
        <v>84</v>
      </c>
      <c r="J22" s="116">
        <v>3.137840866641763</v>
      </c>
    </row>
    <row r="23" spans="1:15" s="110" customFormat="1" ht="24.95" customHeight="1" x14ac:dyDescent="0.2">
      <c r="A23" s="193" t="s">
        <v>154</v>
      </c>
      <c r="B23" s="199" t="s">
        <v>155</v>
      </c>
      <c r="C23" s="113">
        <v>2.113296835854134</v>
      </c>
      <c r="D23" s="115">
        <v>3644</v>
      </c>
      <c r="E23" s="114">
        <v>3660</v>
      </c>
      <c r="F23" s="114">
        <v>3670</v>
      </c>
      <c r="G23" s="114">
        <v>3592</v>
      </c>
      <c r="H23" s="140">
        <v>3616</v>
      </c>
      <c r="I23" s="115">
        <v>28</v>
      </c>
      <c r="J23" s="116">
        <v>0.77433628318584069</v>
      </c>
    </row>
    <row r="24" spans="1:15" s="110" customFormat="1" ht="24.95" customHeight="1" x14ac:dyDescent="0.2">
      <c r="A24" s="193" t="s">
        <v>156</v>
      </c>
      <c r="B24" s="199" t="s">
        <v>221</v>
      </c>
      <c r="C24" s="113">
        <v>5.1150598496798736</v>
      </c>
      <c r="D24" s="115">
        <v>8820</v>
      </c>
      <c r="E24" s="114">
        <v>8791</v>
      </c>
      <c r="F24" s="114">
        <v>8757</v>
      </c>
      <c r="G24" s="114">
        <v>8619</v>
      </c>
      <c r="H24" s="140">
        <v>8639</v>
      </c>
      <c r="I24" s="115">
        <v>181</v>
      </c>
      <c r="J24" s="116">
        <v>2.0951499016089827</v>
      </c>
    </row>
    <row r="25" spans="1:15" s="110" customFormat="1" ht="24.95" customHeight="1" x14ac:dyDescent="0.2">
      <c r="A25" s="193" t="s">
        <v>222</v>
      </c>
      <c r="B25" s="204" t="s">
        <v>159</v>
      </c>
      <c r="C25" s="113">
        <v>4.2016563050941818</v>
      </c>
      <c r="D25" s="115">
        <v>7245</v>
      </c>
      <c r="E25" s="114">
        <v>7092</v>
      </c>
      <c r="F25" s="114">
        <v>7299</v>
      </c>
      <c r="G25" s="114">
        <v>7157</v>
      </c>
      <c r="H25" s="140">
        <v>7145</v>
      </c>
      <c r="I25" s="115">
        <v>100</v>
      </c>
      <c r="J25" s="116">
        <v>1.3995801259622114</v>
      </c>
    </row>
    <row r="26" spans="1:15" s="110" customFormat="1" ht="24.95" customHeight="1" x14ac:dyDescent="0.2">
      <c r="A26" s="201">
        <v>782.78300000000002</v>
      </c>
      <c r="B26" s="203" t="s">
        <v>160</v>
      </c>
      <c r="C26" s="113">
        <v>1.5669945253781201</v>
      </c>
      <c r="D26" s="115">
        <v>2702</v>
      </c>
      <c r="E26" s="114">
        <v>2721</v>
      </c>
      <c r="F26" s="114">
        <v>2967</v>
      </c>
      <c r="G26" s="114">
        <v>2954</v>
      </c>
      <c r="H26" s="140">
        <v>3041</v>
      </c>
      <c r="I26" s="115">
        <v>-339</v>
      </c>
      <c r="J26" s="116">
        <v>-11.147648799736929</v>
      </c>
    </row>
    <row r="27" spans="1:15" s="110" customFormat="1" ht="24.95" customHeight="1" x14ac:dyDescent="0.2">
      <c r="A27" s="193" t="s">
        <v>161</v>
      </c>
      <c r="B27" s="199" t="s">
        <v>223</v>
      </c>
      <c r="C27" s="113">
        <v>6.0997958615570198</v>
      </c>
      <c r="D27" s="115">
        <v>10518</v>
      </c>
      <c r="E27" s="114">
        <v>10495</v>
      </c>
      <c r="F27" s="114">
        <v>10517</v>
      </c>
      <c r="G27" s="114">
        <v>10507</v>
      </c>
      <c r="H27" s="140">
        <v>10494</v>
      </c>
      <c r="I27" s="115">
        <v>24</v>
      </c>
      <c r="J27" s="116">
        <v>0.22870211549456831</v>
      </c>
    </row>
    <row r="28" spans="1:15" s="110" customFormat="1" ht="24.95" customHeight="1" x14ac:dyDescent="0.2">
      <c r="A28" s="193" t="s">
        <v>163</v>
      </c>
      <c r="B28" s="199" t="s">
        <v>164</v>
      </c>
      <c r="C28" s="113">
        <v>3.8902291917973462</v>
      </c>
      <c r="D28" s="115">
        <v>6708</v>
      </c>
      <c r="E28" s="114">
        <v>6701</v>
      </c>
      <c r="F28" s="114">
        <v>6599</v>
      </c>
      <c r="G28" s="114">
        <v>6367</v>
      </c>
      <c r="H28" s="140">
        <v>6475</v>
      </c>
      <c r="I28" s="115">
        <v>233</v>
      </c>
      <c r="J28" s="116">
        <v>3.5984555984555984</v>
      </c>
    </row>
    <row r="29" spans="1:15" s="110" customFormat="1" ht="24.95" customHeight="1" x14ac:dyDescent="0.2">
      <c r="A29" s="193">
        <v>86</v>
      </c>
      <c r="B29" s="199" t="s">
        <v>165</v>
      </c>
      <c r="C29" s="113">
        <v>8.7280783149299435</v>
      </c>
      <c r="D29" s="115">
        <v>15050</v>
      </c>
      <c r="E29" s="114">
        <v>14976</v>
      </c>
      <c r="F29" s="114">
        <v>14914</v>
      </c>
      <c r="G29" s="114">
        <v>14558</v>
      </c>
      <c r="H29" s="140">
        <v>14615</v>
      </c>
      <c r="I29" s="115">
        <v>435</v>
      </c>
      <c r="J29" s="116">
        <v>2.9763941156346219</v>
      </c>
    </row>
    <row r="30" spans="1:15" s="110" customFormat="1" ht="24.95" customHeight="1" x14ac:dyDescent="0.2">
      <c r="A30" s="193">
        <v>87.88</v>
      </c>
      <c r="B30" s="204" t="s">
        <v>166</v>
      </c>
      <c r="C30" s="113">
        <v>9.7249930407348977</v>
      </c>
      <c r="D30" s="115">
        <v>16769</v>
      </c>
      <c r="E30" s="114">
        <v>16796</v>
      </c>
      <c r="F30" s="114">
        <v>16671</v>
      </c>
      <c r="G30" s="114">
        <v>16105</v>
      </c>
      <c r="H30" s="140">
        <v>16062</v>
      </c>
      <c r="I30" s="115">
        <v>707</v>
      </c>
      <c r="J30" s="116">
        <v>4.4016934379280288</v>
      </c>
    </row>
    <row r="31" spans="1:15" s="110" customFormat="1" ht="24.95" customHeight="1" x14ac:dyDescent="0.2">
      <c r="A31" s="193" t="s">
        <v>167</v>
      </c>
      <c r="B31" s="199" t="s">
        <v>168</v>
      </c>
      <c r="C31" s="113">
        <v>4.0520321054096691</v>
      </c>
      <c r="D31" s="115">
        <v>6987</v>
      </c>
      <c r="E31" s="114">
        <v>6977</v>
      </c>
      <c r="F31" s="114">
        <v>7029</v>
      </c>
      <c r="G31" s="114">
        <v>6875</v>
      </c>
      <c r="H31" s="140">
        <v>6862</v>
      </c>
      <c r="I31" s="115">
        <v>125</v>
      </c>
      <c r="J31" s="116">
        <v>1.8216263480034975</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2.1318548761250811</v>
      </c>
      <c r="D34" s="115">
        <v>3676</v>
      </c>
      <c r="E34" s="114">
        <v>3453</v>
      </c>
      <c r="F34" s="114">
        <v>4014</v>
      </c>
      <c r="G34" s="114">
        <v>3855</v>
      </c>
      <c r="H34" s="140">
        <v>3583</v>
      </c>
      <c r="I34" s="115">
        <v>93</v>
      </c>
      <c r="J34" s="116">
        <v>2.5955902874686019</v>
      </c>
    </row>
    <row r="35" spans="1:10" s="110" customFormat="1" ht="24.95" customHeight="1" x14ac:dyDescent="0.2">
      <c r="A35" s="292" t="s">
        <v>171</v>
      </c>
      <c r="B35" s="293" t="s">
        <v>172</v>
      </c>
      <c r="C35" s="113">
        <v>22.786953697689523</v>
      </c>
      <c r="D35" s="115">
        <v>39292</v>
      </c>
      <c r="E35" s="114">
        <v>39539</v>
      </c>
      <c r="F35" s="114">
        <v>40302</v>
      </c>
      <c r="G35" s="114">
        <v>39385</v>
      </c>
      <c r="H35" s="140">
        <v>39136</v>
      </c>
      <c r="I35" s="115">
        <v>156</v>
      </c>
      <c r="J35" s="116">
        <v>0.39860997547015536</v>
      </c>
    </row>
    <row r="36" spans="1:10" s="110" customFormat="1" ht="24.95" customHeight="1" x14ac:dyDescent="0.2">
      <c r="A36" s="294" t="s">
        <v>173</v>
      </c>
      <c r="B36" s="295" t="s">
        <v>174</v>
      </c>
      <c r="C36" s="125">
        <v>75.077711793634592</v>
      </c>
      <c r="D36" s="143">
        <v>129458</v>
      </c>
      <c r="E36" s="144">
        <v>129791</v>
      </c>
      <c r="F36" s="144">
        <v>130037</v>
      </c>
      <c r="G36" s="144">
        <v>127216</v>
      </c>
      <c r="H36" s="145">
        <v>126941</v>
      </c>
      <c r="I36" s="143">
        <v>2517</v>
      </c>
      <c r="J36" s="146">
        <v>1.9828109121560411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2020-09-28T07:18:48Z</dcterms:created>
  <dcterms:modified xsi:type="dcterms:W3CDTF">2020-09-28T10:32:42Z</dcterms:modified>
</cp:coreProperties>
</file>