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I44" i="24"/>
  <c r="C44" i="24"/>
  <c r="M44" i="24" s="1"/>
  <c r="B44" i="24"/>
  <c r="D44" i="24" s="1"/>
  <c r="M43" i="24"/>
  <c r="H43" i="24"/>
  <c r="G43" i="24"/>
  <c r="F43" i="24"/>
  <c r="E43" i="24"/>
  <c r="C43" i="24"/>
  <c r="I43" i="24" s="1"/>
  <c r="B43" i="24"/>
  <c r="D43" i="24" s="1"/>
  <c r="I42" i="24"/>
  <c r="C42" i="24"/>
  <c r="M42" i="24" s="1"/>
  <c r="B42" i="24"/>
  <c r="D42" i="24" s="1"/>
  <c r="M41" i="24"/>
  <c r="K41" i="24"/>
  <c r="H41" i="24"/>
  <c r="G41" i="24"/>
  <c r="F41" i="24"/>
  <c r="E41" i="24"/>
  <c r="C41" i="24"/>
  <c r="I41" i="24" s="1"/>
  <c r="B41" i="24"/>
  <c r="D41" i="24" s="1"/>
  <c r="I40" i="24"/>
  <c r="C40" i="24"/>
  <c r="M40" i="24" s="1"/>
  <c r="B40" i="24"/>
  <c r="D40" i="24" s="1"/>
  <c r="M36" i="24"/>
  <c r="L36" i="24"/>
  <c r="K36" i="24"/>
  <c r="J36" i="24"/>
  <c r="I36" i="24"/>
  <c r="H36" i="24"/>
  <c r="G36" i="24"/>
  <c r="F36" i="24"/>
  <c r="E36" i="24"/>
  <c r="D36" i="24"/>
  <c r="K57" i="15"/>
  <c r="L57" i="15" s="1"/>
  <c r="C38" i="24"/>
  <c r="C37" i="24"/>
  <c r="M37" i="24" s="1"/>
  <c r="C35" i="24"/>
  <c r="C34" i="24"/>
  <c r="G34" i="24" s="1"/>
  <c r="C33" i="24"/>
  <c r="C32" i="24"/>
  <c r="C31" i="24"/>
  <c r="C30" i="24"/>
  <c r="G30" i="24" s="1"/>
  <c r="C29" i="24"/>
  <c r="C28" i="24"/>
  <c r="C27" i="24"/>
  <c r="C26" i="24"/>
  <c r="C25" i="24"/>
  <c r="C24" i="24"/>
  <c r="G24" i="24" s="1"/>
  <c r="C23" i="24"/>
  <c r="C22" i="24"/>
  <c r="C21" i="24"/>
  <c r="C20" i="24"/>
  <c r="G20" i="24" s="1"/>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17" i="24" l="1"/>
  <c r="D17" i="24"/>
  <c r="J17" i="24"/>
  <c r="H17" i="24"/>
  <c r="K17" i="24"/>
  <c r="K20" i="24"/>
  <c r="J20" i="24"/>
  <c r="H20" i="24"/>
  <c r="F20" i="24"/>
  <c r="D20" i="24"/>
  <c r="F33" i="24"/>
  <c r="D33" i="24"/>
  <c r="J33" i="24"/>
  <c r="H33" i="24"/>
  <c r="K33" i="24"/>
  <c r="H37" i="24"/>
  <c r="F37" i="24"/>
  <c r="D37" i="24"/>
  <c r="K37" i="24"/>
  <c r="J37" i="24"/>
  <c r="G27" i="24"/>
  <c r="M27" i="24"/>
  <c r="E27" i="24"/>
  <c r="L27" i="24"/>
  <c r="I27" i="24"/>
  <c r="B14" i="24"/>
  <c r="B6" i="24"/>
  <c r="F27" i="24"/>
  <c r="D27" i="24"/>
  <c r="J27" i="24"/>
  <c r="H27" i="24"/>
  <c r="K27" i="24"/>
  <c r="K30" i="24"/>
  <c r="J30" i="24"/>
  <c r="H30" i="24"/>
  <c r="F30" i="24"/>
  <c r="D30" i="24"/>
  <c r="G21" i="24"/>
  <c r="M21" i="24"/>
  <c r="E21" i="24"/>
  <c r="L21" i="24"/>
  <c r="I21" i="24"/>
  <c r="M38" i="24"/>
  <c r="E38" i="24"/>
  <c r="L38" i="24"/>
  <c r="G38" i="24"/>
  <c r="I38" i="24"/>
  <c r="F7" i="24"/>
  <c r="D7" i="24"/>
  <c r="J7" i="24"/>
  <c r="H7" i="24"/>
  <c r="K7"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F9" i="24"/>
  <c r="D9" i="24"/>
  <c r="J9" i="24"/>
  <c r="H9" i="24"/>
  <c r="K9" i="24"/>
  <c r="F15" i="24"/>
  <c r="D15" i="24"/>
  <c r="J15" i="24"/>
  <c r="H15" i="24"/>
  <c r="K15" i="24"/>
  <c r="K18" i="24"/>
  <c r="J18" i="24"/>
  <c r="H18" i="24"/>
  <c r="F18" i="24"/>
  <c r="D18" i="24"/>
  <c r="F31" i="24"/>
  <c r="D31" i="24"/>
  <c r="J31" i="24"/>
  <c r="H31" i="24"/>
  <c r="K31" i="24"/>
  <c r="K34" i="24"/>
  <c r="J34" i="24"/>
  <c r="H34" i="24"/>
  <c r="F34" i="24"/>
  <c r="D34" i="24"/>
  <c r="G25" i="24"/>
  <c r="M25" i="24"/>
  <c r="E25" i="24"/>
  <c r="L25" i="24"/>
  <c r="I25" i="24"/>
  <c r="F25" i="24"/>
  <c r="D25" i="24"/>
  <c r="J25" i="24"/>
  <c r="H25" i="24"/>
  <c r="K25" i="24"/>
  <c r="K28" i="24"/>
  <c r="J28" i="24"/>
  <c r="H28" i="24"/>
  <c r="F28" i="24"/>
  <c r="D28" i="24"/>
  <c r="G19" i="24"/>
  <c r="M19" i="24"/>
  <c r="E19" i="24"/>
  <c r="L19" i="24"/>
  <c r="I19" i="24"/>
  <c r="G35" i="24"/>
  <c r="M35" i="24"/>
  <c r="E35" i="24"/>
  <c r="L35" i="24"/>
  <c r="I35" i="24"/>
  <c r="K8" i="24"/>
  <c r="J8" i="24"/>
  <c r="H8" i="24"/>
  <c r="F8" i="24"/>
  <c r="D8" i="24"/>
  <c r="F19" i="24"/>
  <c r="D19" i="24"/>
  <c r="J19" i="24"/>
  <c r="H19" i="24"/>
  <c r="K19" i="24"/>
  <c r="K22" i="24"/>
  <c r="J22" i="24"/>
  <c r="H22" i="24"/>
  <c r="F22" i="24"/>
  <c r="D22" i="24"/>
  <c r="F35" i="24"/>
  <c r="D35" i="24"/>
  <c r="J35" i="24"/>
  <c r="H35" i="24"/>
  <c r="K35" i="24"/>
  <c r="B45" i="24"/>
  <c r="B39" i="24"/>
  <c r="G29" i="24"/>
  <c r="M29" i="24"/>
  <c r="E29" i="24"/>
  <c r="L29" i="24"/>
  <c r="I29" i="24"/>
  <c r="K16" i="24"/>
  <c r="J16" i="24"/>
  <c r="H16" i="24"/>
  <c r="F16" i="24"/>
  <c r="D16" i="24"/>
  <c r="F29" i="24"/>
  <c r="D29" i="24"/>
  <c r="J29" i="24"/>
  <c r="H29" i="24"/>
  <c r="K29" i="24"/>
  <c r="K32" i="24"/>
  <c r="J32" i="24"/>
  <c r="H32" i="24"/>
  <c r="F32" i="24"/>
  <c r="D32" i="24"/>
  <c r="G23" i="24"/>
  <c r="M23" i="24"/>
  <c r="E23" i="24"/>
  <c r="L23" i="24"/>
  <c r="I23"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I8" i="24"/>
  <c r="M8" i="24"/>
  <c r="E8" i="24"/>
  <c r="L8" i="24"/>
  <c r="I18" i="24"/>
  <c r="M18" i="24"/>
  <c r="E18" i="24"/>
  <c r="L18" i="24"/>
  <c r="I26" i="24"/>
  <c r="M26" i="24"/>
  <c r="E26" i="24"/>
  <c r="L26" i="24"/>
  <c r="I34" i="24"/>
  <c r="M34" i="24"/>
  <c r="E34" i="24"/>
  <c r="L34" i="24"/>
  <c r="I16" i="24"/>
  <c r="M16" i="24"/>
  <c r="E16" i="24"/>
  <c r="L16" i="24"/>
  <c r="I24" i="24"/>
  <c r="M24" i="24"/>
  <c r="E24" i="24"/>
  <c r="L24" i="24"/>
  <c r="I32" i="24"/>
  <c r="M32" i="24"/>
  <c r="E32" i="24"/>
  <c r="L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6" i="24"/>
  <c r="C14" i="24"/>
  <c r="C6" i="24"/>
  <c r="I22" i="24"/>
  <c r="M22" i="24"/>
  <c r="E22" i="24"/>
  <c r="L22" i="24"/>
  <c r="I30" i="24"/>
  <c r="M30" i="24"/>
  <c r="E30" i="24"/>
  <c r="L30" i="24"/>
  <c r="C45" i="24"/>
  <c r="C39" i="24"/>
  <c r="G16" i="24"/>
  <c r="G32" i="24"/>
  <c r="E37" i="24"/>
  <c r="G22" i="24"/>
  <c r="I20" i="24"/>
  <c r="M20" i="24"/>
  <c r="E20" i="24"/>
  <c r="L20" i="24"/>
  <c r="I28" i="24"/>
  <c r="M28" i="24"/>
  <c r="E28" i="24"/>
  <c r="L28" i="24"/>
  <c r="I37" i="24"/>
  <c r="G37" i="24"/>
  <c r="L37" i="24"/>
  <c r="G8" i="24"/>
  <c r="G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G40" i="24"/>
  <c r="G42" i="24"/>
  <c r="K43" i="24"/>
  <c r="G44" i="24"/>
  <c r="H40" i="24"/>
  <c r="L41" i="24"/>
  <c r="H42" i="24"/>
  <c r="L43" i="24"/>
  <c r="H44" i="24"/>
  <c r="J40" i="24"/>
  <c r="J42" i="24"/>
  <c r="J44" i="24"/>
  <c r="K40" i="24"/>
  <c r="K42" i="24"/>
  <c r="K44" i="24"/>
  <c r="L40" i="24"/>
  <c r="L42" i="24"/>
  <c r="L44" i="24"/>
  <c r="E40" i="24"/>
  <c r="E42" i="24"/>
  <c r="E44" i="24"/>
  <c r="J77" i="24" l="1"/>
  <c r="I45" i="24"/>
  <c r="G45" i="24"/>
  <c r="L45" i="24"/>
  <c r="M45" i="24"/>
  <c r="E45" i="24"/>
  <c r="I6" i="24"/>
  <c r="M6" i="24"/>
  <c r="E6" i="24"/>
  <c r="L6" i="24"/>
  <c r="G6" i="24"/>
  <c r="K77" i="24"/>
  <c r="I14" i="24"/>
  <c r="M14" i="24"/>
  <c r="E14" i="24"/>
  <c r="L14" i="24"/>
  <c r="G14" i="24"/>
  <c r="H39" i="24"/>
  <c r="F39" i="24"/>
  <c r="D39" i="24"/>
  <c r="K39" i="24"/>
  <c r="J39" i="24"/>
  <c r="H45" i="24"/>
  <c r="F45" i="24"/>
  <c r="D45" i="24"/>
  <c r="K45" i="24"/>
  <c r="J45" i="24"/>
  <c r="K6" i="24"/>
  <c r="J6" i="24"/>
  <c r="H6" i="24"/>
  <c r="F6" i="24"/>
  <c r="D6" i="24"/>
  <c r="K14" i="24"/>
  <c r="J14" i="24"/>
  <c r="H14" i="24"/>
  <c r="F14" i="24"/>
  <c r="D14" i="24"/>
  <c r="I77" i="24"/>
  <c r="I39" i="24"/>
  <c r="G39" i="24"/>
  <c r="L39" i="24"/>
  <c r="M39" i="24"/>
  <c r="E39" i="24"/>
  <c r="K79" i="24" l="1"/>
  <c r="K78" i="24"/>
  <c r="J79" i="24"/>
  <c r="J78" i="24"/>
  <c r="I78" i="24"/>
  <c r="I79" i="24"/>
  <c r="I83" i="24" l="1"/>
  <c r="I82" i="24"/>
  <c r="I81" i="24"/>
</calcChain>
</file>

<file path=xl/sharedStrings.xml><?xml version="1.0" encoding="utf-8"?>
<sst xmlns="http://schemas.openxmlformats.org/spreadsheetml/2006/main" count="1679" uniqueCount="521">
  <si>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</si>
  <si>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</si>
  <si>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</si>
  <si>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</si>
  <si>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</si>
  <si>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</si>
  <si>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</si>
  <si>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</si>
  <si>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</si>
  <si>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</si>
  <si>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</si>
  <si>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</si>
  <si>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</si>
  <si>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Nordhorn (257)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</si>
  <si>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</si>
  <si>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</si>
  <si>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</si>
  <si>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</si>
  <si>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</si>
  <si>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</si>
  <si>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</si>
  <si>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</si>
  <si>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</si>
  <si>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</si>
  <si>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</si>
  <si>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</si>
  <si>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</si>
  <si>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</si>
  <si>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</si>
  <si>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</si>
  <si>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</si>
  <si>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</si>
  <si>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</si>
  <si>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</si>
  <si>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</si>
  <si>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</si>
  <si>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</si>
  <si>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</si>
  <si>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</si>
  <si>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</si>
  <si>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</si>
  <si>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</si>
  <si>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</si>
  <si>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</si>
  <si>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</si>
  <si>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</si>
  <si>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</si>
  <si>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</si>
  <si>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</si>
  <si>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</si>
  <si>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</si>
  <si>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</si>
  <si>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</si>
  <si>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</si>
  <si>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</si>
  <si>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</si>
  <si>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</si>
  <si>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</si>
  <si>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</si>
  <si>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</si>
  <si>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</si>
  <si>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</si>
  <si>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</si>
  <si>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</si>
  <si>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</si>
  <si>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</si>
  <si>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</si>
  <si>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</si>
  <si>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</si>
  <si>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</si>
  <si>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</si>
  <si>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</si>
  <si>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</si>
  <si>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</si>
  <si>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</si>
  <si>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</si>
  <si>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</si>
  <si>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</si>
  <si>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</si>
  <si>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</si>
  <si>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</si>
  <si>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</si>
  <si>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</si>
  <si>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</si>
  <si>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</si>
  <si>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</si>
  <si>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</si>
  <si>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</si>
  <si>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</si>
  <si>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</si>
  <si>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</si>
  <si>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</si>
  <si>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Nordhorn (257);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</si>
  <si>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</si>
  <si>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</si>
  <si>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</si>
  <si>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</si>
  <si>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</si>
  <si>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</si>
  <si>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</si>
  <si>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</si>
  <si>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</si>
  <si>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</si>
  <si>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</si>
  <si>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</si>
  <si>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</si>
  <si>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</si>
  <si>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</si>
  <si>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</si>
  <si>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</si>
  <si>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</si>
  <si>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</si>
  <si>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</si>
  <si>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</si>
  <si>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</si>
  <si>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</si>
  <si>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</si>
  <si>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</si>
  <si>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</si>
  <si>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</si>
  <si>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</si>
  <si>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</si>
  <si>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</si>
  <si>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</si>
  <si>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</si>
  <si>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</si>
  <si>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</si>
  <si>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</si>
  <si>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</si>
  <si>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</si>
  <si>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</si>
  <si>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</si>
  <si>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</si>
  <si>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</si>
  <si>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</si>
  <si>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</si>
  <si>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</si>
  <si>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</si>
  <si>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</si>
  <si>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</si>
  <si>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</si>
  <si>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</si>
  <si>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</si>
  <si>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</si>
  <si>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</si>
  <si>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</si>
  <si>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</si>
  <si>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</si>
  <si>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</si>
  <si>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</si>
  <si>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</si>
  <si>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</si>
  <si>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</si>
  <si>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</si>
  <si>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</si>
  <si>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</si>
  <si>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</si>
  <si>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</si>
  <si>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</si>
  <si>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</si>
  <si>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</si>
  <si>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</si>
  <si>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</si>
  <si>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</si>
  <si>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</si>
  <si>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</si>
  <si>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</si>
  <si>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</si>
  <si>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</si>
  <si>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</si>
  <si>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</si>
  <si>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</si>
  <si>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</si>
  <si>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</si>
  <si>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</si>
  <si>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</si>
  <si>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</si>
  <si>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</si>
  <si>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</si>
  <si>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</si>
  <si>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</si>
  <si>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</si>
  <si>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</si>
  <si>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Nordhorn (257)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</si>
  <si>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</si>
  <si>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</si>
  <si>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</si>
  <si>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</si>
  <si>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</si>
  <si>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</si>
  <si>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</si>
  <si>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</si>
  <si>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</si>
  <si>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</si>
  <si>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</si>
  <si>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</si>
  <si>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</si>
  <si>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</si>
  <si>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</si>
  <si>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</si>
  <si>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</si>
  <si>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</si>
  <si>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</si>
  <si>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</si>
  <si>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</si>
  <si>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</si>
  <si>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</si>
  <si>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</si>
  <si>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</si>
  <si>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</si>
  <si>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</si>
  <si>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</si>
  <si>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</si>
  <si>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</si>
  <si>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</si>
  <si>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</si>
  <si>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</si>
  <si>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</si>
  <si>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</si>
  <si>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</si>
  <si>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</si>
  <si>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</si>
  <si>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</si>
  <si>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</si>
  <si>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</si>
  <si>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</si>
  <si>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</si>
  <si>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</si>
  <si>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</si>
  <si>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</si>
  <si>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</si>
  <si>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</si>
  <si>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</si>
  <si>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</si>
  <si>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</si>
  <si>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</si>
  <si>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</si>
  <si>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</si>
  <si>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</si>
  <si>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</si>
  <si>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</si>
  <si>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</si>
  <si>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</si>
  <si>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</si>
  <si>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</si>
  <si>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</si>
  <si>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</si>
  <si>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</si>
  <si>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</si>
  <si>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</si>
  <si>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</si>
  <si>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</si>
  <si>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</si>
  <si>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</si>
  <si>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</si>
  <si>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</si>
  <si>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</si>
  <si>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</si>
  <si>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</si>
  <si>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</si>
  <si>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</si>
  <si>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</si>
  <si>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</si>
  <si>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</si>
  <si>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</si>
  <si>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</si>
  <si>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</si>
  <si>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</si>
  <si>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</si>
  <si>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</si>
  <si>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</si>
  <si>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</si>
  <si>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</si>
  <si>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</si>
  <si>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</si>
  <si>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</si>
  <si>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</si>
  <si>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</si>
  <si>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</si>
  <si>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</si>
  <si>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</si>
  <si>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</si>
  <si>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</si>
  <si>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</si>
  <si>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</si>
  <si>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</si>
  <si>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</si>
  <si>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</si>
  <si>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</si>
  <si>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</si>
  <si>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</si>
  <si>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</si>
  <si>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</si>
  <si>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</si>
  <si>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</si>
  <si>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</si>
  <si>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</si>
  <si>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</si>
  <si>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</si>
  <si>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</si>
  <si>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</si>
  <si>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</si>
  <si>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</si>
  <si>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</si>
  <si>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</si>
  <si>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</si>
  <si>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</si>
  <si>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</si>
  <si>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</si>
  <si>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</si>
  <si>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</si>
  <si>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</si>
  <si>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</si>
  <si>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</si>
  <si>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</si>
  <si>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</si>
  <si>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</si>
  <si>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</si>
  <si>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</si>
  <si>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</si>
  <si>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</si>
  <si>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</si>
  <si>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</si>
  <si>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</si>
  <si>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</si>
  <si>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</si>
  <si>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</si>
  <si>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Nordhorn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</si>
  <si>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</si>
  <si>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</si>
  <si>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</si>
  <si>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</si>
  <si>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</si>
  <si>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</si>
  <si>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</si>
  <si>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</si>
  <si>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</si>
  <si>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</si>
  <si>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</si>
  <si>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</si>
  <si>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</si>
  <si>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</si>
  <si>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</si>
  <si>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</si>
  <si>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</si>
  <si>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</si>
  <si>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</si>
  <si>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</si>
  <si>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</si>
  <si>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</si>
  <si>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</si>
  <si>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</si>
  <si>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</si>
  <si>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</si>
  <si>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</si>
  <si>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</si>
  <si>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</si>
  <si>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</si>
  <si>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</si>
  <si>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</si>
  <si>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</si>
  <si>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</si>
  <si>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</si>
  <si>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</si>
  <si>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</si>
  <si>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</si>
  <si>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</si>
  <si>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</si>
  <si>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</si>
  <si>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</si>
  <si>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</si>
  <si>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</si>
  <si>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</si>
  <si>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</si>
  <si>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Nordhorn (257);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</si>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</sst>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{615E26C6-A97C-48C7-A477-EB523008E5DB}</c15:txfldGUID>
                      <c15:f>Daten_Diagramme!$D$6</c15:f>
                      <c15:dlblFieldTableCache>
                        <c:ptCount val="1"/>
                        <c:pt idx="0">
                          <c:v>2.2</c:v>
                        </c:pt>
                      </c15:dlblFieldTableCache>
                    </c15:dlblFTEntry>
                  </c15:dlblFieldTable>
                  <c15:showDataLabelsRange val="0"/>
                </c:ext>
                <c:ext xmlns:c16="http://schemas.microsoft.com/office/drawing/2014/chart" uri="{C3380CC4-5D6E-409C-BE32-E72D297353CC}">
                  <c16:uniqueId val="{00000000-391A-48CC-9C5D-66C5A225B9BA}"/>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{943B0509-562F-4796-8DBD-E3359AC49716}</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391A-48CC-9C5D-66C5A225B9B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{EB4DD5D9-8A37-4418-B47C-B1B855D23E12}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91A-48CC-9C5D-66C5A225B9B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{6995AF51-A542-48DE-ACDE-CEF47E9F6661}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91A-48CC-9C5D-66C5A225B9B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2.1715702686866996</c:v>
                </c:pt>
                <c:pt idx="1">
                  <c:v>1.3425600596480083</c:v>
                </c:pt>
                <c:pt idx="2">
                  <c:v>1.1186464311118853</c:v>
                </c:pt>
                <c:pt idx="3">
                  <c:v>1.0875687030768</c:v>
                </c:pt>
              </c:numCache>
            </c:numRef>
          </c:val>
          <c:extLst>
            <c:ext xmlns:c16="http://schemas.microsoft.com/office/drawing/2014/chart" uri="{C3380CC4-5D6E-409C-BE32-E72D297353CC}">
              <c16:uniqueId val="{00000004-391A-48CC-9C5D-66C5A225B9B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{AD6DF5A4-39BA-4F87-B007-535184199046}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91A-48CC-9C5D-66C5A225B9B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{9B401B66-EC77-4424-A489-E3346F58254C}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91A-48CC-9C5D-66C5A225B9B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{325F2B77-03D1-47D6-866B-B96CAA8334DF}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91A-48CC-9C5D-66C5A225B9B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{AA323220-F0BD-4514-9785-1C174B235BFD}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91A-48CC-9C5D-66C5A225B9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91A-48CC-9C5D-66C5A225B9B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91A-48CC-9C5D-66C5A225B9B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{FBDDBF66-2410-4BCD-B7B9-A8864177CCDF}</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9CE5-46A4-A50D-18ACF5F1F374}"/>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{C388840C-1555-466F-B546-1856823D71F1}</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9CE5-46A4-A50D-18ACF5F1F37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{2B8DC6ED-F812-4F97-9825-E9A085A0295D}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CE5-46A4-A50D-18ACF5F1F37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{794A5F24-4F2D-4D1E-A10F-F6654BDAAADE}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CE5-46A4-A50D-18ACF5F1F3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-1.9846013218956546</c:v>
                </c:pt>
                <c:pt idx="1">
                  <c:v>-2.8956682259603461</c:v>
                </c:pt>
                <c:pt idx="2">
                  <c:v>-2.7637010795899166</c:v>
                </c:pt>
                <c:pt idx="3">
                  <c:v>-2.8655893304673015</c:v>
                </c:pt>
              </c:numCache>
            </c:numRef>
          </c:val>
          <c:extLst>
            <c:ext xmlns:c16="http://schemas.microsoft.com/office/drawing/2014/chart" uri="{C3380CC4-5D6E-409C-BE32-E72D297353CC}">
              <c16:uniqueId val="{00000004-9CE5-46A4-A50D-18ACF5F1F37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{44633B65-8379-4D80-AC81-38CF96E0CDB7}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CE5-46A4-A50D-18ACF5F1F37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{10D4DDF9-8F3B-4799-BBC5-ECE7467E4905}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CE5-46A4-A50D-18ACF5F1F37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{FA98628E-BD33-4283-85D6-8F9104289640}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CE5-46A4-A50D-18ACF5F1F37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{0B3211CD-8692-450A-88C5-930C5FCBE873}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CE5-46A4-A50D-18ACF5F1F3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CE5-46A4-A50D-18ACF5F1F37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CE5-46A4-A50D-18ACF5F1F37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{2E916F9D-3281-4CF1-BEF1-23829BDB2543}</c15:txfldGUID>
                      <c15:f>Daten_Diagramme!$D$14</c15:f>
                      <c15:dlblFieldTableCache>
                        <c:ptCount val="1"/>
                        <c:pt idx="0">
                          <c:v>2.2</c:v>
                        </c:pt>
                      </c15:dlblFieldTableCache>
                    </c15:dlblFTEntry>
                  </c15:dlblFieldTable>
                  <c15:showDataLabelsRange val="0"/>
                </c:ext>
                <c:ext xmlns:c16="http://schemas.microsoft.com/office/drawing/2014/chart" uri="{C3380CC4-5D6E-409C-BE32-E72D297353CC}">
                  <c16:uniqueId val="{00000000-6B7B-4C3B-A0B4-5B17B676530C}"/>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{D156EC89-5C99-449A-BA96-DD823A1D3E55}</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6B7B-4C3B-A0B4-5B17B676530C}"/>
                </c:ext>
              </c:extLst>
            </c:dLbl>
            <c:dLbl>
              <c:idx val="2"/>
              <c:tx>
                <c:strRef>
                  <c:f>Daten_Diagramme!$D$16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{B7F4232B-7F91-4642-A1FF-EAB4CE5AE6FF}</c15:txfldGUID>
                      <c15:f>Daten_Diagramme!$D$16</c15:f>
                      <c15:dlblFieldTableCache>
                        <c:ptCount val="1"/>
                        <c:pt idx="0">
                          <c:v>-0.1</c:v>
                        </c:pt>
                      </c15:dlblFieldTableCache>
                    </c15:dlblFTEntry>
                  </c15:dlblFieldTable>
                  <c15:showDataLabelsRange val="0"/>
                </c:ext>
                <c:ext xmlns:c16="http://schemas.microsoft.com/office/drawing/2014/chart" uri="{C3380CC4-5D6E-409C-BE32-E72D297353CC}">
                  <c16:uniqueId val="{00000002-6B7B-4C3B-A0B4-5B17B676530C}"/>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{6483F163-75BE-4122-BE57-A793532E5E00}</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6B7B-4C3B-A0B4-5B17B676530C}"/>
                </c:ext>
              </c:extLst>
            </c:dLbl>
            <c:dLbl>
              <c:idx val="4"/>
              <c:tx>
                <c:strRef>
                  <c:f>Daten_Diagramme!$D$18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{9FBE41C2-7BDE-46A5-BFE3-752F56222152}</c15:txfldGUID>
                      <c15:f>Daten_Diagramme!$D$18</c15:f>
                      <c15:dlblFieldTableCache>
                        <c:ptCount val="1"/>
                        <c:pt idx="0">
                          <c:v>4.7</c:v>
                        </c:pt>
                      </c15:dlblFieldTableCache>
                    </c15:dlblFTEntry>
                  </c15:dlblFieldTable>
                  <c15:showDataLabelsRange val="0"/>
                </c:ext>
                <c:ext xmlns:c16="http://schemas.microsoft.com/office/drawing/2014/chart" uri="{C3380CC4-5D6E-409C-BE32-E72D297353CC}">
                  <c16:uniqueId val="{00000004-6B7B-4C3B-A0B4-5B17B676530C}"/>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{EC1E6602-283B-405D-89D4-47DB0EE779A1}</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6B7B-4C3B-A0B4-5B17B676530C}"/>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{DFF76DAA-57BA-43FF-93C1-2BAE076182EF}</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6B7B-4C3B-A0B4-5B17B676530C}"/>
                </c:ext>
              </c:extLst>
            </c:dLbl>
            <c:dLbl>
              <c:idx val="7"/>
              <c:tx>
                <c:strRef>
                  <c:f>Daten_Diagramme!$D$21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{50781E6E-AF21-4981-9325-370412C63703}</c15:txfldGUID>
                      <c15:f>Daten_Diagramme!$D$21</c15:f>
                      <c15:dlblFieldTableCache>
                        <c:ptCount val="1"/>
                        <c:pt idx="0">
                          <c:v>4.4</c:v>
                        </c:pt>
                      </c15:dlblFieldTableCache>
                    </c15:dlblFTEntry>
                  </c15:dlblFieldTable>
                  <c15:showDataLabelsRange val="0"/>
                </c:ext>
                <c:ext xmlns:c16="http://schemas.microsoft.com/office/drawing/2014/chart" uri="{C3380CC4-5D6E-409C-BE32-E72D297353CC}">
                  <c16:uniqueId val="{00000007-6B7B-4C3B-A0B4-5B17B676530C}"/>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{F5ABF261-BF3D-4EB6-B6B1-8F5A79DA8A46}</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6B7B-4C3B-A0B4-5B17B676530C}"/>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{3CF93ECD-FB6C-48EA-BCDF-A0F1A138FEA9}</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6B7B-4C3B-A0B4-5B17B676530C}"/>
                </c:ext>
              </c:extLst>
            </c:dLbl>
            <c:dLbl>
              <c:idx val="10"/>
              <c:tx>
                <c:strRef>
                  <c:f>Daten_Diagramme!$D$24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{E041C9FD-C212-4A7B-84F0-D1D5ADA3317D}</c15:txfldGUID>
                      <c15:f>Daten_Diagramme!$D$24</c15:f>
                      <c15:dlblFieldTableCache>
                        <c:ptCount val="1"/>
                        <c:pt idx="0">
                          <c:v>4.0</c:v>
                        </c:pt>
                      </c15:dlblFieldTableCache>
                    </c15:dlblFTEntry>
                  </c15:dlblFieldTable>
                  <c15:showDataLabelsRange val="0"/>
                </c:ext>
                <c:ext xmlns:c16="http://schemas.microsoft.com/office/drawing/2014/chart" uri="{C3380CC4-5D6E-409C-BE32-E72D297353CC}">
                  <c16:uniqueId val="{0000000A-6B7B-4C3B-A0B4-5B17B676530C}"/>
                </c:ext>
              </c:extLst>
            </c:dLbl>
            <c:dLbl>
              <c:idx val="11"/>
              <c:tx>
                <c:strRef>
                  <c:f>Daten_Diagramme!$D$25</c:f>
                  <c:strCache>
                    <c:ptCount val="1"/>
                    <c:pt idx="0">
                      <c:v>20.8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{D4D24818-0EA9-4D24-98A4-14410385DCA5}</c15:txfldGUID>
                      <c15:f>Daten_Diagramme!$D$25</c15:f>
                      <c15:dlblFieldTableCache>
                        <c:ptCount val="1"/>
                        <c:pt idx="0">
                          <c:v>20.8</c:v>
                        </c:pt>
                      </c15:dlblFieldTableCache>
                    </c15:dlblFTEntry>
                  </c15:dlblFieldTable>
                  <c15:showDataLabelsRange val="0"/>
                </c:ext>
                <c:ext xmlns:c16="http://schemas.microsoft.com/office/drawing/2014/chart" uri="{C3380CC4-5D6E-409C-BE32-E72D297353CC}">
                  <c16:uniqueId val="{0000000B-6B7B-4C3B-A0B4-5B17B676530C}"/>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{9434F5FD-2414-49D3-A3A0-F2691A1A9CB2}</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6B7B-4C3B-A0B4-5B17B676530C}"/>
                </c:ext>
              </c:extLst>
            </c:dLbl>
            <c:dLbl>
              <c:idx val="13"/>
              <c:tx>
                <c:strRef>
                  <c:f>Daten_Diagramme!$D$27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{CB92948A-7238-4FD8-B204-5CAF5AFD4B8B}</c15:txfldGUID>
                      <c15:f>Daten_Diagramme!$D$27</c15:f>
                      <c15:dlblFieldTableCache>
                        <c:ptCount val="1"/>
                        <c:pt idx="0">
                          <c:v>3.6</c:v>
                        </c:pt>
                      </c15:dlblFieldTableCache>
                    </c15:dlblFTEntry>
                  </c15:dlblFieldTable>
                  <c15:showDataLabelsRange val="0"/>
                </c:ext>
                <c:ext xmlns:c16="http://schemas.microsoft.com/office/drawing/2014/chart" uri="{C3380CC4-5D6E-409C-BE32-E72D297353CC}">
                  <c16:uniqueId val="{0000000D-6B7B-4C3B-A0B4-5B17B676530C}"/>
                </c:ext>
              </c:extLst>
            </c:dLbl>
            <c:dLbl>
              <c:idx val="14"/>
              <c:tx>
                <c:strRef>
                  <c:f>Daten_Diagramme!$D$28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{8B715ACF-57DA-4819-9108-E6FF21292255}</c15:txfldGUID>
                      <c15:f>Daten_Diagramme!$D$28</c15:f>
                      <c15:dlblFieldTableCache>
                        <c:ptCount val="1"/>
                        <c:pt idx="0">
                          <c:v>1.1</c:v>
                        </c:pt>
                      </c15:dlblFieldTableCache>
                    </c15:dlblFTEntry>
                  </c15:dlblFieldTable>
                  <c15:showDataLabelsRange val="0"/>
                </c:ext>
                <c:ext xmlns:c16="http://schemas.microsoft.com/office/drawing/2014/chart" uri="{C3380CC4-5D6E-409C-BE32-E72D297353CC}">
                  <c16:uniqueId val="{0000000E-6B7B-4C3B-A0B4-5B17B676530C}"/>
                </c:ext>
              </c:extLst>
            </c:dLbl>
            <c:dLbl>
              <c:idx val="15"/>
              <c:tx>
                <c:strRef>
                  <c:f>Daten_Diagramme!$D$29</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{53643B66-393E-437E-B04E-853301FAF1BC}</c15:txfldGUID>
                      <c15:f>Daten_Diagramme!$D$29</c15:f>
                      <c15:dlblFieldTableCache>
                        <c:ptCount val="1"/>
                        <c:pt idx="0">
                          <c:v>-12.8</c:v>
                        </c:pt>
                      </c15:dlblFieldTableCache>
                    </c15:dlblFTEntry>
                  </c15:dlblFieldTable>
                  <c15:showDataLabelsRange val="0"/>
                </c:ext>
                <c:ext xmlns:c16="http://schemas.microsoft.com/office/drawing/2014/chart" uri="{C3380CC4-5D6E-409C-BE32-E72D297353CC}">
                  <c16:uniqueId val="{0000000F-6B7B-4C3B-A0B4-5B17B676530C}"/>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{FE40F388-135A-418D-A6EE-2074DBEF2941}</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6B7B-4C3B-A0B4-5B17B676530C}"/>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{29387B24-90E9-4130-819B-D9D35EFB4C15}</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6B7B-4C3B-A0B4-5B17B676530C}"/>
                </c:ext>
              </c:extLst>
            </c:dLbl>
            <c:dLbl>
              <c:idx val="18"/>
              <c:tx>
                <c:strRef>
                  <c:f>Daten_Diagramme!$D$32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{938C5B65-4875-45EE-8A56-713E6149B042}</c15:txfldGUID>
                      <c15:f>Daten_Diagramme!$D$32</c15:f>
                      <c15:dlblFieldTableCache>
                        <c:ptCount val="1"/>
                        <c:pt idx="0">
                          <c:v>4.4</c:v>
                        </c:pt>
                      </c15:dlblFieldTableCache>
                    </c15:dlblFTEntry>
                  </c15:dlblFieldTable>
                  <c15:showDataLabelsRange val="0"/>
                </c:ext>
                <c:ext xmlns:c16="http://schemas.microsoft.com/office/drawing/2014/chart" uri="{C3380CC4-5D6E-409C-BE32-E72D297353CC}">
                  <c16:uniqueId val="{00000012-6B7B-4C3B-A0B4-5B17B676530C}"/>
                </c:ext>
              </c:extLst>
            </c:dLbl>
            <c:dLbl>
              <c:idx val="19"/>
              <c:tx>
                <c:strRef>
                  <c:f>Daten_Diagramme!$D$33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{F75E26BA-0739-4F85-ABBE-77D01DAD217A}</c15:txfldGUID>
                      <c15:f>Daten_Diagramme!$D$33</c15:f>
                      <c15:dlblFieldTableCache>
                        <c:ptCount val="1"/>
                        <c:pt idx="0">
                          <c:v>4.8</c:v>
                        </c:pt>
                      </c15:dlblFieldTableCache>
                    </c15:dlblFTEntry>
                  </c15:dlblFieldTable>
                  <c15:showDataLabelsRange val="0"/>
                </c:ext>
                <c:ext xmlns:c16="http://schemas.microsoft.com/office/drawing/2014/chart" uri="{C3380CC4-5D6E-409C-BE32-E72D297353CC}">
                  <c16:uniqueId val="{00000013-6B7B-4C3B-A0B4-5B17B676530C}"/>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{156CCE32-0430-440F-9E68-3223F6CD9594}</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6B7B-4C3B-A0B4-5B17B676530C}"/>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{8BB14E89-FADD-4666-8358-31CBD105BA72}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B7B-4C3B-A0B4-5B17B676530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{CA4F08F9-2F56-4ACB-9573-D72C7F4C2210}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B7B-4C3B-A0B4-5B17B676530C}"/>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{D82F0FDA-6435-4C93-A38F-C654017DC499}</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6B7B-4C3B-A0B4-5B17B676530C}"/>
                </c:ext>
              </c:extLst>
            </c:dLbl>
            <c:dLbl>
              <c:idx val="24"/>
              <c:layout>
                <c:manualLayout>
                  <c:x val="4.7769028871392123E-3"/>
                  <c:y val="-4.6876052205785108E-5"/>
                </c:manualLayout>
              </c:layout>
              <c:tx>
                <c:strRef>
                  <c:f>Daten_Diagramme!$D$38</c:f>
                  <c:strCache>
                    <c:ptCount val="1"/>
                    <c:pt idx="0">
                      <c:v>2.5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{454C5820-E09A-42E9-8DFC-860995DF810D}</c15:txfldGUID>
                      <c15:f>Daten_Diagramme!$D$38</c15:f>
                      <c15:dlblFieldTableCache>
                        <c:ptCount val="1"/>
                        <c:pt idx="0">
                          <c:v>2.5</c:v>
                        </c:pt>
                      </c15:dlblFieldTableCache>
                    </c15:dlblFTEntry>
                  </c15:dlblFieldTable>
                  <c15:showDataLabelsRange val="0"/>
                </c:ext>
                <c:ext xmlns:c16="http://schemas.microsoft.com/office/drawing/2014/chart" uri="{C3380CC4-5D6E-409C-BE32-E72D297353CC}">
                  <c16:uniqueId val="{00000018-6B7B-4C3B-A0B4-5B17B676530C}"/>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{D01BB798-9F79-43EA-AC04-8A70CBBCFA75}</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6B7B-4C3B-A0B4-5B17B676530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{470A726D-7A86-4B97-B379-39A8447AA99C}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B7B-4C3B-A0B4-5B17B676530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{0676D36D-4212-4FD0-A67B-C15C985B83B9}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B7B-4C3B-A0B4-5B17B676530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{6DAF0539-ACEA-42FB-857D-A6B1CC61251F}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B7B-4C3B-A0B4-5B17B676530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{6ED73E3F-8935-495A-8AFA-67626FDD68E5}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B7B-4C3B-A0B4-5B17B676530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{3BE2BFC9-53C8-40A0-856D-CB9F379FF802}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B7B-4C3B-A0B4-5B17B676530C}"/>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{9DB0B869-5D6C-4C07-BCD1-365D4360BFAF}</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6B7B-4C3B-A0B4-5B17B67653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2.1715702686866996</c:v>
                </c:pt>
                <c:pt idx="1">
                  <c:v>1.0632344711807498</c:v>
                </c:pt>
                <c:pt idx="2">
                  <c:v>-0.13654984069185253</c:v>
                </c:pt>
                <c:pt idx="3">
                  <c:v>2.0522532271778617</c:v>
                </c:pt>
                <c:pt idx="4">
                  <c:v>4.6560111188325228</c:v>
                </c:pt>
                <c:pt idx="5">
                  <c:v>2.047590876224282</c:v>
                </c:pt>
                <c:pt idx="6">
                  <c:v>-0.26669037247755356</c:v>
                </c:pt>
                <c:pt idx="7">
                  <c:v>4.3786666666666667</c:v>
                </c:pt>
                <c:pt idx="8">
                  <c:v>0.17194702568230044</c:v>
                </c:pt>
                <c:pt idx="9">
                  <c:v>1.564820102798401</c:v>
                </c:pt>
                <c:pt idx="10">
                  <c:v>3.990246065174019</c:v>
                </c:pt>
                <c:pt idx="11">
                  <c:v>20.812544547398431</c:v>
                </c:pt>
                <c:pt idx="12">
                  <c:v>0.74282786885245899</c:v>
                </c:pt>
                <c:pt idx="13">
                  <c:v>3.575456801263253</c:v>
                </c:pt>
                <c:pt idx="14">
                  <c:v>1.1250611446274255</c:v>
                </c:pt>
                <c:pt idx="15">
                  <c:v>-12.807525325615051</c:v>
                </c:pt>
                <c:pt idx="16">
                  <c:v>2.9318958716802523</c:v>
                </c:pt>
                <c:pt idx="17">
                  <c:v>3.464484679665738</c:v>
                </c:pt>
                <c:pt idx="18">
                  <c:v>4.4262161942662228</c:v>
                </c:pt>
                <c:pt idx="19">
                  <c:v>4.806514817536125</c:v>
                </c:pt>
                <c:pt idx="20">
                  <c:v>2.8430451127819549</c:v>
                </c:pt>
                <c:pt idx="21">
                  <c:v>0</c:v>
                </c:pt>
                <c:pt idx="23">
                  <c:v>1.0632344711807498</c:v>
                </c:pt>
                <c:pt idx="24">
                  <c:v>2.5062757036799659</c:v>
                </c:pt>
                <c:pt idx="25">
                  <c:v>1.9842924967830677</c:v>
                </c:pt>
              </c:numCache>
            </c:numRef>
          </c:val>
          <c:extLst>
            <c:ext xmlns:c16="http://schemas.microsoft.com/office/drawing/2014/chart" uri="{C3380CC4-5D6E-409C-BE32-E72D297353CC}">
              <c16:uniqueId val="{00000020-6B7B-4C3B-A0B4-5B17B676530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{7F0AAD8E-33BE-45AD-BBAE-14F1F0F04DC3}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B7B-4C3B-A0B4-5B17B676530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{EDE4C752-D4C3-407E-8DE8-6309A3CC1D9A}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B7B-4C3B-A0B4-5B17B676530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{D1299487-7415-4451-B7D8-D0FF4851187F}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B7B-4C3B-A0B4-5B17B676530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{6ED3A345-4F20-4999-AB00-DA64B3886CF0}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B7B-4C3B-A0B4-5B17B676530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{7A3A8E74-9FB0-457B-8BC8-F4A1E3D53021}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B7B-4C3B-A0B4-5B17B676530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{3E791C55-9514-4C2C-A3A1-4970653E1D03}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B7B-4C3B-A0B4-5B17B676530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{8EA0FE8F-58E5-462E-9F63-F018B03D3751}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B7B-4C3B-A0B4-5B17B676530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{E4540807-B3EC-4A55-85D3-85643A39E125}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B7B-4C3B-A0B4-5B17B676530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{132D8C8A-CF73-405F-91BD-6C51CB2570F2}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B7B-4C3B-A0B4-5B17B676530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{5C50D719-78DF-4B70-847A-3D014AAE479F}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B7B-4C3B-A0B4-5B17B676530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{43212ACA-CF2C-47D5-B971-600503A807E9}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B7B-4C3B-A0B4-5B17B676530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{60B1339F-9BDB-4CE8-8923-360A01B984C6}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B7B-4C3B-A0B4-5B17B676530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{43E809FF-5DD1-4AA4-BADF-65B19E200601}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B7B-4C3B-A0B4-5B17B676530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{765A3AB7-D994-46F3-96D9-54261F988251}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B7B-4C3B-A0B4-5B17B676530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{FC9AB05A-FB5F-43EE-8F54-6F3F1597FF24}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B7B-4C3B-A0B4-5B17B676530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{9AF9F63B-9C16-4E23-8397-AD16227F4449}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B7B-4C3B-A0B4-5B17B676530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{71892D1E-594B-4505-8340-D6D1D0EC6047}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B7B-4C3B-A0B4-5B17B676530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{DFE281A3-F7E7-4F25-91B6-C10366EEF034}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B7B-4C3B-A0B4-5B17B676530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{D0873884-BFA8-45B3-B825-29CF79080C34}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B7B-4C3B-A0B4-5B17B676530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{24934600-A6A3-4B9D-9235-00AFDE232230}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B7B-4C3B-A0B4-5B17B676530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{1591BE4D-BA46-407A-97CB-4A9868E93A47}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B7B-4C3B-A0B4-5B17B676530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{ECB3768D-8914-4813-8C48-D50E832938E5}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B7B-4C3B-A0B4-5B17B676530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{97835C33-16AF-4058-A720-2AB749D0AF1C}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B7B-4C3B-A0B4-5B17B676530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{C31F3319-16E1-40C2-8C71-7AE714021722}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B7B-4C3B-A0B4-5B17B676530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{563AD11E-842B-45A7-ADC5-6EA3CDB68069}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B7B-4C3B-A0B4-5B17B676530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{EFEAC1A9-EA12-4555-8ED1-DDD1A6F0BA2F}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B7B-4C3B-A0B4-5B17B676530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{45998C9F-A6D6-4CA6-B352-5BCDC61212FF}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B7B-4C3B-A0B4-5B17B676530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{4DE39035-8AD3-475A-B68E-654C7892BFFC}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B7B-4C3B-A0B4-5B17B676530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{8D5A6A1D-0424-4127-87D9-4A52C47AF29E}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B7B-4C3B-A0B4-5B17B676530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{6DD099B4-3568-4F99-9526-B198C06FE5B3}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B7B-4C3B-A0B4-5B17B676530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{2C86D733-19C6-491E-93CC-72AF327AD8DF}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B7B-4C3B-A0B4-5B17B676530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{80D61A7F-0F9C-4722-9A56-25DC47E3D721}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B7B-4C3B-A0B4-5B17B67653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B7B-4C3B-A0B4-5B17B676530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B7B-4C3B-A0B4-5B17B676530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{A32927D1-5C21-4E47-AAF8-740C674997AF}</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CE50-4A9F-B07F-C8484515426F}"/>
                </c:ext>
              </c:extLst>
            </c:dLbl>
            <c:dLbl>
              <c:idx val="1"/>
              <c:tx>
                <c:strRef>
                  <c:f>Daten_Diagramme!$E$15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{937431B0-48A2-4207-A424-4A3FD48F610C}</c15:txfldGUID>
                      <c15:f>Daten_Diagramme!$E$15</c15:f>
                      <c15:dlblFieldTableCache>
                        <c:ptCount val="1"/>
                        <c:pt idx="0">
                          <c:v>3.8</c:v>
                        </c:pt>
                      </c15:dlblFieldTableCache>
                    </c15:dlblFTEntry>
                  </c15:dlblFieldTable>
                  <c15:showDataLabelsRange val="0"/>
                </c:ext>
                <c:ext xmlns:c16="http://schemas.microsoft.com/office/drawing/2014/chart" uri="{C3380CC4-5D6E-409C-BE32-E72D297353CC}">
                  <c16:uniqueId val="{00000001-CE50-4A9F-B07F-C8484515426F}"/>
                </c:ext>
              </c:extLst>
            </c:dLbl>
            <c:dLbl>
              <c:idx val="2"/>
              <c:tx>
                <c:strRef>
                  <c:f>Daten_Diagramme!$E$16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{A895EAD4-B1E0-4947-BD31-DFEA794E59E1}</c15:txfldGUID>
                      <c15:f>Daten_Diagramme!$E$16</c15:f>
                      <c15:dlblFieldTableCache>
                        <c:ptCount val="1"/>
                        <c:pt idx="0">
                          <c:v>3.2</c:v>
                        </c:pt>
                      </c15:dlblFieldTableCache>
                    </c15:dlblFTEntry>
                  </c15:dlblFieldTable>
                  <c15:showDataLabelsRange val="0"/>
                </c:ext>
                <c:ext xmlns:c16="http://schemas.microsoft.com/office/drawing/2014/chart" uri="{C3380CC4-5D6E-409C-BE32-E72D297353CC}">
                  <c16:uniqueId val="{00000002-CE50-4A9F-B07F-C8484515426F}"/>
                </c:ext>
              </c:extLst>
            </c:dLbl>
            <c:dLbl>
              <c:idx val="3"/>
              <c:tx>
                <c:strRef>
                  <c:f>Daten_Diagramme!$E$17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{51C5BB46-7B80-46DE-B9EB-37F70DF60F1C}</c15:txfldGUID>
                      <c15:f>Daten_Diagramme!$E$17</c15:f>
                      <c15:dlblFieldTableCache>
                        <c:ptCount val="1"/>
                        <c:pt idx="0">
                          <c:v>-4.2</c:v>
                        </c:pt>
                      </c15:dlblFieldTableCache>
                    </c15:dlblFTEntry>
                  </c15:dlblFieldTable>
                  <c15:showDataLabelsRange val="0"/>
                </c:ext>
                <c:ext xmlns:c16="http://schemas.microsoft.com/office/drawing/2014/chart" uri="{C3380CC4-5D6E-409C-BE32-E72D297353CC}">
                  <c16:uniqueId val="{00000003-CE50-4A9F-B07F-C8484515426F}"/>
                </c:ext>
              </c:extLst>
            </c:dLbl>
            <c:dLbl>
              <c:idx val="4"/>
              <c:tx>
                <c:strRef>
                  <c:f>Daten_Diagramme!$E$18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{B54E58A2-FF2F-416F-B169-1C6C78B3195F}</c15:txfldGUID>
                      <c15:f>Daten_Diagramme!$E$18</c15:f>
                      <c15:dlblFieldTableCache>
                        <c:ptCount val="1"/>
                        <c:pt idx="0">
                          <c:v>-1.2</c:v>
                        </c:pt>
                      </c15:dlblFieldTableCache>
                    </c15:dlblFTEntry>
                  </c15:dlblFieldTable>
                  <c15:showDataLabelsRange val="0"/>
                </c:ext>
                <c:ext xmlns:c16="http://schemas.microsoft.com/office/drawing/2014/chart" uri="{C3380CC4-5D6E-409C-BE32-E72D297353CC}">
                  <c16:uniqueId val="{00000004-CE50-4A9F-B07F-C8484515426F}"/>
                </c:ext>
              </c:extLst>
            </c:dLbl>
            <c:dLbl>
              <c:idx val="5"/>
              <c:tx>
                <c:strRef>
                  <c:f>Daten_Diagramme!$E$19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{E9A35CA8-A134-4BBC-A583-D0B7F7D6F7A8}</c15:txfldGUID>
                      <c15:f>Daten_Diagramme!$E$19</c15:f>
                      <c15:dlblFieldTableCache>
                        <c:ptCount val="1"/>
                        <c:pt idx="0">
                          <c:v>-6.9</c:v>
                        </c:pt>
                      </c15:dlblFieldTableCache>
                    </c15:dlblFTEntry>
                  </c15:dlblFieldTable>
                  <c15:showDataLabelsRange val="0"/>
                </c:ext>
                <c:ext xmlns:c16="http://schemas.microsoft.com/office/drawing/2014/chart" uri="{C3380CC4-5D6E-409C-BE32-E72D297353CC}">
                  <c16:uniqueId val="{00000005-CE50-4A9F-B07F-C8484515426F}"/>
                </c:ext>
              </c:extLst>
            </c:dLbl>
            <c:dLbl>
              <c:idx val="6"/>
              <c:tx>
                <c:strRef>
                  <c:f>Daten_Diagramme!$E$20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{D3EE5D9F-6962-4934-A499-0DBE837A4D16}</c15:txfldGUID>
                      <c15:f>Daten_Diagramme!$E$20</c15:f>
                      <c15:dlblFieldTableCache>
                        <c:ptCount val="1"/>
                        <c:pt idx="0">
                          <c:v>-4.7</c:v>
                        </c:pt>
                      </c15:dlblFieldTableCache>
                    </c15:dlblFTEntry>
                  </c15:dlblFieldTable>
                  <c15:showDataLabelsRange val="0"/>
                </c:ext>
                <c:ext xmlns:c16="http://schemas.microsoft.com/office/drawing/2014/chart" uri="{C3380CC4-5D6E-409C-BE32-E72D297353CC}">
                  <c16:uniqueId val="{00000006-CE50-4A9F-B07F-C8484515426F}"/>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{93A59390-26BC-40B8-BFBF-372BCD1F207E}</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CE50-4A9F-B07F-C8484515426F}"/>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{582138EA-C0FE-41D5-8AFC-7ACAEDD591A3}</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CE50-4A9F-B07F-C8484515426F}"/>
                </c:ext>
              </c:extLst>
            </c:dLbl>
            <c:dLbl>
              <c:idx val="9"/>
              <c:tx>
                <c:strRef>
                  <c:f>Daten_Diagramme!$E$23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{88BA016A-141E-4200-A870-F0BE353EEA61}</c15:txfldGUID>
                      <c15:f>Daten_Diagramme!$E$23</c15:f>
                      <c15:dlblFieldTableCache>
                        <c:ptCount val="1"/>
                        <c:pt idx="0">
                          <c:v>3.1</c:v>
                        </c:pt>
                      </c15:dlblFieldTableCache>
                    </c15:dlblFTEntry>
                  </c15:dlblFieldTable>
                  <c15:showDataLabelsRange val="0"/>
                </c:ext>
                <c:ext xmlns:c16="http://schemas.microsoft.com/office/drawing/2014/chart" uri="{C3380CC4-5D6E-409C-BE32-E72D297353CC}">
                  <c16:uniqueId val="{00000009-CE50-4A9F-B07F-C8484515426F}"/>
                </c:ext>
              </c:extLst>
            </c:dLbl>
            <c:dLbl>
              <c:idx val="10"/>
              <c:tx>
                <c:strRef>
                  <c:f>Daten_Diagramme!$E$24</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{8136C202-9565-44B2-948E-598F180BA7F8}</c15:txfldGUID>
                      <c15:f>Daten_Diagramme!$E$24</c15:f>
                      <c15:dlblFieldTableCache>
                        <c:ptCount val="1"/>
                        <c:pt idx="0">
                          <c:v>-8.3</c:v>
                        </c:pt>
                      </c15:dlblFieldTableCache>
                    </c15:dlblFTEntry>
                  </c15:dlblFieldTable>
                  <c15:showDataLabelsRange val="0"/>
                </c:ext>
                <c:ext xmlns:c16="http://schemas.microsoft.com/office/drawing/2014/chart" uri="{C3380CC4-5D6E-409C-BE32-E72D297353CC}">
                  <c16:uniqueId val="{0000000A-CE50-4A9F-B07F-C8484515426F}"/>
                </c:ext>
              </c:extLst>
            </c:dLbl>
            <c:dLbl>
              <c:idx val="11"/>
              <c:tx>
                <c:strRef>
                  <c:f>Daten_Diagramme!$E$25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{D8AC3E9E-1046-4038-BC25-65407A7DCEC4}</c15:txfldGUID>
                      <c15:f>Daten_Diagramme!$E$25</c15:f>
                      <c15:dlblFieldTableCache>
                        <c:ptCount val="1"/>
                        <c:pt idx="0">
                          <c:v>-9.7</c:v>
                        </c:pt>
                      </c15:dlblFieldTableCache>
                    </c15:dlblFTEntry>
                  </c15:dlblFieldTable>
                  <c15:showDataLabelsRange val="0"/>
                </c:ext>
                <c:ext xmlns:c16="http://schemas.microsoft.com/office/drawing/2014/chart" uri="{C3380CC4-5D6E-409C-BE32-E72D297353CC}">
                  <c16:uniqueId val="{0000000B-CE50-4A9F-B07F-C8484515426F}"/>
                </c:ext>
              </c:extLst>
            </c:dLbl>
            <c:dLbl>
              <c:idx val="12"/>
              <c:tx>
                <c:strRef>
                  <c:f>Daten_Diagramme!$E$26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{2C0EB747-8F31-4740-8559-30CE48DABE10}</c15:txfldGUID>
                      <c15:f>Daten_Diagramme!$E$26</c15:f>
                      <c15:dlblFieldTableCache>
                        <c:ptCount val="1"/>
                        <c:pt idx="0">
                          <c:v>-4.7</c:v>
                        </c:pt>
                      </c15:dlblFieldTableCache>
                    </c15:dlblFTEntry>
                  </c15:dlblFieldTable>
                  <c15:showDataLabelsRange val="0"/>
                </c:ext>
                <c:ext xmlns:c16="http://schemas.microsoft.com/office/drawing/2014/chart" uri="{C3380CC4-5D6E-409C-BE32-E72D297353CC}">
                  <c16:uniqueId val="{0000000C-CE50-4A9F-B07F-C8484515426F}"/>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{A2F4AEDD-FBCA-4230-846A-CA58E1DFF30A}</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CE50-4A9F-B07F-C8484515426F}"/>
                </c:ext>
              </c:extLst>
            </c:dLbl>
            <c:dLbl>
              <c:idx val="14"/>
              <c:tx>
                <c:strRef>
                  <c:f>Daten_Diagramme!$E$28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{A7B3BB20-EFDD-488B-A2F4-181F2941512F}</c15:txfldGUID>
                      <c15:f>Daten_Diagramme!$E$28</c15:f>
                      <c15:dlblFieldTableCache>
                        <c:ptCount val="1"/>
                        <c:pt idx="0">
                          <c:v>0.9</c:v>
                        </c:pt>
                      </c15:dlblFieldTableCache>
                    </c15:dlblFTEntry>
                  </c15:dlblFieldTable>
                  <c15:showDataLabelsRange val="0"/>
                </c:ext>
                <c:ext xmlns:c16="http://schemas.microsoft.com/office/drawing/2014/chart" uri="{C3380CC4-5D6E-409C-BE32-E72D297353CC}">
                  <c16:uniqueId val="{0000000E-CE50-4A9F-B07F-C8484515426F}"/>
                </c:ext>
              </c:extLst>
            </c:dLbl>
            <c:dLbl>
              <c:idx val="15"/>
              <c:tx>
                <c:strRef>
                  <c:f>Daten_Diagramme!$E$29</c:f>
                  <c:strCache>
                    <c:ptCount val="1"/>
                    <c:pt idx="0">
                      <c:v>-21.7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{1F9A02FD-9667-4525-9967-33790FB64A9D}</c15:txfldGUID>
                      <c15:f>Daten_Diagramme!$E$29</c15:f>
                      <c15:dlblFieldTableCache>
                        <c:ptCount val="1"/>
                        <c:pt idx="0">
                          <c:v>-21.7</c:v>
                        </c:pt>
                      </c15:dlblFieldTableCache>
                    </c15:dlblFTEntry>
                  </c15:dlblFieldTable>
                  <c15:showDataLabelsRange val="0"/>
                </c:ext>
                <c:ext xmlns:c16="http://schemas.microsoft.com/office/drawing/2014/chart" uri="{C3380CC4-5D6E-409C-BE32-E72D297353CC}">
                  <c16:uniqueId val="{0000000F-CE50-4A9F-B07F-C8484515426F}"/>
                </c:ext>
              </c:extLst>
            </c:dLbl>
            <c:dLbl>
              <c:idx val="16"/>
              <c:tx>
                <c:strRef>
                  <c:f>Daten_Diagramme!$E$30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{3686D722-24B1-49FB-A771-40B78686A6C1}</c15:txfldGUID>
                      <c15:f>Daten_Diagramme!$E$30</c15:f>
                      <c15:dlblFieldTableCache>
                        <c:ptCount val="1"/>
                        <c:pt idx="0">
                          <c:v>-4.4</c:v>
                        </c:pt>
                      </c15:dlblFieldTableCache>
                    </c15:dlblFTEntry>
                  </c15:dlblFieldTable>
                  <c15:showDataLabelsRange val="0"/>
                </c:ext>
                <c:ext xmlns:c16="http://schemas.microsoft.com/office/drawing/2014/chart" uri="{C3380CC4-5D6E-409C-BE32-E72D297353CC}">
                  <c16:uniqueId val="{00000010-CE50-4A9F-B07F-C8484515426F}"/>
                </c:ext>
              </c:extLst>
            </c:dLbl>
            <c:dLbl>
              <c:idx val="17"/>
              <c:tx>
                <c:strRef>
                  <c:f>Daten_Diagramme!$E$31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{DCEABB7D-5191-40CE-90D0-0DFEBCF42C52}</c15:txfldGUID>
                      <c15:f>Daten_Diagramme!$E$31</c15:f>
                      <c15:dlblFieldTableCache>
                        <c:ptCount val="1"/>
                        <c:pt idx="0">
                          <c:v>-4.7</c:v>
                        </c:pt>
                      </c15:dlblFieldTableCache>
                    </c15:dlblFTEntry>
                  </c15:dlblFieldTable>
                  <c15:showDataLabelsRange val="0"/>
                </c:ext>
                <c:ext xmlns:c16="http://schemas.microsoft.com/office/drawing/2014/chart" uri="{C3380CC4-5D6E-409C-BE32-E72D297353CC}">
                  <c16:uniqueId val="{00000011-CE50-4A9F-B07F-C8484515426F}"/>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{0B73B971-3E34-4D4C-9466-51E3B04A621F}</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CE50-4A9F-B07F-C8484515426F}"/>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{41F677B8-E3BB-49C7-9FA0-60E5BF7A584A}</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CE50-4A9F-B07F-C8484515426F}"/>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{5CB1846D-EFD4-467A-83EA-D1BC6B5E349E}</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CE50-4A9F-B07F-C8484515426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{80B8A75B-F7DE-4378-AAA5-A1904EDD7C39}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E50-4A9F-B07F-C8484515426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{A1B23BA0-89DB-4D73-8A82-4C49DDC8296C}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E50-4A9F-B07F-C8484515426F}"/>
                </c:ext>
              </c:extLst>
            </c:dLbl>
            <c:dLbl>
              <c:idx val="23"/>
              <c:tx>
                <c:strRef>
                  <c:f>Daten_Diagramme!$E$37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{1A445027-ABF3-43B4-8C28-DD8EFBA5DF18}</c15:txfldGUID>
                      <c15:f>Daten_Diagramme!$E$37</c15:f>
                      <c15:dlblFieldTableCache>
                        <c:ptCount val="1"/>
                        <c:pt idx="0">
                          <c:v>3.8</c:v>
                        </c:pt>
                      </c15:dlblFieldTableCache>
                    </c15:dlblFTEntry>
                  </c15:dlblFieldTable>
                  <c15:showDataLabelsRange val="0"/>
                </c:ext>
                <c:ext xmlns:c16="http://schemas.microsoft.com/office/drawing/2014/chart" uri="{C3380CC4-5D6E-409C-BE32-E72D297353CC}">
                  <c16:uniqueId val="{00000017-CE50-4A9F-B07F-C8484515426F}"/>
                </c:ext>
              </c:extLst>
            </c:dLbl>
            <c:dLbl>
              <c:idx val="24"/>
              <c:tx>
                <c:strRef>
                  <c:f>Daten_Diagramme!$E$38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{ED60A169-B7D2-4C45-B328-82A2AE1AB5C2}</c15:txfldGUID>
                      <c15:f>Daten_Diagramme!$E$38</c15:f>
                      <c15:dlblFieldTableCache>
                        <c:ptCount val="1"/>
                        <c:pt idx="0">
                          <c:v>-1.1</c:v>
                        </c:pt>
                      </c15:dlblFieldTableCache>
                    </c15:dlblFTEntry>
                  </c15:dlblFieldTable>
                  <c15:showDataLabelsRange val="0"/>
                </c:ext>
                <c:ext xmlns:c16="http://schemas.microsoft.com/office/drawing/2014/chart" uri="{C3380CC4-5D6E-409C-BE32-E72D297353CC}">
                  <c16:uniqueId val="{00000018-CE50-4A9F-B07F-C8484515426F}"/>
                </c:ext>
              </c:extLst>
            </c:dLbl>
            <c:dLbl>
              <c:idx val="25"/>
              <c:tx>
                <c:strRef>
                  <c:f>Daten_Diagramme!$E$39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{C208433D-6336-40CA-AA6A-F3C0E0F2E23B}</c15:txfldGUID>
                      <c15:f>Daten_Diagramme!$E$39</c15:f>
                      <c15:dlblFieldTableCache>
                        <c:ptCount val="1"/>
                        <c:pt idx="0">
                          <c:v>-2.5</c:v>
                        </c:pt>
                      </c15:dlblFieldTableCache>
                    </c15:dlblFTEntry>
                  </c15:dlblFieldTable>
                  <c15:showDataLabelsRange val="0"/>
                </c:ext>
                <c:ext xmlns:c16="http://schemas.microsoft.com/office/drawing/2014/chart" uri="{C3380CC4-5D6E-409C-BE32-E72D297353CC}">
                  <c16:uniqueId val="{00000019-CE50-4A9F-B07F-C8484515426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{A90D33D0-CA89-4A80-BF77-3268CCC94111}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E50-4A9F-B07F-C8484515426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{26947AB0-EF86-4869-B427-3DA2B460933D}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E50-4A9F-B07F-C8484515426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{A56CF492-7920-4518-A626-9F5DFDBA557C}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E50-4A9F-B07F-C8484515426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{E9EBD99E-A09B-4736-9008-047E8277E2BC}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E50-4A9F-B07F-C8484515426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{60D4B6AF-5BFC-49B9-9457-BC7A5F08CDB3}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E50-4A9F-B07F-C8484515426F}"/>
                </c:ext>
              </c:extLst>
            </c:dLbl>
            <c:dLbl>
              <c:idx val="31"/>
              <c:tx>
                <c:strRef>
                  <c:f>Daten_Diagramme!$E$45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{D751B535-201D-481F-961E-450452377CA6}</c15:txfldGUID>
                      <c15:f>Daten_Diagramme!$E$45</c15:f>
                      <c15:dlblFieldTableCache>
                        <c:ptCount val="1"/>
                        <c:pt idx="0">
                          <c:v>-2.5</c:v>
                        </c:pt>
                      </c15:dlblFieldTableCache>
                    </c15:dlblFTEntry>
                  </c15:dlblFieldTable>
                  <c15:showDataLabelsRange val="0"/>
                </c:ext>
                <c:ext xmlns:c16="http://schemas.microsoft.com/office/drawing/2014/chart" uri="{C3380CC4-5D6E-409C-BE32-E72D297353CC}">
                  <c16:uniqueId val="{0000001F-CE50-4A9F-B07F-C848451542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-1.9846013218956546</c:v>
                </c:pt>
                <c:pt idx="1">
                  <c:v>3.8120276043378247</c:v>
                </c:pt>
                <c:pt idx="2">
                  <c:v>3.2348804500703237</c:v>
                </c:pt>
                <c:pt idx="3">
                  <c:v>-4.2271562766865927</c:v>
                </c:pt>
                <c:pt idx="4">
                  <c:v>-1.21580547112462</c:v>
                </c:pt>
                <c:pt idx="5">
                  <c:v>-6.8998109640831755</c:v>
                </c:pt>
                <c:pt idx="6">
                  <c:v>-4.7138047138047137</c:v>
                </c:pt>
                <c:pt idx="7">
                  <c:v>3.028118240807498</c:v>
                </c:pt>
                <c:pt idx="8">
                  <c:v>-1.3939626994808691</c:v>
                </c:pt>
                <c:pt idx="9">
                  <c:v>3.0575103130308179</c:v>
                </c:pt>
                <c:pt idx="10">
                  <c:v>-8.346247509408899</c:v>
                </c:pt>
                <c:pt idx="11">
                  <c:v>-9.7152428810720259</c:v>
                </c:pt>
                <c:pt idx="12">
                  <c:v>-4.6969696969696972</c:v>
                </c:pt>
                <c:pt idx="13">
                  <c:v>-1.7380109430318635</c:v>
                </c:pt>
                <c:pt idx="14">
                  <c:v>0.88519313304721026</c:v>
                </c:pt>
                <c:pt idx="15">
                  <c:v>-21.710526315789473</c:v>
                </c:pt>
                <c:pt idx="16">
                  <c:v>-4.3907793633369927</c:v>
                </c:pt>
                <c:pt idx="17">
                  <c:v>-4.7129909365558911</c:v>
                </c:pt>
                <c:pt idx="18">
                  <c:v>-0.82788671023965144</c:v>
                </c:pt>
                <c:pt idx="19">
                  <c:v>-1.3557929334428924</c:v>
                </c:pt>
                <c:pt idx="20">
                  <c:v>-1.0492700729927007</c:v>
                </c:pt>
                <c:pt idx="21">
                  <c:v>0</c:v>
                </c:pt>
                <c:pt idx="23">
                  <c:v>3.8120276043378247</c:v>
                </c:pt>
                <c:pt idx="24">
                  <c:v>-1.1139674378748929</c:v>
                </c:pt>
                <c:pt idx="25">
                  <c:v>-2.5289017341040463</c:v>
                </c:pt>
              </c:numCache>
            </c:numRef>
          </c:val>
          <c:extLst>
            <c:ext xmlns:c16="http://schemas.microsoft.com/office/drawing/2014/chart" uri="{C3380CC4-5D6E-409C-BE32-E72D297353CC}">
              <c16:uniqueId val="{00000020-CE50-4A9F-B07F-C8484515426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{ECA27CA0-CF43-4FBA-A274-2A0436FD3F66}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E50-4A9F-B07F-C8484515426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{0F5FC10E-C427-4058-8A4E-C93CC235EA77}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E50-4A9F-B07F-C8484515426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{52338E84-9B39-427C-B95B-86043996D35D}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E50-4A9F-B07F-C8484515426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{3057D726-F6C8-4EC6-B892-F81088D6742D}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E50-4A9F-B07F-C8484515426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{3678F573-F9A4-40D8-B263-D08B89E870FA}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E50-4A9F-B07F-C8484515426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{EBDE5C62-DF38-46F4-8032-2F20D3C1607F}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E50-4A9F-B07F-C8484515426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{28CF14F5-1303-4D1D-90FA-0E798216E26E}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E50-4A9F-B07F-C8484515426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{8ED537DB-98F3-4E97-A310-0456B9D4DE2C}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E50-4A9F-B07F-C8484515426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{1D2D6CBC-B6AF-4263-833F-FD7676EC6392}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E50-4A9F-B07F-C8484515426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{2F09E450-13AE-4824-ACD5-BAAD3A15745A}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E50-4A9F-B07F-C8484515426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{BB1CAFEF-D743-48D6-9A1E-308A5B45C210}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E50-4A9F-B07F-C8484515426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{E015EE41-4479-4A30-BAC4-0E8FED4C9788}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E50-4A9F-B07F-C8484515426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{CF9576CB-EB37-461A-8FA0-97AAB67C1E8B}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E50-4A9F-B07F-C8484515426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{22E7B6F7-1043-446F-AE3C-AA700C1D7706}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E50-4A9F-B07F-C8484515426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{8ED474E4-73AA-421D-8A54-0B9F94E113E2}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E50-4A9F-B07F-C8484515426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{1EA5FCA2-4E89-4ED0-AA62-38C6DDE91463}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E50-4A9F-B07F-C8484515426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{D2AED648-0E42-4696-B28E-F9844E6708F5}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E50-4A9F-B07F-C8484515426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{BAE8064D-BB98-4893-83CF-8EC413AFD151}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E50-4A9F-B07F-C8484515426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{2E3E5899-FDA1-42DD-9A6F-27BF82E3F287}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E50-4A9F-B07F-C8484515426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{374A7FD8-2ED2-45F6-9D28-D33942C54816}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E50-4A9F-B07F-C8484515426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{15C07C5A-6197-41F7-8462-8CFB3D763109}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E50-4A9F-B07F-C8484515426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{55E6783B-3D0F-45F1-97FE-2CF67F47849A}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E50-4A9F-B07F-C8484515426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{1590C5D8-B864-40CE-A501-0BDF61E2CBBB}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E50-4A9F-B07F-C8484515426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{05B4665E-EF09-4295-919A-9AD5E677059A}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E50-4A9F-B07F-C8484515426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{B48FBDA1-8305-414E-BF73-2D0CD11C3C70}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E50-4A9F-B07F-C8484515426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{ED640E0D-CF9C-42AC-BF2E-BAB73C69660A}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E50-4A9F-B07F-C8484515426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{388530CF-7D88-48C9-9BB7-D9A8CFE192CA}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E50-4A9F-B07F-C8484515426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{FA0CE428-989C-48A3-88D6-C6529EA08D1D}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E50-4A9F-B07F-C8484515426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{D0759723-FA2C-4B11-BA9E-A09E48C1BB84}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E50-4A9F-B07F-C8484515426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{299BEE83-445D-428A-9594-B24002C54C2F}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E50-4A9F-B07F-C8484515426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{064AAFAA-5D90-41DD-8B72-168FB5550AAB}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E50-4A9F-B07F-C8484515426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{DE642BEF-2D84-4BB3-AA6E-17A10599D109}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E50-4A9F-B07F-C848451542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E50-4A9F-B07F-C8484515426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E50-4A9F-B07F-C8484515426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{170DA306-0C09-495D-B582-E65AA76D5A7B}</c15:txfldGUID>
                      <c15:f>Diagramm!$I$46</c15:f>
                      <c15:dlblFieldTableCache>
                        <c:ptCount val="1"/>
                      </c15:dlblFieldTableCache>
                    </c15:dlblFTEntry>
                  </c15:dlblFieldTable>
                  <c15:showDataLabelsRange val="0"/>
                </c:ext>
                <c:ext xmlns:c16="http://schemas.microsoft.com/office/drawing/2014/chart" uri="{C3380CC4-5D6E-409C-BE32-E72D297353CC}">
                  <c16:uniqueId val="{00000000-F0EA-45B4-828A-237B5D0D299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{EBA7E7A1-E62E-4DBB-A2F7-98D4A577FA64}</c15:txfldGUID>
                      <c15:f>Diagramm!$I$47</c15:f>
                      <c15:dlblFieldTableCache>
                        <c:ptCount val="1"/>
                      </c15:dlblFieldTableCache>
                    </c15:dlblFTEntry>
                  </c15:dlblFieldTable>
                  <c15:showDataLabelsRange val="0"/>
                </c:ext>
                <c:ext xmlns:c16="http://schemas.microsoft.com/office/drawing/2014/chart" uri="{C3380CC4-5D6E-409C-BE32-E72D297353CC}">
                  <c16:uniqueId val="{00000001-F0EA-45B4-828A-237B5D0D299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{5C07D4BF-DD37-47B5-B83B-8066DE7F34E9}</c15:txfldGUID>
                      <c15:f>Diagramm!$I$48</c15:f>
                      <c15:dlblFieldTableCache>
                        <c:ptCount val="1"/>
                      </c15:dlblFieldTableCache>
                    </c15:dlblFTEntry>
                  </c15:dlblFieldTable>
                  <c15:showDataLabelsRange val="0"/>
                </c:ext>
                <c:ext xmlns:c16="http://schemas.microsoft.com/office/drawing/2014/chart" uri="{C3380CC4-5D6E-409C-BE32-E72D297353CC}">
                  <c16:uniqueId val="{00000002-F0EA-45B4-828A-237B5D0D299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{EC71397B-4038-4BCE-A83A-11E6C007BB34}</c15:txfldGUID>
                      <c15:f>Diagramm!$I$49</c15:f>
                      <c15:dlblFieldTableCache>
                        <c:ptCount val="1"/>
                      </c15:dlblFieldTableCache>
                    </c15:dlblFTEntry>
                  </c15:dlblFieldTable>
                  <c15:showDataLabelsRange val="0"/>
                </c:ext>
                <c:ext xmlns:c16="http://schemas.microsoft.com/office/drawing/2014/chart" uri="{C3380CC4-5D6E-409C-BE32-E72D297353CC}">
                  <c16:uniqueId val="{00000003-F0EA-45B4-828A-237B5D0D299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{97E63433-B954-42B9-A170-98D5E37283E7}</c15:txfldGUID>
                      <c15:f>Diagramm!$I$50</c15:f>
                      <c15:dlblFieldTableCache>
                        <c:ptCount val="1"/>
                      </c15:dlblFieldTableCache>
                    </c15:dlblFTEntry>
                  </c15:dlblFieldTable>
                  <c15:showDataLabelsRange val="0"/>
                </c:ext>
                <c:ext xmlns:c16="http://schemas.microsoft.com/office/drawing/2014/chart" uri="{C3380CC4-5D6E-409C-BE32-E72D297353CC}">
                  <c16:uniqueId val="{00000004-F0EA-45B4-828A-237B5D0D299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{08CB0C9F-AB42-4EAD-9971-146688243F4A}</c15:txfldGUID>
                      <c15:f>Diagramm!$I$51</c15:f>
                      <c15:dlblFieldTableCache>
                        <c:ptCount val="1"/>
                      </c15:dlblFieldTableCache>
                    </c15:dlblFTEntry>
                  </c15:dlblFieldTable>
                  <c15:showDataLabelsRange val="0"/>
                </c:ext>
                <c:ext xmlns:c16="http://schemas.microsoft.com/office/drawing/2014/chart" uri="{C3380CC4-5D6E-409C-BE32-E72D297353CC}">
                  <c16:uniqueId val="{00000005-F0EA-45B4-828A-237B5D0D299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{F375C469-7900-4ED9-9A4B-6D9659FC256B}</c15:txfldGUID>
                      <c15:f>Diagramm!$I$52</c15:f>
                      <c15:dlblFieldTableCache>
                        <c:ptCount val="1"/>
                      </c15:dlblFieldTableCache>
                    </c15:dlblFTEntry>
                  </c15:dlblFieldTable>
                  <c15:showDataLabelsRange val="0"/>
                </c:ext>
                <c:ext xmlns:c16="http://schemas.microsoft.com/office/drawing/2014/chart" uri="{C3380CC4-5D6E-409C-BE32-E72D297353CC}">
                  <c16:uniqueId val="{00000006-F0EA-45B4-828A-237B5D0D299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{919D6B1F-69FB-4DB8-A024-430D9AC34C04}</c15:txfldGUID>
                      <c15:f>Diagramm!$I$53</c15:f>
                      <c15:dlblFieldTableCache>
                        <c:ptCount val="1"/>
                      </c15:dlblFieldTableCache>
                    </c15:dlblFTEntry>
                  </c15:dlblFieldTable>
                  <c15:showDataLabelsRange val="0"/>
                </c:ext>
                <c:ext xmlns:c16="http://schemas.microsoft.com/office/drawing/2014/chart" uri="{C3380CC4-5D6E-409C-BE32-E72D297353CC}">
                  <c16:uniqueId val="{00000007-F0EA-45B4-828A-237B5D0D299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{EE2A7ABB-ED0D-4F4D-BF3D-FA039A2B566E}</c15:txfldGUID>
                      <c15:f>Diagramm!$I$54</c15:f>
                      <c15:dlblFieldTableCache>
                        <c:ptCount val="1"/>
                      </c15:dlblFieldTableCache>
                    </c15:dlblFTEntry>
                  </c15:dlblFieldTable>
                  <c15:showDataLabelsRange val="0"/>
                </c:ext>
                <c:ext xmlns:c16="http://schemas.microsoft.com/office/drawing/2014/chart" uri="{C3380CC4-5D6E-409C-BE32-E72D297353CC}">
                  <c16:uniqueId val="{00000008-F0EA-45B4-828A-237B5D0D299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{A23584CD-75CC-448E-BB1F-7CB0B02BAFA3}</c15:txfldGUID>
                      <c15:f>Diagramm!$I$55</c15:f>
                      <c15:dlblFieldTableCache>
                        <c:ptCount val="1"/>
                      </c15:dlblFieldTableCache>
                    </c15:dlblFTEntry>
                  </c15:dlblFieldTable>
                  <c15:showDataLabelsRange val="0"/>
                </c:ext>
                <c:ext xmlns:c16="http://schemas.microsoft.com/office/drawing/2014/chart" uri="{C3380CC4-5D6E-409C-BE32-E72D297353CC}">
                  <c16:uniqueId val="{00000009-F0EA-45B4-828A-237B5D0D299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{42CEC30B-0AD1-4A50-9DDD-DDBF14341D7E}</c15:txfldGUID>
                      <c15:f>Diagramm!$I$56</c15:f>
                      <c15:dlblFieldTableCache>
                        <c:ptCount val="1"/>
                      </c15:dlblFieldTableCache>
                    </c15:dlblFTEntry>
                  </c15:dlblFieldTable>
                  <c15:showDataLabelsRange val="0"/>
                </c:ext>
                <c:ext xmlns:c16="http://schemas.microsoft.com/office/drawing/2014/chart" uri="{C3380CC4-5D6E-409C-BE32-E72D297353CC}">
                  <c16:uniqueId val="{0000000A-F0EA-45B4-828A-237B5D0D299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{515B0E03-8C5D-4F99-9148-3CD23C61662E}</c15:txfldGUID>
                      <c15:f>Diagramm!$I$57</c15:f>
                      <c15:dlblFieldTableCache>
                        <c:ptCount val="1"/>
                      </c15:dlblFieldTableCache>
                    </c15:dlblFTEntry>
                  </c15:dlblFieldTable>
                  <c15:showDataLabelsRange val="0"/>
                </c:ext>
                <c:ext xmlns:c16="http://schemas.microsoft.com/office/drawing/2014/chart" uri="{C3380CC4-5D6E-409C-BE32-E72D297353CC}">
                  <c16:uniqueId val="{0000000B-F0EA-45B4-828A-237B5D0D299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{A97BD6B8-E93D-4DA3-BA56-57127FE15334}</c15:txfldGUID>
                      <c15:f>Diagramm!$I$58</c15:f>
                      <c15:dlblFieldTableCache>
                        <c:ptCount val="1"/>
                      </c15:dlblFieldTableCache>
                    </c15:dlblFTEntry>
                  </c15:dlblFieldTable>
                  <c15:showDataLabelsRange val="0"/>
                </c:ext>
                <c:ext xmlns:c16="http://schemas.microsoft.com/office/drawing/2014/chart" uri="{C3380CC4-5D6E-409C-BE32-E72D297353CC}">
                  <c16:uniqueId val="{0000000C-F0EA-45B4-828A-237B5D0D299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{8127CD83-9AD4-4949-BA73-0A669561F3C0}</c15:txfldGUID>
                      <c15:f>Diagramm!$I$59</c15:f>
                      <c15:dlblFieldTableCache>
                        <c:ptCount val="1"/>
                      </c15:dlblFieldTableCache>
                    </c15:dlblFTEntry>
                  </c15:dlblFieldTable>
                  <c15:showDataLabelsRange val="0"/>
                </c:ext>
                <c:ext xmlns:c16="http://schemas.microsoft.com/office/drawing/2014/chart" uri="{C3380CC4-5D6E-409C-BE32-E72D297353CC}">
                  <c16:uniqueId val="{0000000D-F0EA-45B4-828A-237B5D0D299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{D1780AD0-24CC-4027-B561-E1CA48136620}</c15:txfldGUID>
                      <c15:f>Diagramm!$I$60</c15:f>
                      <c15:dlblFieldTableCache>
                        <c:ptCount val="1"/>
                      </c15:dlblFieldTableCache>
                    </c15:dlblFTEntry>
                  </c15:dlblFieldTable>
                  <c15:showDataLabelsRange val="0"/>
                </c:ext>
                <c:ext xmlns:c16="http://schemas.microsoft.com/office/drawing/2014/chart" uri="{C3380CC4-5D6E-409C-BE32-E72D297353CC}">
                  <c16:uniqueId val="{0000000E-F0EA-45B4-828A-237B5D0D299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{69904855-819B-479F-9FB0-507592F5D8C2}</c15:txfldGUID>
                      <c15:f>Diagramm!$I$61</c15:f>
                      <c15:dlblFieldTableCache>
                        <c:ptCount val="1"/>
                      </c15:dlblFieldTableCache>
                    </c15:dlblFTEntry>
                  </c15:dlblFieldTable>
                  <c15:showDataLabelsRange val="0"/>
                </c:ext>
                <c:ext xmlns:c16="http://schemas.microsoft.com/office/drawing/2014/chart" uri="{C3380CC4-5D6E-409C-BE32-E72D297353CC}">
                  <c16:uniqueId val="{0000000F-F0EA-45B4-828A-237B5D0D299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{FABA60D3-4C48-46BD-B6B5-AE5ABA636B40}</c15:txfldGUID>
                      <c15:f>Diagramm!$I$62</c15:f>
                      <c15:dlblFieldTableCache>
                        <c:ptCount val="1"/>
                      </c15:dlblFieldTableCache>
                    </c15:dlblFTEntry>
                  </c15:dlblFieldTable>
                  <c15:showDataLabelsRange val="0"/>
                </c:ext>
                <c:ext xmlns:c16="http://schemas.microsoft.com/office/drawing/2014/chart" uri="{C3380CC4-5D6E-409C-BE32-E72D297353CC}">
                  <c16:uniqueId val="{00000010-F0EA-45B4-828A-237B5D0D299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{908D442D-C57F-4463-A327-430E5E5A3892}</c15:txfldGUID>
                      <c15:f>Diagramm!$I$63</c15:f>
                      <c15:dlblFieldTableCache>
                        <c:ptCount val="1"/>
                      </c15:dlblFieldTableCache>
                    </c15:dlblFTEntry>
                  </c15:dlblFieldTable>
                  <c15:showDataLabelsRange val="0"/>
                </c:ext>
                <c:ext xmlns:c16="http://schemas.microsoft.com/office/drawing/2014/chart" uri="{C3380CC4-5D6E-409C-BE32-E72D297353CC}">
                  <c16:uniqueId val="{00000011-F0EA-45B4-828A-237B5D0D299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{2232D6C6-09E1-4A07-8D85-D6C6E02215C3}</c15:txfldGUID>
                      <c15:f>Diagramm!$I$64</c15:f>
                      <c15:dlblFieldTableCache>
                        <c:ptCount val="1"/>
                      </c15:dlblFieldTableCache>
                    </c15:dlblFTEntry>
                  </c15:dlblFieldTable>
                  <c15:showDataLabelsRange val="0"/>
                </c:ext>
                <c:ext xmlns:c16="http://schemas.microsoft.com/office/drawing/2014/chart" uri="{C3380CC4-5D6E-409C-BE32-E72D297353CC}">
                  <c16:uniqueId val="{00000012-F0EA-45B4-828A-237B5D0D299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{6D79FF3D-8811-4245-B73D-A726429C7D1F}</c15:txfldGUID>
                      <c15:f>Diagramm!$I$65</c15:f>
                      <c15:dlblFieldTableCache>
                        <c:ptCount val="1"/>
                      </c15:dlblFieldTableCache>
                    </c15:dlblFTEntry>
                  </c15:dlblFieldTable>
                  <c15:showDataLabelsRange val="0"/>
                </c:ext>
                <c:ext xmlns:c16="http://schemas.microsoft.com/office/drawing/2014/chart" uri="{C3380CC4-5D6E-409C-BE32-E72D297353CC}">
                  <c16:uniqueId val="{00000013-F0EA-45B4-828A-237B5D0D299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{F1355272-BE0E-42F7-A8D0-3D2982D57881}</c15:txfldGUID>
                      <c15:f>Diagramm!$I$66</c15:f>
                      <c15:dlblFieldTableCache>
                        <c:ptCount val="1"/>
                      </c15:dlblFieldTableCache>
                    </c15:dlblFTEntry>
                  </c15:dlblFieldTable>
                  <c15:showDataLabelsRange val="0"/>
                </c:ext>
                <c:ext xmlns:c16="http://schemas.microsoft.com/office/drawing/2014/chart" uri="{C3380CC4-5D6E-409C-BE32-E72D297353CC}">
                  <c16:uniqueId val="{00000014-F0EA-45B4-828A-237B5D0D299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{079BF95A-AD7A-4F3F-8907-036207F36E5B}</c15:txfldGUID>
                      <c15:f>Diagramm!$I$67</c15:f>
                      <c15:dlblFieldTableCache>
                        <c:ptCount val="1"/>
                      </c15:dlblFieldTableCache>
                    </c15:dlblFTEntry>
                  </c15:dlblFieldTable>
                  <c15:showDataLabelsRange val="0"/>
                </c:ext>
                <c:ext xmlns:c16="http://schemas.microsoft.com/office/drawing/2014/chart" uri="{C3380CC4-5D6E-409C-BE32-E72D297353CC}">
                  <c16:uniqueId val="{00000015-F0EA-45B4-828A-237B5D0D29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0EA-45B4-828A-237B5D0D299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{67F39E15-F3B3-4C97-9002-96BCA0140408}</c15:txfldGUID>
                      <c15:f>Diagramm!$K$46</c15:f>
                      <c15:dlblFieldTableCache>
                        <c:ptCount val="1"/>
                      </c15:dlblFieldTableCache>
                    </c15:dlblFTEntry>
                  </c15:dlblFieldTable>
                  <c15:showDataLabelsRange val="0"/>
                </c:ext>
                <c:ext xmlns:c16="http://schemas.microsoft.com/office/drawing/2014/chart" uri="{C3380CC4-5D6E-409C-BE32-E72D297353CC}">
                  <c16:uniqueId val="{00000017-F0EA-45B4-828A-237B5D0D299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{1F4A01AA-DDCA-44B9-A700-4D2C0E4E457A}</c15:txfldGUID>
                      <c15:f>Diagramm!$K$47</c15:f>
                      <c15:dlblFieldTableCache>
                        <c:ptCount val="1"/>
                      </c15:dlblFieldTableCache>
                    </c15:dlblFTEntry>
                  </c15:dlblFieldTable>
                  <c15:showDataLabelsRange val="0"/>
                </c:ext>
                <c:ext xmlns:c16="http://schemas.microsoft.com/office/drawing/2014/chart" uri="{C3380CC4-5D6E-409C-BE32-E72D297353CC}">
                  <c16:uniqueId val="{00000018-F0EA-45B4-828A-237B5D0D299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{AADB43C9-42AF-461F-8205-8A1331AE46A9}</c15:txfldGUID>
                      <c15:f>Diagramm!$K$48</c15:f>
                      <c15:dlblFieldTableCache>
                        <c:ptCount val="1"/>
                      </c15:dlblFieldTableCache>
                    </c15:dlblFTEntry>
                  </c15:dlblFieldTable>
                  <c15:showDataLabelsRange val="0"/>
                </c:ext>
                <c:ext xmlns:c16="http://schemas.microsoft.com/office/drawing/2014/chart" uri="{C3380CC4-5D6E-409C-BE32-E72D297353CC}">
                  <c16:uniqueId val="{00000019-F0EA-45B4-828A-237B5D0D299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{B3426358-97C7-4485-B4C5-6D137BB423AE}</c15:txfldGUID>
                      <c15:f>Diagramm!$K$49</c15:f>
                      <c15:dlblFieldTableCache>
                        <c:ptCount val="1"/>
                      </c15:dlblFieldTableCache>
                    </c15:dlblFTEntry>
                  </c15:dlblFieldTable>
                  <c15:showDataLabelsRange val="0"/>
                </c:ext>
                <c:ext xmlns:c16="http://schemas.microsoft.com/office/drawing/2014/chart" uri="{C3380CC4-5D6E-409C-BE32-E72D297353CC}">
                  <c16:uniqueId val="{0000001A-F0EA-45B4-828A-237B5D0D299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{1943DF7C-206D-4016-BA0B-AF60208C9737}</c15:txfldGUID>
                      <c15:f>Diagramm!$K$50</c15:f>
                      <c15:dlblFieldTableCache>
                        <c:ptCount val="1"/>
                      </c15:dlblFieldTableCache>
                    </c15:dlblFTEntry>
                  </c15:dlblFieldTable>
                  <c15:showDataLabelsRange val="0"/>
                </c:ext>
                <c:ext xmlns:c16="http://schemas.microsoft.com/office/drawing/2014/chart" uri="{C3380CC4-5D6E-409C-BE32-E72D297353CC}">
                  <c16:uniqueId val="{0000001B-F0EA-45B4-828A-237B5D0D299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{070C7035-B496-4CAB-9791-B98E3BBEE59D}</c15:txfldGUID>
                      <c15:f>Diagramm!$K$51</c15:f>
                      <c15:dlblFieldTableCache>
                        <c:ptCount val="1"/>
                      </c15:dlblFieldTableCache>
                    </c15:dlblFTEntry>
                  </c15:dlblFieldTable>
                  <c15:showDataLabelsRange val="0"/>
                </c:ext>
                <c:ext xmlns:c16="http://schemas.microsoft.com/office/drawing/2014/chart" uri="{C3380CC4-5D6E-409C-BE32-E72D297353CC}">
                  <c16:uniqueId val="{0000001C-F0EA-45B4-828A-237B5D0D299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{304DC793-0D3B-4553-A45B-6109BCC7730A}</c15:txfldGUID>
                      <c15:f>Diagramm!$K$52</c15:f>
                      <c15:dlblFieldTableCache>
                        <c:ptCount val="1"/>
                      </c15:dlblFieldTableCache>
                    </c15:dlblFTEntry>
                  </c15:dlblFieldTable>
                  <c15:showDataLabelsRange val="0"/>
                </c:ext>
                <c:ext xmlns:c16="http://schemas.microsoft.com/office/drawing/2014/chart" uri="{C3380CC4-5D6E-409C-BE32-E72D297353CC}">
                  <c16:uniqueId val="{0000001D-F0EA-45B4-828A-237B5D0D299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{B9AB715E-424F-4397-86CC-839E1BCFF4BC}</c15:txfldGUID>
                      <c15:f>Diagramm!$K$53</c15:f>
                      <c15:dlblFieldTableCache>
                        <c:ptCount val="1"/>
                      </c15:dlblFieldTableCache>
                    </c15:dlblFTEntry>
                  </c15:dlblFieldTable>
                  <c15:showDataLabelsRange val="0"/>
                </c:ext>
                <c:ext xmlns:c16="http://schemas.microsoft.com/office/drawing/2014/chart" uri="{C3380CC4-5D6E-409C-BE32-E72D297353CC}">
                  <c16:uniqueId val="{0000001E-F0EA-45B4-828A-237B5D0D299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{C6771FD4-7319-495F-851C-AAC4B977D6A7}</c15:txfldGUID>
                      <c15:f>Diagramm!$K$54</c15:f>
                      <c15:dlblFieldTableCache>
                        <c:ptCount val="1"/>
                      </c15:dlblFieldTableCache>
                    </c15:dlblFTEntry>
                  </c15:dlblFieldTable>
                  <c15:showDataLabelsRange val="0"/>
                </c:ext>
                <c:ext xmlns:c16="http://schemas.microsoft.com/office/drawing/2014/chart" uri="{C3380CC4-5D6E-409C-BE32-E72D297353CC}">
                  <c16:uniqueId val="{0000001F-F0EA-45B4-828A-237B5D0D299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{AB57E2D8-422F-4DA6-8D75-1CB26B0CDDC2}</c15:txfldGUID>
                      <c15:f>Diagramm!$K$55</c15:f>
                      <c15:dlblFieldTableCache>
                        <c:ptCount val="1"/>
                      </c15:dlblFieldTableCache>
                    </c15:dlblFTEntry>
                  </c15:dlblFieldTable>
                  <c15:showDataLabelsRange val="0"/>
                </c:ext>
                <c:ext xmlns:c16="http://schemas.microsoft.com/office/drawing/2014/chart" uri="{C3380CC4-5D6E-409C-BE32-E72D297353CC}">
                  <c16:uniqueId val="{00000020-F0EA-45B4-828A-237B5D0D299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{473E3C63-54B2-40F4-8A1E-8ED2FB8F396A}</c15:txfldGUID>
                      <c15:f>Diagramm!$K$56</c15:f>
                      <c15:dlblFieldTableCache>
                        <c:ptCount val="1"/>
                      </c15:dlblFieldTableCache>
                    </c15:dlblFTEntry>
                  </c15:dlblFieldTable>
                  <c15:showDataLabelsRange val="0"/>
                </c:ext>
                <c:ext xmlns:c16="http://schemas.microsoft.com/office/drawing/2014/chart" uri="{C3380CC4-5D6E-409C-BE32-E72D297353CC}">
                  <c16:uniqueId val="{00000021-F0EA-45B4-828A-237B5D0D299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{FC5F96B8-F8C8-417B-80DB-E135D7882A96}</c15:txfldGUID>
                      <c15:f>Diagramm!$K$57</c15:f>
                      <c15:dlblFieldTableCache>
                        <c:ptCount val="1"/>
                      </c15:dlblFieldTableCache>
                    </c15:dlblFTEntry>
                  </c15:dlblFieldTable>
                  <c15:showDataLabelsRange val="0"/>
                </c:ext>
                <c:ext xmlns:c16="http://schemas.microsoft.com/office/drawing/2014/chart" uri="{C3380CC4-5D6E-409C-BE32-E72D297353CC}">
                  <c16:uniqueId val="{00000022-F0EA-45B4-828A-237B5D0D299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{411B4E37-D172-440B-AD98-8355DFAD7FFC}</c15:txfldGUID>
                      <c15:f>Diagramm!$K$58</c15:f>
                      <c15:dlblFieldTableCache>
                        <c:ptCount val="1"/>
                      </c15:dlblFieldTableCache>
                    </c15:dlblFTEntry>
                  </c15:dlblFieldTable>
                  <c15:showDataLabelsRange val="0"/>
                </c:ext>
                <c:ext xmlns:c16="http://schemas.microsoft.com/office/drawing/2014/chart" uri="{C3380CC4-5D6E-409C-BE32-E72D297353CC}">
                  <c16:uniqueId val="{00000023-F0EA-45B4-828A-237B5D0D299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{25AD360F-87AB-42B4-9DBD-DD9B8EA22C16}</c15:txfldGUID>
                      <c15:f>Diagramm!$K$59</c15:f>
                      <c15:dlblFieldTableCache>
                        <c:ptCount val="1"/>
                      </c15:dlblFieldTableCache>
                    </c15:dlblFTEntry>
                  </c15:dlblFieldTable>
                  <c15:showDataLabelsRange val="0"/>
                </c:ext>
                <c:ext xmlns:c16="http://schemas.microsoft.com/office/drawing/2014/chart" uri="{C3380CC4-5D6E-409C-BE32-E72D297353CC}">
                  <c16:uniqueId val="{00000024-F0EA-45B4-828A-237B5D0D299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{8B5086D6-A028-48D0-BA8F-BE12C0C79ABC}</c15:txfldGUID>
                      <c15:f>Diagramm!$K$60</c15:f>
                      <c15:dlblFieldTableCache>
                        <c:ptCount val="1"/>
                      </c15:dlblFieldTableCache>
                    </c15:dlblFTEntry>
                  </c15:dlblFieldTable>
                  <c15:showDataLabelsRange val="0"/>
                </c:ext>
                <c:ext xmlns:c16="http://schemas.microsoft.com/office/drawing/2014/chart" uri="{C3380CC4-5D6E-409C-BE32-E72D297353CC}">
                  <c16:uniqueId val="{00000025-F0EA-45B4-828A-237B5D0D299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{C21EB43D-2F6B-44BA-9325-8DD46A38596E}</c15:txfldGUID>
                      <c15:f>Diagramm!$K$61</c15:f>
                      <c15:dlblFieldTableCache>
                        <c:ptCount val="1"/>
                      </c15:dlblFieldTableCache>
                    </c15:dlblFTEntry>
                  </c15:dlblFieldTable>
                  <c15:showDataLabelsRange val="0"/>
                </c:ext>
                <c:ext xmlns:c16="http://schemas.microsoft.com/office/drawing/2014/chart" uri="{C3380CC4-5D6E-409C-BE32-E72D297353CC}">
                  <c16:uniqueId val="{00000026-F0EA-45B4-828A-237B5D0D299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{4D16CE1D-9E17-411B-B746-D95E79DDF3BE}</c15:txfldGUID>
                      <c15:f>Diagramm!$K$62</c15:f>
                      <c15:dlblFieldTableCache>
                        <c:ptCount val="1"/>
                      </c15:dlblFieldTableCache>
                    </c15:dlblFTEntry>
                  </c15:dlblFieldTable>
                  <c15:showDataLabelsRange val="0"/>
                </c:ext>
                <c:ext xmlns:c16="http://schemas.microsoft.com/office/drawing/2014/chart" uri="{C3380CC4-5D6E-409C-BE32-E72D297353CC}">
                  <c16:uniqueId val="{00000027-F0EA-45B4-828A-237B5D0D299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{205CFB74-BB5E-4D38-917C-CFFDFAEAE270}</c15:txfldGUID>
                      <c15:f>Diagramm!$K$63</c15:f>
                      <c15:dlblFieldTableCache>
                        <c:ptCount val="1"/>
                      </c15:dlblFieldTableCache>
                    </c15:dlblFTEntry>
                  </c15:dlblFieldTable>
                  <c15:showDataLabelsRange val="0"/>
                </c:ext>
                <c:ext xmlns:c16="http://schemas.microsoft.com/office/drawing/2014/chart" uri="{C3380CC4-5D6E-409C-BE32-E72D297353CC}">
                  <c16:uniqueId val="{00000028-F0EA-45B4-828A-237B5D0D299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{3A646E9A-2C5F-465F-9051-37271BC0F063}</c15:txfldGUID>
                      <c15:f>Diagramm!$K$64</c15:f>
                      <c15:dlblFieldTableCache>
                        <c:ptCount val="1"/>
                      </c15:dlblFieldTableCache>
                    </c15:dlblFTEntry>
                  </c15:dlblFieldTable>
                  <c15:showDataLabelsRange val="0"/>
                </c:ext>
                <c:ext xmlns:c16="http://schemas.microsoft.com/office/drawing/2014/chart" uri="{C3380CC4-5D6E-409C-BE32-E72D297353CC}">
                  <c16:uniqueId val="{00000029-F0EA-45B4-828A-237B5D0D299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{16EA6B4A-CCB6-4048-A990-C25731D880FA}</c15:txfldGUID>
                      <c15:f>Diagramm!$K$65</c15:f>
                      <c15:dlblFieldTableCache>
                        <c:ptCount val="1"/>
                      </c15:dlblFieldTableCache>
                    </c15:dlblFTEntry>
                  </c15:dlblFieldTable>
                  <c15:showDataLabelsRange val="0"/>
                </c:ext>
                <c:ext xmlns:c16="http://schemas.microsoft.com/office/drawing/2014/chart" uri="{C3380CC4-5D6E-409C-BE32-E72D297353CC}">
                  <c16:uniqueId val="{0000002A-F0EA-45B4-828A-237B5D0D299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{98A28D11-6205-48E7-AC73-D90536612A8E}</c15:txfldGUID>
                      <c15:f>Diagramm!$K$66</c15:f>
                      <c15:dlblFieldTableCache>
                        <c:ptCount val="1"/>
                      </c15:dlblFieldTableCache>
                    </c15:dlblFTEntry>
                  </c15:dlblFieldTable>
                  <c15:showDataLabelsRange val="0"/>
                </c:ext>
                <c:ext xmlns:c16="http://schemas.microsoft.com/office/drawing/2014/chart" uri="{C3380CC4-5D6E-409C-BE32-E72D297353CC}">
                  <c16:uniqueId val="{0000002B-F0EA-45B4-828A-237B5D0D299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{947539E6-A6FD-4140-8D01-E0FE1E00420A}</c15:txfldGUID>
                      <c15:f>Diagramm!$K$67</c15:f>
                      <c15:dlblFieldTableCache>
                        <c:ptCount val="1"/>
                      </c15:dlblFieldTableCache>
                    </c15:dlblFTEntry>
                  </c15:dlblFieldTable>
                  <c15:showDataLabelsRange val="0"/>
                </c:ext>
                <c:ext xmlns:c16="http://schemas.microsoft.com/office/drawing/2014/chart" uri="{C3380CC4-5D6E-409C-BE32-E72D297353CC}">
                  <c16:uniqueId val="{0000002C-F0EA-45B4-828A-237B5D0D299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0EA-45B4-828A-237B5D0D299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{C4E2A5AB-1604-46CA-9A90-98C1935CD8D8}</c15:txfldGUID>
                      <c15:f>Diagramm!$J$46</c15:f>
                      <c15:dlblFieldTableCache>
                        <c:ptCount val="1"/>
                      </c15:dlblFieldTableCache>
                    </c15:dlblFTEntry>
                  </c15:dlblFieldTable>
                  <c15:showDataLabelsRange val="0"/>
                </c:ext>
                <c:ext xmlns:c16="http://schemas.microsoft.com/office/drawing/2014/chart" uri="{C3380CC4-5D6E-409C-BE32-E72D297353CC}">
                  <c16:uniqueId val="{0000002E-F0EA-45B4-828A-237B5D0D299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{0B5EFA7F-84D9-4CB4-A8B4-BD7AB6CAF6DE}</c15:txfldGUID>
                      <c15:f>Diagramm!$J$47</c15:f>
                      <c15:dlblFieldTableCache>
                        <c:ptCount val="1"/>
                      </c15:dlblFieldTableCache>
                    </c15:dlblFTEntry>
                  </c15:dlblFieldTable>
                  <c15:showDataLabelsRange val="0"/>
                </c:ext>
                <c:ext xmlns:c16="http://schemas.microsoft.com/office/drawing/2014/chart" uri="{C3380CC4-5D6E-409C-BE32-E72D297353CC}">
                  <c16:uniqueId val="{0000002F-F0EA-45B4-828A-237B5D0D299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{1C28B280-31D9-4522-830D-86D084CDD2AE}</c15:txfldGUID>
                      <c15:f>Diagramm!$J$48</c15:f>
                      <c15:dlblFieldTableCache>
                        <c:ptCount val="1"/>
                      </c15:dlblFieldTableCache>
                    </c15:dlblFTEntry>
                  </c15:dlblFieldTable>
                  <c15:showDataLabelsRange val="0"/>
                </c:ext>
                <c:ext xmlns:c16="http://schemas.microsoft.com/office/drawing/2014/chart" uri="{C3380CC4-5D6E-409C-BE32-E72D297353CC}">
                  <c16:uniqueId val="{00000030-F0EA-45B4-828A-237B5D0D299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{42D733FD-ECA6-4CC3-A3FF-D5BFE570BEE0}</c15:txfldGUID>
                      <c15:f>Diagramm!$J$49</c15:f>
                      <c15:dlblFieldTableCache>
                        <c:ptCount val="1"/>
                      </c15:dlblFieldTableCache>
                    </c15:dlblFTEntry>
                  </c15:dlblFieldTable>
                  <c15:showDataLabelsRange val="0"/>
                </c:ext>
                <c:ext xmlns:c16="http://schemas.microsoft.com/office/drawing/2014/chart" uri="{C3380CC4-5D6E-409C-BE32-E72D297353CC}">
                  <c16:uniqueId val="{00000031-F0EA-45B4-828A-237B5D0D299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{CAB313B8-A340-4B4A-A22F-307CAA8BFD9B}</c15:txfldGUID>
                      <c15:f>Diagramm!$J$50</c15:f>
                      <c15:dlblFieldTableCache>
                        <c:ptCount val="1"/>
                      </c15:dlblFieldTableCache>
                    </c15:dlblFTEntry>
                  </c15:dlblFieldTable>
                  <c15:showDataLabelsRange val="0"/>
                </c:ext>
                <c:ext xmlns:c16="http://schemas.microsoft.com/office/drawing/2014/chart" uri="{C3380CC4-5D6E-409C-BE32-E72D297353CC}">
                  <c16:uniqueId val="{00000032-F0EA-45B4-828A-237B5D0D299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{C970D663-0BD2-444A-96C0-B4FC6E07A56A}</c15:txfldGUID>
                      <c15:f>Diagramm!$J$51</c15:f>
                      <c15:dlblFieldTableCache>
                        <c:ptCount val="1"/>
                      </c15:dlblFieldTableCache>
                    </c15:dlblFTEntry>
                  </c15:dlblFieldTable>
                  <c15:showDataLabelsRange val="0"/>
                </c:ext>
                <c:ext xmlns:c16="http://schemas.microsoft.com/office/drawing/2014/chart" uri="{C3380CC4-5D6E-409C-BE32-E72D297353CC}">
                  <c16:uniqueId val="{00000033-F0EA-45B4-828A-237B5D0D299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{ECB485A8-183F-4B35-B1E1-760A5353FF45}</c15:txfldGUID>
                      <c15:f>Diagramm!$J$52</c15:f>
                      <c15:dlblFieldTableCache>
                        <c:ptCount val="1"/>
                      </c15:dlblFieldTableCache>
                    </c15:dlblFTEntry>
                  </c15:dlblFieldTable>
                  <c15:showDataLabelsRange val="0"/>
                </c:ext>
                <c:ext xmlns:c16="http://schemas.microsoft.com/office/drawing/2014/chart" uri="{C3380CC4-5D6E-409C-BE32-E72D297353CC}">
                  <c16:uniqueId val="{00000034-F0EA-45B4-828A-237B5D0D299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{AA49E91A-8CAE-48AD-B88E-084571E87AB2}</c15:txfldGUID>
                      <c15:f>Diagramm!$J$53</c15:f>
                      <c15:dlblFieldTableCache>
                        <c:ptCount val="1"/>
                      </c15:dlblFieldTableCache>
                    </c15:dlblFTEntry>
                  </c15:dlblFieldTable>
                  <c15:showDataLabelsRange val="0"/>
                </c:ext>
                <c:ext xmlns:c16="http://schemas.microsoft.com/office/drawing/2014/chart" uri="{C3380CC4-5D6E-409C-BE32-E72D297353CC}">
                  <c16:uniqueId val="{00000035-F0EA-45B4-828A-237B5D0D299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{9804DD4F-DC5C-489C-9A65-D0A40056CC67}</c15:txfldGUID>
                      <c15:f>Diagramm!$J$54</c15:f>
                      <c15:dlblFieldTableCache>
                        <c:ptCount val="1"/>
                      </c15:dlblFieldTableCache>
                    </c15:dlblFTEntry>
                  </c15:dlblFieldTable>
                  <c15:showDataLabelsRange val="0"/>
                </c:ext>
                <c:ext xmlns:c16="http://schemas.microsoft.com/office/drawing/2014/chart" uri="{C3380CC4-5D6E-409C-BE32-E72D297353CC}">
                  <c16:uniqueId val="{00000036-F0EA-45B4-828A-237B5D0D299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{F38FB968-BD5E-420B-B0FE-572A062A3F83}</c15:txfldGUID>
                      <c15:f>Diagramm!$J$55</c15:f>
                      <c15:dlblFieldTableCache>
                        <c:ptCount val="1"/>
                      </c15:dlblFieldTableCache>
                    </c15:dlblFTEntry>
                  </c15:dlblFieldTable>
                  <c15:showDataLabelsRange val="0"/>
                </c:ext>
                <c:ext xmlns:c16="http://schemas.microsoft.com/office/drawing/2014/chart" uri="{C3380CC4-5D6E-409C-BE32-E72D297353CC}">
                  <c16:uniqueId val="{00000037-F0EA-45B4-828A-237B5D0D299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{778ECE50-8FAD-4285-950B-7062FDC2DE35}</c15:txfldGUID>
                      <c15:f>Diagramm!$J$56</c15:f>
                      <c15:dlblFieldTableCache>
                        <c:ptCount val="1"/>
                      </c15:dlblFieldTableCache>
                    </c15:dlblFTEntry>
                  </c15:dlblFieldTable>
                  <c15:showDataLabelsRange val="0"/>
                </c:ext>
                <c:ext xmlns:c16="http://schemas.microsoft.com/office/drawing/2014/chart" uri="{C3380CC4-5D6E-409C-BE32-E72D297353CC}">
                  <c16:uniqueId val="{00000038-F0EA-45B4-828A-237B5D0D299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{6B2F8034-FC8A-474D-9FD0-CA3BDEB92958}</c15:txfldGUID>
                      <c15:f>Diagramm!$J$57</c15:f>
                      <c15:dlblFieldTableCache>
                        <c:ptCount val="1"/>
                      </c15:dlblFieldTableCache>
                    </c15:dlblFTEntry>
                  </c15:dlblFieldTable>
                  <c15:showDataLabelsRange val="0"/>
                </c:ext>
                <c:ext xmlns:c16="http://schemas.microsoft.com/office/drawing/2014/chart" uri="{C3380CC4-5D6E-409C-BE32-E72D297353CC}">
                  <c16:uniqueId val="{00000039-F0EA-45B4-828A-237B5D0D299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{7E978191-64D6-4093-B47B-5609253F1609}</c15:txfldGUID>
                      <c15:f>Diagramm!$J$58</c15:f>
                      <c15:dlblFieldTableCache>
                        <c:ptCount val="1"/>
                      </c15:dlblFieldTableCache>
                    </c15:dlblFTEntry>
                  </c15:dlblFieldTable>
                  <c15:showDataLabelsRange val="0"/>
                </c:ext>
                <c:ext xmlns:c16="http://schemas.microsoft.com/office/drawing/2014/chart" uri="{C3380CC4-5D6E-409C-BE32-E72D297353CC}">
                  <c16:uniqueId val="{0000003A-F0EA-45B4-828A-237B5D0D299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{757BFE24-C123-4B17-AA80-B655A0516730}</c15:txfldGUID>
                      <c15:f>Diagramm!$J$59</c15:f>
                      <c15:dlblFieldTableCache>
                        <c:ptCount val="1"/>
                      </c15:dlblFieldTableCache>
                    </c15:dlblFTEntry>
                  </c15:dlblFieldTable>
                  <c15:showDataLabelsRange val="0"/>
                </c:ext>
                <c:ext xmlns:c16="http://schemas.microsoft.com/office/drawing/2014/chart" uri="{C3380CC4-5D6E-409C-BE32-E72D297353CC}">
                  <c16:uniqueId val="{0000003B-F0EA-45B4-828A-237B5D0D299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{D51FC419-9158-440F-9B98-D0C1FF03B206}</c15:txfldGUID>
                      <c15:f>Diagramm!$J$60</c15:f>
                      <c15:dlblFieldTableCache>
                        <c:ptCount val="1"/>
                      </c15:dlblFieldTableCache>
                    </c15:dlblFTEntry>
                  </c15:dlblFieldTable>
                  <c15:showDataLabelsRange val="0"/>
                </c:ext>
                <c:ext xmlns:c16="http://schemas.microsoft.com/office/drawing/2014/chart" uri="{C3380CC4-5D6E-409C-BE32-E72D297353CC}">
                  <c16:uniqueId val="{0000003C-F0EA-45B4-828A-237B5D0D299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{4BD1DCDB-B17B-4A66-8176-59F8201230AF}</c15:txfldGUID>
                      <c15:f>Diagramm!$J$61</c15:f>
                      <c15:dlblFieldTableCache>
                        <c:ptCount val="1"/>
                      </c15:dlblFieldTableCache>
                    </c15:dlblFTEntry>
                  </c15:dlblFieldTable>
                  <c15:showDataLabelsRange val="0"/>
                </c:ext>
                <c:ext xmlns:c16="http://schemas.microsoft.com/office/drawing/2014/chart" uri="{C3380CC4-5D6E-409C-BE32-E72D297353CC}">
                  <c16:uniqueId val="{0000003D-F0EA-45B4-828A-237B5D0D299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{F1A91002-B9BD-4D84-BD29-9547E5268139}</c15:txfldGUID>
                      <c15:f>Diagramm!$J$62</c15:f>
                      <c15:dlblFieldTableCache>
                        <c:ptCount val="1"/>
                      </c15:dlblFieldTableCache>
                    </c15:dlblFTEntry>
                  </c15:dlblFieldTable>
                  <c15:showDataLabelsRange val="0"/>
                </c:ext>
                <c:ext xmlns:c16="http://schemas.microsoft.com/office/drawing/2014/chart" uri="{C3380CC4-5D6E-409C-BE32-E72D297353CC}">
                  <c16:uniqueId val="{0000003E-F0EA-45B4-828A-237B5D0D299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{0280D5DC-7988-49E0-9A6A-79984FAC0653}</c15:txfldGUID>
                      <c15:f>Diagramm!$J$63</c15:f>
                      <c15:dlblFieldTableCache>
                        <c:ptCount val="1"/>
                      </c15:dlblFieldTableCache>
                    </c15:dlblFTEntry>
                  </c15:dlblFieldTable>
                  <c15:showDataLabelsRange val="0"/>
                </c:ext>
                <c:ext xmlns:c16="http://schemas.microsoft.com/office/drawing/2014/chart" uri="{C3380CC4-5D6E-409C-BE32-E72D297353CC}">
                  <c16:uniqueId val="{0000003F-F0EA-45B4-828A-237B5D0D299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{DBB19E05-BB39-43B2-AA8C-FC7B2AC0157C}</c15:txfldGUID>
                      <c15:f>Diagramm!$J$64</c15:f>
                      <c15:dlblFieldTableCache>
                        <c:ptCount val="1"/>
                      </c15:dlblFieldTableCache>
                    </c15:dlblFTEntry>
                  </c15:dlblFieldTable>
                  <c15:showDataLabelsRange val="0"/>
                </c:ext>
                <c:ext xmlns:c16="http://schemas.microsoft.com/office/drawing/2014/chart" uri="{C3380CC4-5D6E-409C-BE32-E72D297353CC}">
                  <c16:uniqueId val="{00000040-F0EA-45B4-828A-237B5D0D299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{4C3EE8A4-789E-4153-89A6-1303DB2BFB05}</c15:txfldGUID>
                      <c15:f>Diagramm!$J$65</c15:f>
                      <c15:dlblFieldTableCache>
                        <c:ptCount val="1"/>
                      </c15:dlblFieldTableCache>
                    </c15:dlblFTEntry>
                  </c15:dlblFieldTable>
                  <c15:showDataLabelsRange val="0"/>
                </c:ext>
                <c:ext xmlns:c16="http://schemas.microsoft.com/office/drawing/2014/chart" uri="{C3380CC4-5D6E-409C-BE32-E72D297353CC}">
                  <c16:uniqueId val="{00000041-F0EA-45B4-828A-237B5D0D299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{38984389-67AB-488C-B542-AE6243AC0AE8}</c15:txfldGUID>
                      <c15:f>Diagramm!$J$66</c15:f>
                      <c15:dlblFieldTableCache>
                        <c:ptCount val="1"/>
                      </c15:dlblFieldTableCache>
                    </c15:dlblFTEntry>
                  </c15:dlblFieldTable>
                  <c15:showDataLabelsRange val="0"/>
                </c:ext>
                <c:ext xmlns:c16="http://schemas.microsoft.com/office/drawing/2014/chart" uri="{C3380CC4-5D6E-409C-BE32-E72D297353CC}">
                  <c16:uniqueId val="{00000042-F0EA-45B4-828A-237B5D0D299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{D8F6DA02-0D0B-4AEF-BF03-04A246E80291}</c15:txfldGUID>
                      <c15:f>Diagramm!$J$67</c15:f>
                      <c15:dlblFieldTableCache>
                        <c:ptCount val="1"/>
                      </c15:dlblFieldTableCache>
                    </c15:dlblFTEntry>
                  </c15:dlblFieldTable>
                  <c15:showDataLabelsRange val="0"/>
                </c:ext>
                <c:ext xmlns:c16="http://schemas.microsoft.com/office/drawing/2014/chart" uri="{C3380CC4-5D6E-409C-BE32-E72D297353CC}">
                  <c16:uniqueId val="{00000043-F0EA-45B4-828A-237B5D0D29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0EA-45B4-828A-237B5D0D299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BD-4710-9E11-5033C8254D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BD-4710-9E11-5033C8254D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BD-4710-9E11-5033C8254D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BD-4710-9E11-5033C8254D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BD-4710-9E11-5033C8254D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BD-4710-9E11-5033C8254D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2BD-4710-9E11-5033C8254D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BD-4710-9E11-5033C8254D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2BD-4710-9E11-5033C8254D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BD-4710-9E11-5033C8254D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2BD-4710-9E11-5033C8254D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BD-4710-9E11-5033C8254D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2BD-4710-9E11-5033C8254D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2BD-4710-9E11-5033C8254D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2BD-4710-9E11-5033C8254D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2BD-4710-9E11-5033C8254D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2BD-4710-9E11-5033C8254D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2BD-4710-9E11-5033C8254D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2BD-4710-9E11-5033C8254D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2BD-4710-9E11-5033C8254D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2BD-4710-9E11-5033C8254D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2BD-4710-9E11-5033C8254D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2BD-4710-9E11-5033C8254D3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2BD-4710-9E11-5033C8254D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2BD-4710-9E11-5033C8254D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2BD-4710-9E11-5033C8254D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2BD-4710-9E11-5033C8254D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2BD-4710-9E11-5033C8254D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2BD-4710-9E11-5033C8254D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2BD-4710-9E11-5033C8254D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2BD-4710-9E11-5033C8254D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2BD-4710-9E11-5033C8254D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2BD-4710-9E11-5033C8254D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2BD-4710-9E11-5033C8254D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2BD-4710-9E11-5033C8254D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2BD-4710-9E11-5033C8254D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2BD-4710-9E11-5033C8254D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2BD-4710-9E11-5033C8254D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2BD-4710-9E11-5033C8254D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2BD-4710-9E11-5033C8254D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2BD-4710-9E11-5033C8254D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2BD-4710-9E11-5033C8254D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2BD-4710-9E11-5033C8254D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2BD-4710-9E11-5033C8254D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2BD-4710-9E11-5033C8254D3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2BD-4710-9E11-5033C8254D3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2BD-4710-9E11-5033C8254D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2BD-4710-9E11-5033C8254D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2BD-4710-9E11-5033C8254D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2BD-4710-9E11-5033C8254D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2BD-4710-9E11-5033C8254D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2BD-4710-9E11-5033C8254D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2BD-4710-9E11-5033C8254D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2BD-4710-9E11-5033C8254D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2BD-4710-9E11-5033C8254D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2BD-4710-9E11-5033C8254D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2BD-4710-9E11-5033C8254D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2BD-4710-9E11-5033C8254D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2BD-4710-9E11-5033C8254D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2BD-4710-9E11-5033C8254D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2BD-4710-9E11-5033C8254D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2BD-4710-9E11-5033C8254D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2BD-4710-9E11-5033C8254D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2BD-4710-9E11-5033C8254D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2BD-4710-9E11-5033C8254D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2BD-4710-9E11-5033C8254D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2BD-4710-9E11-5033C8254D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2BD-4710-9E11-5033C8254D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2BD-4710-9E11-5033C8254D3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100.45666554888273</c:v>
                </c:pt>
                <c:pt idx="2">
                  <c:v>102.75340670060665</c:v>
                </c:pt>
                <c:pt idx="3">
                  <c:v>101.5705880559705</c:v>
                </c:pt>
                <c:pt idx="4">
                  <c:v>103.13081120629211</c:v>
                </c:pt>
                <c:pt idx="5">
                  <c:v>103.89415602231504</c:v>
                </c:pt>
                <c:pt idx="6">
                  <c:v>106.36527146907295</c:v>
                </c:pt>
                <c:pt idx="7">
                  <c:v>105.42694265768375</c:v>
                </c:pt>
                <c:pt idx="8">
                  <c:v>106.45428771758681</c:v>
                </c:pt>
                <c:pt idx="9">
                  <c:v>107.03716123525287</c:v>
                </c:pt>
                <c:pt idx="10">
                  <c:v>109.59973173185379</c:v>
                </c:pt>
                <c:pt idx="11">
                  <c:v>108.69371703807577</c:v>
                </c:pt>
                <c:pt idx="12">
                  <c:v>109.70642929000395</c:v>
                </c:pt>
                <c:pt idx="13">
                  <c:v>110.06737188671767</c:v>
                </c:pt>
                <c:pt idx="14">
                  <c:v>112.80797488034631</c:v>
                </c:pt>
                <c:pt idx="15">
                  <c:v>112.39703685638509</c:v>
                </c:pt>
                <c:pt idx="16">
                  <c:v>112.973203670396</c:v>
                </c:pt>
                <c:pt idx="17">
                  <c:v>113.39511630033839</c:v>
                </c:pt>
                <c:pt idx="18">
                  <c:v>116.1735207145688</c:v>
                </c:pt>
                <c:pt idx="19">
                  <c:v>115.36079017163064</c:v>
                </c:pt>
                <c:pt idx="20">
                  <c:v>116.54543791726365</c:v>
                </c:pt>
                <c:pt idx="21">
                  <c:v>116.70213090266135</c:v>
                </c:pt>
                <c:pt idx="22">
                  <c:v>119.49516812486662</c:v>
                </c:pt>
                <c:pt idx="23">
                  <c:v>118.4300216443618</c:v>
                </c:pt>
                <c:pt idx="24">
                  <c:v>119.07630399658569</c:v>
                </c:pt>
              </c:numCache>
            </c:numRef>
          </c:val>
          <c:smooth val="0"/>
          <c:extLst>
            <c:ext xmlns:c16="http://schemas.microsoft.com/office/drawing/2014/chart" uri="{C3380CC4-5D6E-409C-BE32-E72D297353CC}">
              <c16:uniqueId val="{00000000-4D95-47FB-B8BC-F51BDD7A14F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102.99530148786218</c:v>
                </c:pt>
                <c:pt idx="2">
                  <c:v>109.01200730879665</c:v>
                </c:pt>
                <c:pt idx="3">
                  <c:v>106.2451057165231</c:v>
                </c:pt>
                <c:pt idx="4">
                  <c:v>105.28582615505091</c:v>
                </c:pt>
                <c:pt idx="5">
                  <c:v>107.88958496476116</c:v>
                </c:pt>
                <c:pt idx="6">
                  <c:v>112.47716001044114</c:v>
                </c:pt>
                <c:pt idx="7">
                  <c:v>110.27146959018532</c:v>
                </c:pt>
                <c:pt idx="8">
                  <c:v>110.34977812581572</c:v>
                </c:pt>
                <c:pt idx="9">
                  <c:v>112.23570869224746</c:v>
                </c:pt>
                <c:pt idx="10">
                  <c:v>117.43017488906291</c:v>
                </c:pt>
                <c:pt idx="11">
                  <c:v>115.59645001305144</c:v>
                </c:pt>
                <c:pt idx="12">
                  <c:v>114.96998172800836</c:v>
                </c:pt>
                <c:pt idx="13">
                  <c:v>118.17410597755156</c:v>
                </c:pt>
                <c:pt idx="14">
                  <c:v>123.89062907856956</c:v>
                </c:pt>
                <c:pt idx="15">
                  <c:v>123.03576089793789</c:v>
                </c:pt>
                <c:pt idx="16">
                  <c:v>122.44192116940746</c:v>
                </c:pt>
                <c:pt idx="17">
                  <c:v>125.35891412163926</c:v>
                </c:pt>
                <c:pt idx="18">
                  <c:v>131.56486557034717</c:v>
                </c:pt>
                <c:pt idx="19">
                  <c:v>129.28086661446096</c:v>
                </c:pt>
                <c:pt idx="20">
                  <c:v>129.97911772383191</c:v>
                </c:pt>
                <c:pt idx="21">
                  <c:v>132.89611067606367</c:v>
                </c:pt>
                <c:pt idx="22">
                  <c:v>138.41686243800575</c:v>
                </c:pt>
                <c:pt idx="23">
                  <c:v>136.13938919342209</c:v>
                </c:pt>
                <c:pt idx="24">
                  <c:v>131.59096841555728</c:v>
                </c:pt>
              </c:numCache>
            </c:numRef>
          </c:val>
          <c:smooth val="0"/>
          <c:extLst>
            <c:ext xmlns:c16="http://schemas.microsoft.com/office/drawing/2014/chart" uri="{C3380CC4-5D6E-409C-BE32-E72D297353CC}">
              <c16:uniqueId val="{00000001-4D95-47FB-B8BC-F51BDD7A14F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101.46302886516409</c:v>
                </c:pt>
                <c:pt idx="2">
                  <c:v>100.12603795966785</c:v>
                </c:pt>
                <c:pt idx="3">
                  <c:v>99.728153420324233</c:v>
                </c:pt>
                <c:pt idx="4">
                  <c:v>96.567319098457887</c:v>
                </c:pt>
                <c:pt idx="5">
                  <c:v>97.691775405298543</c:v>
                </c:pt>
                <c:pt idx="6">
                  <c:v>95.640569395017792</c:v>
                </c:pt>
                <c:pt idx="7">
                  <c:v>95.457690786872291</c:v>
                </c:pt>
                <c:pt idx="8">
                  <c:v>95.198200869909058</c:v>
                </c:pt>
                <c:pt idx="9">
                  <c:v>96.307829181494668</c:v>
                </c:pt>
                <c:pt idx="10">
                  <c:v>94.180011862396213</c:v>
                </c:pt>
                <c:pt idx="11">
                  <c:v>93.648675365757214</c:v>
                </c:pt>
                <c:pt idx="12">
                  <c:v>93.54982206405694</c:v>
                </c:pt>
                <c:pt idx="13">
                  <c:v>95.272340846184264</c:v>
                </c:pt>
                <c:pt idx="14">
                  <c:v>92.959173586397782</c:v>
                </c:pt>
                <c:pt idx="15">
                  <c:v>92.025009885330164</c:v>
                </c:pt>
                <c:pt idx="16">
                  <c:v>91.738335310399364</c:v>
                </c:pt>
                <c:pt idx="17">
                  <c:v>93.559707394226962</c:v>
                </c:pt>
                <c:pt idx="18">
                  <c:v>90.991992882562272</c:v>
                </c:pt>
                <c:pt idx="19">
                  <c:v>91.189699485962834</c:v>
                </c:pt>
                <c:pt idx="20">
                  <c:v>91.365164096480825</c:v>
                </c:pt>
                <c:pt idx="21">
                  <c:v>92.951759588770273</c:v>
                </c:pt>
                <c:pt idx="22">
                  <c:v>90.334618426255446</c:v>
                </c:pt>
                <c:pt idx="23">
                  <c:v>90.371688414393034</c:v>
                </c:pt>
                <c:pt idx="24">
                  <c:v>87.964610517991304</c:v>
                </c:pt>
              </c:numCache>
            </c:numRef>
          </c:val>
          <c:smooth val="0"/>
          <c:extLst>
            <c:ext xmlns:c16="http://schemas.microsoft.com/office/drawing/2014/chart" uri="{C3380CC4-5D6E-409C-BE32-E72D297353CC}">
              <c16:uniqueId val="{00000002-4D95-47FB-B8BC-F51BDD7A14F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D95-47FB-B8BC-F51BDD7A14F6}"/>
                </c:ext>
              </c:extLst>
            </c:dLbl>
            <c:dLbl>
              <c:idx val="1"/>
              <c:delete val="1"/>
              <c:extLst>
                <c:ext xmlns:c15="http://schemas.microsoft.com/office/drawing/2012/chart" uri="{CE6537A1-D6FC-4f65-9D91-7224C49458BB}"/>
                <c:ext xmlns:c16="http://schemas.microsoft.com/office/drawing/2014/chart" uri="{C3380CC4-5D6E-409C-BE32-E72D297353CC}">
                  <c16:uniqueId val="{00000004-4D95-47FB-B8BC-F51BDD7A14F6}"/>
                </c:ext>
              </c:extLst>
            </c:dLbl>
            <c:dLbl>
              <c:idx val="2"/>
              <c:delete val="1"/>
              <c:extLst>
                <c:ext xmlns:c15="http://schemas.microsoft.com/office/drawing/2012/chart" uri="{CE6537A1-D6FC-4f65-9D91-7224C49458BB}"/>
                <c:ext xmlns:c16="http://schemas.microsoft.com/office/drawing/2014/chart" uri="{C3380CC4-5D6E-409C-BE32-E72D297353CC}">
                  <c16:uniqueId val="{00000005-4D95-47FB-B8BC-F51BDD7A14F6}"/>
                </c:ext>
              </c:extLst>
            </c:dLbl>
            <c:dLbl>
              <c:idx val="3"/>
              <c:delete val="1"/>
              <c:extLst>
                <c:ext xmlns:c15="http://schemas.microsoft.com/office/drawing/2012/chart" uri="{CE6537A1-D6FC-4f65-9D91-7224C49458BB}"/>
                <c:ext xmlns:c16="http://schemas.microsoft.com/office/drawing/2014/chart" uri="{C3380CC4-5D6E-409C-BE32-E72D297353CC}">
                  <c16:uniqueId val="{00000006-4D95-47FB-B8BC-F51BDD7A14F6}"/>
                </c:ext>
              </c:extLst>
            </c:dLbl>
            <c:dLbl>
              <c:idx val="4"/>
              <c:delete val="1"/>
              <c:extLst>
                <c:ext xmlns:c15="http://schemas.microsoft.com/office/drawing/2012/chart" uri="{CE6537A1-D6FC-4f65-9D91-7224C49458BB}"/>
                <c:ext xmlns:c16="http://schemas.microsoft.com/office/drawing/2014/chart" uri="{C3380CC4-5D6E-409C-BE32-E72D297353CC}">
                  <c16:uniqueId val="{00000007-4D95-47FB-B8BC-F51BDD7A14F6}"/>
                </c:ext>
              </c:extLst>
            </c:dLbl>
            <c:dLbl>
              <c:idx val="5"/>
              <c:delete val="1"/>
              <c:extLst>
                <c:ext xmlns:c15="http://schemas.microsoft.com/office/drawing/2012/chart" uri="{CE6537A1-D6FC-4f65-9D91-7224C49458BB}"/>
                <c:ext xmlns:c16="http://schemas.microsoft.com/office/drawing/2014/chart" uri="{C3380CC4-5D6E-409C-BE32-E72D297353CC}">
                  <c16:uniqueId val="{00000008-4D95-47FB-B8BC-F51BDD7A14F6}"/>
                </c:ext>
              </c:extLst>
            </c:dLbl>
            <c:dLbl>
              <c:idx val="6"/>
              <c:delete val="1"/>
              <c:extLst>
                <c:ext xmlns:c15="http://schemas.microsoft.com/office/drawing/2012/chart" uri="{CE6537A1-D6FC-4f65-9D91-7224C49458BB}"/>
                <c:ext xmlns:c16="http://schemas.microsoft.com/office/drawing/2014/chart" uri="{C3380CC4-5D6E-409C-BE32-E72D297353CC}">
                  <c16:uniqueId val="{00000009-4D95-47FB-B8BC-F51BDD7A14F6}"/>
                </c:ext>
              </c:extLst>
            </c:dLbl>
            <c:dLbl>
              <c:idx val="7"/>
              <c:delete val="1"/>
              <c:extLst>
                <c:ext xmlns:c15="http://schemas.microsoft.com/office/drawing/2012/chart" uri="{CE6537A1-D6FC-4f65-9D91-7224C49458BB}"/>
                <c:ext xmlns:c16="http://schemas.microsoft.com/office/drawing/2014/chart" uri="{C3380CC4-5D6E-409C-BE32-E72D297353CC}">
                  <c16:uniqueId val="{0000000A-4D95-47FB-B8BC-F51BDD7A14F6}"/>
                </c:ext>
              </c:extLst>
            </c:dLbl>
            <c:dLbl>
              <c:idx val="8"/>
              <c:delete val="1"/>
              <c:extLst>
                <c:ext xmlns:c15="http://schemas.microsoft.com/office/drawing/2012/chart" uri="{CE6537A1-D6FC-4f65-9D91-7224C49458BB}"/>
                <c:ext xmlns:c16="http://schemas.microsoft.com/office/drawing/2014/chart" uri="{C3380CC4-5D6E-409C-BE32-E72D297353CC}">
                  <c16:uniqueId val="{0000000B-4D95-47FB-B8BC-F51BDD7A14F6}"/>
                </c:ext>
              </c:extLst>
            </c:dLbl>
            <c:dLbl>
              <c:idx val="9"/>
              <c:delete val="1"/>
              <c:extLst>
                <c:ext xmlns:c15="http://schemas.microsoft.com/office/drawing/2012/chart" uri="{CE6537A1-D6FC-4f65-9D91-7224C49458BB}"/>
                <c:ext xmlns:c16="http://schemas.microsoft.com/office/drawing/2014/chart" uri="{C3380CC4-5D6E-409C-BE32-E72D297353CC}">
                  <c16:uniqueId val="{0000000C-4D95-47FB-B8BC-F51BDD7A14F6}"/>
                </c:ext>
              </c:extLst>
            </c:dLbl>
            <c:dLbl>
              <c:idx val="10"/>
              <c:delete val="1"/>
              <c:extLst>
                <c:ext xmlns:c15="http://schemas.microsoft.com/office/drawing/2012/chart" uri="{CE6537A1-D6FC-4f65-9D91-7224C49458BB}"/>
                <c:ext xmlns:c16="http://schemas.microsoft.com/office/drawing/2014/chart" uri="{C3380CC4-5D6E-409C-BE32-E72D297353CC}">
                  <c16:uniqueId val="{0000000D-4D95-47FB-B8BC-F51BDD7A14F6}"/>
                </c:ext>
              </c:extLst>
            </c:dLbl>
            <c:dLbl>
              <c:idx val="11"/>
              <c:delete val="1"/>
              <c:extLst>
                <c:ext xmlns:c15="http://schemas.microsoft.com/office/drawing/2012/chart" uri="{CE6537A1-D6FC-4f65-9D91-7224C49458BB}"/>
                <c:ext xmlns:c16="http://schemas.microsoft.com/office/drawing/2014/chart" uri="{C3380CC4-5D6E-409C-BE32-E72D297353CC}">
                  <c16:uniqueId val="{0000000E-4D95-47FB-B8BC-F51BDD7A14F6}"/>
                </c:ext>
              </c:extLst>
            </c:dLbl>
            <c:dLbl>
              <c:idx val="12"/>
              <c:delete val="1"/>
              <c:extLst>
                <c:ext xmlns:c15="http://schemas.microsoft.com/office/drawing/2012/chart" uri="{CE6537A1-D6FC-4f65-9D91-7224C49458BB}"/>
                <c:ext xmlns:c16="http://schemas.microsoft.com/office/drawing/2014/chart" uri="{C3380CC4-5D6E-409C-BE32-E72D297353CC}">
                  <c16:uniqueId val="{0000000F-4D95-47FB-B8BC-F51BDD7A14F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D95-47FB-B8BC-F51BDD7A14F6}"/>
                </c:ext>
              </c:extLst>
            </c:dLbl>
            <c:dLbl>
              <c:idx val="14"/>
              <c:delete val="1"/>
              <c:extLst>
                <c:ext xmlns:c15="http://schemas.microsoft.com/office/drawing/2012/chart" uri="{CE6537A1-D6FC-4f65-9D91-7224C49458BB}"/>
                <c:ext xmlns:c16="http://schemas.microsoft.com/office/drawing/2014/chart" uri="{C3380CC4-5D6E-409C-BE32-E72D297353CC}">
                  <c16:uniqueId val="{00000011-4D95-47FB-B8BC-F51BDD7A14F6}"/>
                </c:ext>
              </c:extLst>
            </c:dLbl>
            <c:dLbl>
              <c:idx val="15"/>
              <c:delete val="1"/>
              <c:extLst>
                <c:ext xmlns:c15="http://schemas.microsoft.com/office/drawing/2012/chart" uri="{CE6537A1-D6FC-4f65-9D91-7224C49458BB}"/>
                <c:ext xmlns:c16="http://schemas.microsoft.com/office/drawing/2014/chart" uri="{C3380CC4-5D6E-409C-BE32-E72D297353CC}">
                  <c16:uniqueId val="{00000012-4D95-47FB-B8BC-F51BDD7A14F6}"/>
                </c:ext>
              </c:extLst>
            </c:dLbl>
            <c:dLbl>
              <c:idx val="16"/>
              <c:delete val="1"/>
              <c:extLst>
                <c:ext xmlns:c15="http://schemas.microsoft.com/office/drawing/2012/chart" uri="{CE6537A1-D6FC-4f65-9D91-7224C49458BB}"/>
                <c:ext xmlns:c16="http://schemas.microsoft.com/office/drawing/2014/chart" uri="{C3380CC4-5D6E-409C-BE32-E72D297353CC}">
                  <c16:uniqueId val="{00000013-4D95-47FB-B8BC-F51BDD7A14F6}"/>
                </c:ext>
              </c:extLst>
            </c:dLbl>
            <c:dLbl>
              <c:idx val="17"/>
              <c:delete val="1"/>
              <c:extLst>
                <c:ext xmlns:c15="http://schemas.microsoft.com/office/drawing/2012/chart" uri="{CE6537A1-D6FC-4f65-9D91-7224C49458BB}"/>
                <c:ext xmlns:c16="http://schemas.microsoft.com/office/drawing/2014/chart" uri="{C3380CC4-5D6E-409C-BE32-E72D297353CC}">
                  <c16:uniqueId val="{00000014-4D95-47FB-B8BC-F51BDD7A14F6}"/>
                </c:ext>
              </c:extLst>
            </c:dLbl>
            <c:dLbl>
              <c:idx val="18"/>
              <c:delete val="1"/>
              <c:extLst>
                <c:ext xmlns:c15="http://schemas.microsoft.com/office/drawing/2012/chart" uri="{CE6537A1-D6FC-4f65-9D91-7224C49458BB}"/>
                <c:ext xmlns:c16="http://schemas.microsoft.com/office/drawing/2014/chart" uri="{C3380CC4-5D6E-409C-BE32-E72D297353CC}">
                  <c16:uniqueId val="{00000015-4D95-47FB-B8BC-F51BDD7A14F6}"/>
                </c:ext>
              </c:extLst>
            </c:dLbl>
            <c:dLbl>
              <c:idx val="19"/>
              <c:delete val="1"/>
              <c:extLst>
                <c:ext xmlns:c15="http://schemas.microsoft.com/office/drawing/2012/chart" uri="{CE6537A1-D6FC-4f65-9D91-7224C49458BB}"/>
                <c:ext xmlns:c16="http://schemas.microsoft.com/office/drawing/2014/chart" uri="{C3380CC4-5D6E-409C-BE32-E72D297353CC}">
                  <c16:uniqueId val="{00000016-4D95-47FB-B8BC-F51BDD7A14F6}"/>
                </c:ext>
              </c:extLst>
            </c:dLbl>
            <c:dLbl>
              <c:idx val="20"/>
              <c:delete val="1"/>
              <c:extLst>
                <c:ext xmlns:c15="http://schemas.microsoft.com/office/drawing/2012/chart" uri="{CE6537A1-D6FC-4f65-9D91-7224C49458BB}"/>
                <c:ext xmlns:c16="http://schemas.microsoft.com/office/drawing/2014/chart" uri="{C3380CC4-5D6E-409C-BE32-E72D297353CC}">
                  <c16:uniqueId val="{00000017-4D95-47FB-B8BC-F51BDD7A14F6}"/>
                </c:ext>
              </c:extLst>
            </c:dLbl>
            <c:dLbl>
              <c:idx val="21"/>
              <c:delete val="1"/>
              <c:extLst>
                <c:ext xmlns:c15="http://schemas.microsoft.com/office/drawing/2012/chart" uri="{CE6537A1-D6FC-4f65-9D91-7224C49458BB}"/>
                <c:ext xmlns:c16="http://schemas.microsoft.com/office/drawing/2014/chart" uri="{C3380CC4-5D6E-409C-BE32-E72D297353CC}">
                  <c16:uniqueId val="{00000018-4D95-47FB-B8BC-F51BDD7A14F6}"/>
                </c:ext>
              </c:extLst>
            </c:dLbl>
            <c:dLbl>
              <c:idx val="22"/>
              <c:delete val="1"/>
              <c:extLst>
                <c:ext xmlns:c15="http://schemas.microsoft.com/office/drawing/2012/chart" uri="{CE6537A1-D6FC-4f65-9D91-7224C49458BB}"/>
                <c:ext xmlns:c16="http://schemas.microsoft.com/office/drawing/2014/chart" uri="{C3380CC4-5D6E-409C-BE32-E72D297353CC}">
                  <c16:uniqueId val="{00000019-4D95-47FB-B8BC-F51BDD7A14F6}"/>
                </c:ext>
              </c:extLst>
            </c:dLbl>
            <c:dLbl>
              <c:idx val="23"/>
              <c:delete val="1"/>
              <c:extLst>
                <c:ext xmlns:c15="http://schemas.microsoft.com/office/drawing/2012/chart" uri="{CE6537A1-D6FC-4f65-9D91-7224C49458BB}"/>
                <c:ext xmlns:c16="http://schemas.microsoft.com/office/drawing/2014/chart" uri="{C3380CC4-5D6E-409C-BE32-E72D297353CC}">
                  <c16:uniqueId val="{0000001A-4D95-47FB-B8BC-F51BDD7A14F6}"/>
                </c:ext>
              </c:extLst>
            </c:dLbl>
            <c:dLbl>
              <c:idx val="24"/>
              <c:delete val="1"/>
              <c:extLst>
                <c:ext xmlns:c15="http://schemas.microsoft.com/office/drawing/2012/chart" uri="{CE6537A1-D6FC-4f65-9D91-7224C49458BB}"/>
                <c:ext xmlns:c16="http://schemas.microsoft.com/office/drawing/2014/chart" uri="{C3380CC4-5D6E-409C-BE32-E72D297353CC}">
                  <c16:uniqueId val="{0000001B-4D95-47FB-B8BC-F51BDD7A14F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D95-47FB-B8BC-F51BDD7A14F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Nordhorn (257)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195303</v>
      </c>
      <c r="F11" s="238">
        <v>194243</v>
      </c>
      <c r="G11" s="238">
        <v>195990</v>
      </c>
      <c r="H11" s="238">
        <v>191409</v>
      </c>
      <c r="I11" s="265">
        <v>191152</v>
      </c>
      <c r="J11" s="263">
        <v>4151</v>
      </c>
      <c r="K11" s="266">
        <v>2.1715702686866996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15.72326077940431</v>
      </c>
      <c r="E13" s="115">
        <v>30708</v>
      </c>
      <c r="F13" s="114">
        <v>29735</v>
      </c>
      <c r="G13" s="114">
        <v>30697</v>
      </c>
      <c r="H13" s="114">
        <v>30539</v>
      </c>
      <c r="I13" s="140">
        <v>30341</v>
      </c>
      <c r="J13" s="115">
        <v>367</v>
      </c>
      <c r="K13" s="116">
        <v>1.2095843907583796</v>
      </c>
    </row>
    <row r="14" spans="1:255" ht="14.1" customHeight="1" x14ac:dyDescent="0.2">
      <c r="A14" s="306" t="s">
        <v>230</v>
      </c>
      <c r="B14" s="307"/>
      <c r="C14" s="308"/>
      <c r="D14" s="113">
        <v>66.024075411027994</v>
      </c>
      <c r="E14" s="115">
        <v>128947</v>
      </c>
      <c r="F14" s="114">
        <v>129136</v>
      </c>
      <c r="G14" s="114">
        <v>130084</v>
      </c>
      <c r="H14" s="114">
        <v>126440</v>
      </c>
      <c r="I14" s="140">
        <v>126549</v>
      </c>
      <c r="J14" s="115">
        <v>2398</v>
      </c>
      <c r="K14" s="116">
        <v>1.8949181739879415</v>
      </c>
    </row>
    <row r="15" spans="1:255" ht="14.1" customHeight="1" x14ac:dyDescent="0.2">
      <c r="A15" s="306" t="s">
        <v>231</v>
      </c>
      <c r="B15" s="307"/>
      <c r="C15" s="308"/>
      <c r="D15" s="113">
        <v>9.5426081524605362</v>
      </c>
      <c r="E15" s="115">
        <v>18637</v>
      </c>
      <c r="F15" s="114">
        <v>18405</v>
      </c>
      <c r="G15" s="114">
        <v>18354</v>
      </c>
      <c r="H15" s="114">
        <v>17916</v>
      </c>
      <c r="I15" s="140">
        <v>17809</v>
      </c>
      <c r="J15" s="115">
        <v>828</v>
      </c>
      <c r="K15" s="116">
        <v>4.6493346060980407</v>
      </c>
    </row>
    <row r="16" spans="1:255" ht="14.1" customHeight="1" x14ac:dyDescent="0.2">
      <c r="A16" s="306" t="s">
        <v>232</v>
      </c>
      <c r="B16" s="307"/>
      <c r="C16" s="308"/>
      <c r="D16" s="113">
        <v>8.3352534267266751</v>
      </c>
      <c r="E16" s="115">
        <v>16279</v>
      </c>
      <c r="F16" s="114">
        <v>16222</v>
      </c>
      <c r="G16" s="114">
        <v>16113</v>
      </c>
      <c r="H16" s="114">
        <v>15788</v>
      </c>
      <c r="I16" s="140">
        <v>15720</v>
      </c>
      <c r="J16" s="115">
        <v>559</v>
      </c>
      <c r="K16" s="116">
        <v>3.5559796437659035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1.3891235669702975</v>
      </c>
      <c r="E18" s="115">
        <v>2713</v>
      </c>
      <c r="F18" s="114">
        <v>2667</v>
      </c>
      <c r="G18" s="114">
        <v>2759</v>
      </c>
      <c r="H18" s="114">
        <v>2706</v>
      </c>
      <c r="I18" s="140">
        <v>2702</v>
      </c>
      <c r="J18" s="115">
        <v>11</v>
      </c>
      <c r="K18" s="116">
        <v>0.40710584752035528</v>
      </c>
    </row>
    <row r="19" spans="1:255" ht="14.1" customHeight="1" x14ac:dyDescent="0.2">
      <c r="A19" s="306" t="s">
        <v>235</v>
      </c>
      <c r="B19" s="307" t="s">
        <v>236</v>
      </c>
      <c r="C19" s="308"/>
      <c r="D19" s="113">
        <v>1.0629637025544922</v>
      </c>
      <c r="E19" s="115">
        <v>2076</v>
      </c>
      <c r="F19" s="114">
        <v>2011</v>
      </c>
      <c r="G19" s="114">
        <v>2107</v>
      </c>
      <c r="H19" s="114">
        <v>2081</v>
      </c>
      <c r="I19" s="140">
        <v>2071</v>
      </c>
      <c r="J19" s="115">
        <v>5</v>
      </c>
      <c r="K19" s="116">
        <v>0.24142926122646063</v>
      </c>
    </row>
    <row r="20" spans="1:255" ht="14.1" customHeight="1" x14ac:dyDescent="0.2">
      <c r="A20" s="306">
        <v>12</v>
      </c>
      <c r="B20" s="307" t="s">
        <v>237</v>
      </c>
      <c r="C20" s="308"/>
      <c r="D20" s="113">
        <v>1.4244532854078022</v>
      </c>
      <c r="E20" s="115">
        <v>2782</v>
      </c>
      <c r="F20" s="114">
        <v>2376</v>
      </c>
      <c r="G20" s="114">
        <v>2782</v>
      </c>
      <c r="H20" s="114">
        <v>2723</v>
      </c>
      <c r="I20" s="140">
        <v>2776</v>
      </c>
      <c r="J20" s="115">
        <v>6</v>
      </c>
      <c r="K20" s="116">
        <v>0.21613832853025935</v>
      </c>
    </row>
    <row r="21" spans="1:255" ht="14.1" customHeight="1" x14ac:dyDescent="0.2">
      <c r="A21" s="306">
        <v>21</v>
      </c>
      <c r="B21" s="307" t="s">
        <v>238</v>
      </c>
      <c r="C21" s="308"/>
      <c r="D21" s="113">
        <v>0.67740894917128769</v>
      </c>
      <c r="E21" s="115">
        <v>1323</v>
      </c>
      <c r="F21" s="114">
        <v>1328</v>
      </c>
      <c r="G21" s="114">
        <v>1357</v>
      </c>
      <c r="H21" s="114">
        <v>1375</v>
      </c>
      <c r="I21" s="140">
        <v>1368</v>
      </c>
      <c r="J21" s="115">
        <v>-45</v>
      </c>
      <c r="K21" s="116">
        <v>-3.2894736842105261</v>
      </c>
    </row>
    <row r="22" spans="1:255" ht="14.1" customHeight="1" x14ac:dyDescent="0.2">
      <c r="A22" s="306">
        <v>22</v>
      </c>
      <c r="B22" s="307" t="s">
        <v>239</v>
      </c>
      <c r="C22" s="308"/>
      <c r="D22" s="113">
        <v>2.9267343563590935</v>
      </c>
      <c r="E22" s="115">
        <v>5716</v>
      </c>
      <c r="F22" s="114">
        <v>5724</v>
      </c>
      <c r="G22" s="114">
        <v>5749</v>
      </c>
      <c r="H22" s="114">
        <v>5732</v>
      </c>
      <c r="I22" s="140">
        <v>5735</v>
      </c>
      <c r="J22" s="115">
        <v>-19</v>
      </c>
      <c r="K22" s="116">
        <v>-0.33129904097646035</v>
      </c>
    </row>
    <row r="23" spans="1:255" ht="14.1" customHeight="1" x14ac:dyDescent="0.2">
      <c r="A23" s="306">
        <v>23</v>
      </c>
      <c r="B23" s="307" t="s">
        <v>240</v>
      </c>
      <c r="C23" s="308"/>
      <c r="D23" s="113">
        <v>0.79312657767673822</v>
      </c>
      <c r="E23" s="115">
        <v>1549</v>
      </c>
      <c r="F23" s="114">
        <v>1545</v>
      </c>
      <c r="G23" s="114">
        <v>1552</v>
      </c>
      <c r="H23" s="114">
        <v>1515</v>
      </c>
      <c r="I23" s="140">
        <v>1534</v>
      </c>
      <c r="J23" s="115">
        <v>15</v>
      </c>
      <c r="K23" s="116">
        <v>0.97783572359843551</v>
      </c>
    </row>
    <row r="24" spans="1:255" ht="14.1" customHeight="1" x14ac:dyDescent="0.2">
      <c r="A24" s="306">
        <v>24</v>
      </c>
      <c r="B24" s="307" t="s">
        <v>241</v>
      </c>
      <c r="C24" s="308"/>
      <c r="D24" s="113">
        <v>6.0321654045252764</v>
      </c>
      <c r="E24" s="115">
        <v>11781</v>
      </c>
      <c r="F24" s="114">
        <v>11820</v>
      </c>
      <c r="G24" s="114">
        <v>12140</v>
      </c>
      <c r="H24" s="114">
        <v>11904</v>
      </c>
      <c r="I24" s="140">
        <v>11959</v>
      </c>
      <c r="J24" s="115">
        <v>-178</v>
      </c>
      <c r="K24" s="116">
        <v>-1.4884187641107116</v>
      </c>
    </row>
    <row r="25" spans="1:255" ht="14.1" customHeight="1" x14ac:dyDescent="0.2">
      <c r="A25" s="306">
        <v>25</v>
      </c>
      <c r="B25" s="307" t="s">
        <v>242</v>
      </c>
      <c r="C25" s="308"/>
      <c r="D25" s="113">
        <v>7.2733137739819664</v>
      </c>
      <c r="E25" s="115">
        <v>14205</v>
      </c>
      <c r="F25" s="114">
        <v>14273</v>
      </c>
      <c r="G25" s="114">
        <v>14479</v>
      </c>
      <c r="H25" s="114">
        <v>14099</v>
      </c>
      <c r="I25" s="140">
        <v>14085</v>
      </c>
      <c r="J25" s="115">
        <v>120</v>
      </c>
      <c r="K25" s="116">
        <v>0.85197018104366351</v>
      </c>
    </row>
    <row r="26" spans="1:255" ht="14.1" customHeight="1" x14ac:dyDescent="0.2">
      <c r="A26" s="306">
        <v>26</v>
      </c>
      <c r="B26" s="307" t="s">
        <v>243</v>
      </c>
      <c r="C26" s="308"/>
      <c r="D26" s="113">
        <v>3.6881153899325665</v>
      </c>
      <c r="E26" s="115">
        <v>7203</v>
      </c>
      <c r="F26" s="114">
        <v>7255</v>
      </c>
      <c r="G26" s="114">
        <v>7255</v>
      </c>
      <c r="H26" s="114">
        <v>6948</v>
      </c>
      <c r="I26" s="140">
        <v>6918</v>
      </c>
      <c r="J26" s="115">
        <v>285</v>
      </c>
      <c r="K26" s="116">
        <v>4.1196877710320905</v>
      </c>
    </row>
    <row r="27" spans="1:255" ht="14.1" customHeight="1" x14ac:dyDescent="0.2">
      <c r="A27" s="306">
        <v>27</v>
      </c>
      <c r="B27" s="307" t="s">
        <v>244</v>
      </c>
      <c r="C27" s="308"/>
      <c r="D27" s="113">
        <v>2.7024674480166717</v>
      </c>
      <c r="E27" s="115">
        <v>5278</v>
      </c>
      <c r="F27" s="114">
        <v>5258</v>
      </c>
      <c r="G27" s="114">
        <v>5266</v>
      </c>
      <c r="H27" s="114">
        <v>5134</v>
      </c>
      <c r="I27" s="140">
        <v>5167</v>
      </c>
      <c r="J27" s="115">
        <v>111</v>
      </c>
      <c r="K27" s="116">
        <v>2.1482485000967682</v>
      </c>
    </row>
    <row r="28" spans="1:255" ht="14.1" customHeight="1" x14ac:dyDescent="0.2">
      <c r="A28" s="306">
        <v>28</v>
      </c>
      <c r="B28" s="307" t="s">
        <v>245</v>
      </c>
      <c r="C28" s="308"/>
      <c r="D28" s="113">
        <v>0.40245157524461989</v>
      </c>
      <c r="E28" s="115">
        <v>786</v>
      </c>
      <c r="F28" s="114">
        <v>783</v>
      </c>
      <c r="G28" s="114">
        <v>801</v>
      </c>
      <c r="H28" s="114">
        <v>810</v>
      </c>
      <c r="I28" s="140">
        <v>787</v>
      </c>
      <c r="J28" s="115">
        <v>-1</v>
      </c>
      <c r="K28" s="116">
        <v>-0.12706480304955528</v>
      </c>
    </row>
    <row r="29" spans="1:255" ht="14.1" customHeight="1" x14ac:dyDescent="0.2">
      <c r="A29" s="306">
        <v>29</v>
      </c>
      <c r="B29" s="307" t="s">
        <v>246</v>
      </c>
      <c r="C29" s="308"/>
      <c r="D29" s="113">
        <v>3.6625141446879974</v>
      </c>
      <c r="E29" s="115">
        <v>7153</v>
      </c>
      <c r="F29" s="114">
        <v>6819</v>
      </c>
      <c r="G29" s="114">
        <v>6789</v>
      </c>
      <c r="H29" s="114">
        <v>6690</v>
      </c>
      <c r="I29" s="140">
        <v>6855</v>
      </c>
      <c r="J29" s="115">
        <v>298</v>
      </c>
      <c r="K29" s="116">
        <v>4.347191830780452</v>
      </c>
    </row>
    <row r="30" spans="1:255" ht="14.1" customHeight="1" x14ac:dyDescent="0.2">
      <c r="A30" s="306" t="s">
        <v>247</v>
      </c>
      <c r="B30" s="307" t="s">
        <v>248</v>
      </c>
      <c r="C30" s="308"/>
      <c r="D30" s="113">
        <v>2.6855706261552563</v>
      </c>
      <c r="E30" s="115">
        <v>5245</v>
      </c>
      <c r="F30" s="114">
        <v>4939</v>
      </c>
      <c r="G30" s="114">
        <v>4908</v>
      </c>
      <c r="H30" s="114">
        <v>4859</v>
      </c>
      <c r="I30" s="140">
        <v>5037</v>
      </c>
      <c r="J30" s="115">
        <v>208</v>
      </c>
      <c r="K30" s="116">
        <v>4.1294421282509433</v>
      </c>
    </row>
    <row r="31" spans="1:255" ht="14.1" customHeight="1" x14ac:dyDescent="0.2">
      <c r="A31" s="306" t="s">
        <v>249</v>
      </c>
      <c r="B31" s="307" t="s">
        <v>250</v>
      </c>
      <c r="C31" s="308"/>
      <c r="D31" s="113">
        <v>0.94673404914415038</v>
      </c>
      <c r="E31" s="115">
        <v>1849</v>
      </c>
      <c r="F31" s="114">
        <v>1823</v>
      </c>
      <c r="G31" s="114">
        <v>1823</v>
      </c>
      <c r="H31" s="114">
        <v>1778</v>
      </c>
      <c r="I31" s="140">
        <v>1765</v>
      </c>
      <c r="J31" s="115">
        <v>84</v>
      </c>
      <c r="K31" s="116">
        <v>4.7592067988668552</v>
      </c>
    </row>
    <row r="32" spans="1:255" ht="14.1" customHeight="1" x14ac:dyDescent="0.2">
      <c r="A32" s="306">
        <v>31</v>
      </c>
      <c r="B32" s="307" t="s">
        <v>251</v>
      </c>
      <c r="C32" s="308"/>
      <c r="D32" s="113">
        <v>1.0747402753669939</v>
      </c>
      <c r="E32" s="115">
        <v>2099</v>
      </c>
      <c r="F32" s="114">
        <v>2104</v>
      </c>
      <c r="G32" s="114">
        <v>2084</v>
      </c>
      <c r="H32" s="114">
        <v>2033</v>
      </c>
      <c r="I32" s="140">
        <v>2022</v>
      </c>
      <c r="J32" s="115">
        <v>77</v>
      </c>
      <c r="K32" s="116">
        <v>3.8081107814045501</v>
      </c>
    </row>
    <row r="33" spans="1:11" ht="14.1" customHeight="1" x14ac:dyDescent="0.2">
      <c r="A33" s="306">
        <v>32</v>
      </c>
      <c r="B33" s="307" t="s">
        <v>252</v>
      </c>
      <c r="C33" s="308"/>
      <c r="D33" s="113">
        <v>3.8601557579760679</v>
      </c>
      <c r="E33" s="115">
        <v>7539</v>
      </c>
      <c r="F33" s="114">
        <v>7350</v>
      </c>
      <c r="G33" s="114">
        <v>7496</v>
      </c>
      <c r="H33" s="114">
        <v>7416</v>
      </c>
      <c r="I33" s="140">
        <v>7257</v>
      </c>
      <c r="J33" s="115">
        <v>282</v>
      </c>
      <c r="K33" s="116">
        <v>3.8859032658123192</v>
      </c>
    </row>
    <row r="34" spans="1:11" ht="14.1" customHeight="1" x14ac:dyDescent="0.2">
      <c r="A34" s="306">
        <v>33</v>
      </c>
      <c r="B34" s="307" t="s">
        <v>253</v>
      </c>
      <c r="C34" s="308"/>
      <c r="D34" s="113">
        <v>1.5586038104893423</v>
      </c>
      <c r="E34" s="115">
        <v>3044</v>
      </c>
      <c r="F34" s="114">
        <v>2978</v>
      </c>
      <c r="G34" s="114">
        <v>3067</v>
      </c>
      <c r="H34" s="114">
        <v>2982</v>
      </c>
      <c r="I34" s="140">
        <v>3004</v>
      </c>
      <c r="J34" s="115">
        <v>40</v>
      </c>
      <c r="K34" s="116">
        <v>1.3315579227696406</v>
      </c>
    </row>
    <row r="35" spans="1:11" ht="14.1" customHeight="1" x14ac:dyDescent="0.2">
      <c r="A35" s="306">
        <v>34</v>
      </c>
      <c r="B35" s="307" t="s">
        <v>254</v>
      </c>
      <c r="C35" s="308"/>
      <c r="D35" s="113">
        <v>2.3082082712503138</v>
      </c>
      <c r="E35" s="115">
        <v>4508</v>
      </c>
      <c r="F35" s="114">
        <v>4599</v>
      </c>
      <c r="G35" s="114">
        <v>4610</v>
      </c>
      <c r="H35" s="114">
        <v>4560</v>
      </c>
      <c r="I35" s="140">
        <v>4553</v>
      </c>
      <c r="J35" s="115">
        <v>-45</v>
      </c>
      <c r="K35" s="116">
        <v>-0.98835932352295186</v>
      </c>
    </row>
    <row r="36" spans="1:11" ht="14.1" customHeight="1" x14ac:dyDescent="0.2">
      <c r="A36" s="306">
        <v>41</v>
      </c>
      <c r="B36" s="307" t="s">
        <v>255</v>
      </c>
      <c r="C36" s="308"/>
      <c r="D36" s="113">
        <v>0.95697454724197784</v>
      </c>
      <c r="E36" s="115">
        <v>1869</v>
      </c>
      <c r="F36" s="114">
        <v>1874</v>
      </c>
      <c r="G36" s="114">
        <v>1870</v>
      </c>
      <c r="H36" s="114">
        <v>1832</v>
      </c>
      <c r="I36" s="140">
        <v>1833</v>
      </c>
      <c r="J36" s="115">
        <v>36</v>
      </c>
      <c r="K36" s="116">
        <v>1.9639934533551555</v>
      </c>
    </row>
    <row r="37" spans="1:11" ht="14.1" customHeight="1" x14ac:dyDescent="0.2">
      <c r="A37" s="306">
        <v>42</v>
      </c>
      <c r="B37" s="307" t="s">
        <v>256</v>
      </c>
      <c r="C37" s="308"/>
      <c r="D37" s="113">
        <v>0.12391002698371249</v>
      </c>
      <c r="E37" s="115">
        <v>242</v>
      </c>
      <c r="F37" s="114">
        <v>245</v>
      </c>
      <c r="G37" s="114">
        <v>244</v>
      </c>
      <c r="H37" s="114">
        <v>242</v>
      </c>
      <c r="I37" s="140">
        <v>244</v>
      </c>
      <c r="J37" s="115">
        <v>-2</v>
      </c>
      <c r="K37" s="116">
        <v>-0.81967213114754101</v>
      </c>
    </row>
    <row r="38" spans="1:11" ht="14.1" customHeight="1" x14ac:dyDescent="0.2">
      <c r="A38" s="306">
        <v>43</v>
      </c>
      <c r="B38" s="307" t="s">
        <v>257</v>
      </c>
      <c r="C38" s="308"/>
      <c r="D38" s="113">
        <v>1.1535921107202654</v>
      </c>
      <c r="E38" s="115">
        <v>2253</v>
      </c>
      <c r="F38" s="114">
        <v>2254</v>
      </c>
      <c r="G38" s="114">
        <v>2231</v>
      </c>
      <c r="H38" s="114">
        <v>2078</v>
      </c>
      <c r="I38" s="140">
        <v>2061</v>
      </c>
      <c r="J38" s="115">
        <v>192</v>
      </c>
      <c r="K38" s="116">
        <v>9.3158660844250356</v>
      </c>
    </row>
    <row r="39" spans="1:11" ht="14.1" customHeight="1" x14ac:dyDescent="0.2">
      <c r="A39" s="306">
        <v>51</v>
      </c>
      <c r="B39" s="307" t="s">
        <v>258</v>
      </c>
      <c r="C39" s="308"/>
      <c r="D39" s="113">
        <v>5.7444074079763237</v>
      </c>
      <c r="E39" s="115">
        <v>11219</v>
      </c>
      <c r="F39" s="114">
        <v>11338</v>
      </c>
      <c r="G39" s="114">
        <v>11459</v>
      </c>
      <c r="H39" s="114">
        <v>11266</v>
      </c>
      <c r="I39" s="140">
        <v>11238</v>
      </c>
      <c r="J39" s="115">
        <v>-19</v>
      </c>
      <c r="K39" s="116">
        <v>-0.16906922940024915</v>
      </c>
    </row>
    <row r="40" spans="1:11" ht="14.1" customHeight="1" x14ac:dyDescent="0.2">
      <c r="A40" s="306" t="s">
        <v>259</v>
      </c>
      <c r="B40" s="307" t="s">
        <v>260</v>
      </c>
      <c r="C40" s="308"/>
      <c r="D40" s="113">
        <v>4.8970061903811004</v>
      </c>
      <c r="E40" s="115">
        <v>9564</v>
      </c>
      <c r="F40" s="114">
        <v>9698</v>
      </c>
      <c r="G40" s="114">
        <v>9803</v>
      </c>
      <c r="H40" s="114">
        <v>9693</v>
      </c>
      <c r="I40" s="140">
        <v>9654</v>
      </c>
      <c r="J40" s="115">
        <v>-90</v>
      </c>
      <c r="K40" s="116">
        <v>-0.93225605966438785</v>
      </c>
    </row>
    <row r="41" spans="1:11" ht="14.1" customHeight="1" x14ac:dyDescent="0.2">
      <c r="A41" s="306"/>
      <c r="B41" s="307" t="s">
        <v>261</v>
      </c>
      <c r="C41" s="308"/>
      <c r="D41" s="113">
        <v>4.2175491415902471</v>
      </c>
      <c r="E41" s="115">
        <v>8237</v>
      </c>
      <c r="F41" s="114">
        <v>8315</v>
      </c>
      <c r="G41" s="114">
        <v>8468</v>
      </c>
      <c r="H41" s="114">
        <v>8372</v>
      </c>
      <c r="I41" s="140">
        <v>8354</v>
      </c>
      <c r="J41" s="115">
        <v>-117</v>
      </c>
      <c r="K41" s="116">
        <v>-1.4005266937993774</v>
      </c>
    </row>
    <row r="42" spans="1:11" ht="14.1" customHeight="1" x14ac:dyDescent="0.2">
      <c r="A42" s="306">
        <v>52</v>
      </c>
      <c r="B42" s="307" t="s">
        <v>262</v>
      </c>
      <c r="C42" s="308"/>
      <c r="D42" s="113">
        <v>4.8355632017941357</v>
      </c>
      <c r="E42" s="115">
        <v>9444</v>
      </c>
      <c r="F42" s="114">
        <v>9406</v>
      </c>
      <c r="G42" s="114">
        <v>9499</v>
      </c>
      <c r="H42" s="114">
        <v>9404</v>
      </c>
      <c r="I42" s="140">
        <v>9269</v>
      </c>
      <c r="J42" s="115">
        <v>175</v>
      </c>
      <c r="K42" s="116">
        <v>1.888013809472435</v>
      </c>
    </row>
    <row r="43" spans="1:11" ht="14.1" customHeight="1" x14ac:dyDescent="0.2">
      <c r="A43" s="306" t="s">
        <v>263</v>
      </c>
      <c r="B43" s="307" t="s">
        <v>264</v>
      </c>
      <c r="C43" s="308"/>
      <c r="D43" s="113">
        <v>3.8089532674869306</v>
      </c>
      <c r="E43" s="115">
        <v>7439</v>
      </c>
      <c r="F43" s="114">
        <v>7437</v>
      </c>
      <c r="G43" s="114">
        <v>7503</v>
      </c>
      <c r="H43" s="114">
        <v>7413</v>
      </c>
      <c r="I43" s="140">
        <v>7321</v>
      </c>
      <c r="J43" s="115">
        <v>118</v>
      </c>
      <c r="K43" s="116">
        <v>1.6118016664390111</v>
      </c>
    </row>
    <row r="44" spans="1:11" ht="14.1" customHeight="1" x14ac:dyDescent="0.2">
      <c r="A44" s="306">
        <v>53</v>
      </c>
      <c r="B44" s="307" t="s">
        <v>265</v>
      </c>
      <c r="C44" s="308"/>
      <c r="D44" s="113">
        <v>1.2370521702175594</v>
      </c>
      <c r="E44" s="115">
        <v>2416</v>
      </c>
      <c r="F44" s="114">
        <v>2402</v>
      </c>
      <c r="G44" s="114">
        <v>2420</v>
      </c>
      <c r="H44" s="114">
        <v>2482</v>
      </c>
      <c r="I44" s="140">
        <v>2387</v>
      </c>
      <c r="J44" s="115">
        <v>29</v>
      </c>
      <c r="K44" s="116">
        <v>1.2149141181399246</v>
      </c>
    </row>
    <row r="45" spans="1:11" ht="14.1" customHeight="1" x14ac:dyDescent="0.2">
      <c r="A45" s="306" t="s">
        <v>266</v>
      </c>
      <c r="B45" s="307" t="s">
        <v>267</v>
      </c>
      <c r="C45" s="308"/>
      <c r="D45" s="113">
        <v>1.1238946662365656</v>
      </c>
      <c r="E45" s="115">
        <v>2195</v>
      </c>
      <c r="F45" s="114">
        <v>2181</v>
      </c>
      <c r="G45" s="114">
        <v>2201</v>
      </c>
      <c r="H45" s="114">
        <v>2270</v>
      </c>
      <c r="I45" s="140">
        <v>2180</v>
      </c>
      <c r="J45" s="115">
        <v>15</v>
      </c>
      <c r="K45" s="116">
        <v>0.68807339449541283</v>
      </c>
    </row>
    <row r="46" spans="1:11" ht="14.1" customHeight="1" x14ac:dyDescent="0.2">
      <c r="A46" s="306">
        <v>54</v>
      </c>
      <c r="B46" s="307" t="s">
        <v>268</v>
      </c>
      <c r="C46" s="308"/>
      <c r="D46" s="113">
        <v>1.9200933933426523</v>
      </c>
      <c r="E46" s="115">
        <v>3750</v>
      </c>
      <c r="F46" s="114">
        <v>3651</v>
      </c>
      <c r="G46" s="114">
        <v>3727</v>
      </c>
      <c r="H46" s="114">
        <v>3672</v>
      </c>
      <c r="I46" s="140">
        <v>3574</v>
      </c>
      <c r="J46" s="115">
        <v>176</v>
      </c>
      <c r="K46" s="116">
        <v>4.9244543928371574</v>
      </c>
    </row>
    <row r="47" spans="1:11" ht="14.1" customHeight="1" x14ac:dyDescent="0.2">
      <c r="A47" s="306">
        <v>61</v>
      </c>
      <c r="B47" s="307" t="s">
        <v>269</v>
      </c>
      <c r="C47" s="308"/>
      <c r="D47" s="113">
        <v>2.6200314383291605</v>
      </c>
      <c r="E47" s="115">
        <v>5117</v>
      </c>
      <c r="F47" s="114">
        <v>5056</v>
      </c>
      <c r="G47" s="114">
        <v>5065</v>
      </c>
      <c r="H47" s="114">
        <v>4879</v>
      </c>
      <c r="I47" s="140">
        <v>4863</v>
      </c>
      <c r="J47" s="115">
        <v>254</v>
      </c>
      <c r="K47" s="116">
        <v>5.2231133045445199</v>
      </c>
    </row>
    <row r="48" spans="1:11" ht="14.1" customHeight="1" x14ac:dyDescent="0.2">
      <c r="A48" s="306">
        <v>62</v>
      </c>
      <c r="B48" s="307" t="s">
        <v>270</v>
      </c>
      <c r="C48" s="308"/>
      <c r="D48" s="113">
        <v>6.5237093132209951</v>
      </c>
      <c r="E48" s="115">
        <v>12741</v>
      </c>
      <c r="F48" s="114">
        <v>12767</v>
      </c>
      <c r="G48" s="114">
        <v>12940</v>
      </c>
      <c r="H48" s="114">
        <v>12617</v>
      </c>
      <c r="I48" s="140">
        <v>12678</v>
      </c>
      <c r="J48" s="115">
        <v>63</v>
      </c>
      <c r="K48" s="116">
        <v>0.49692380501656414</v>
      </c>
    </row>
    <row r="49" spans="1:11" ht="14.1" customHeight="1" x14ac:dyDescent="0.2">
      <c r="A49" s="306">
        <v>63</v>
      </c>
      <c r="B49" s="307" t="s">
        <v>271</v>
      </c>
      <c r="C49" s="308"/>
      <c r="D49" s="113">
        <v>1.5867651802583678</v>
      </c>
      <c r="E49" s="115">
        <v>3099</v>
      </c>
      <c r="F49" s="114">
        <v>3055</v>
      </c>
      <c r="G49" s="114">
        <v>3121</v>
      </c>
      <c r="H49" s="114">
        <v>3042</v>
      </c>
      <c r="I49" s="140">
        <v>2971</v>
      </c>
      <c r="J49" s="115">
        <v>128</v>
      </c>
      <c r="K49" s="116">
        <v>4.3083136990912152</v>
      </c>
    </row>
    <row r="50" spans="1:11" ht="14.1" customHeight="1" x14ac:dyDescent="0.2">
      <c r="A50" s="306" t="s">
        <v>272</v>
      </c>
      <c r="B50" s="307" t="s">
        <v>273</v>
      </c>
      <c r="C50" s="308"/>
      <c r="D50" s="113">
        <v>0.33384023798917578</v>
      </c>
      <c r="E50" s="115">
        <v>652</v>
      </c>
      <c r="F50" s="114">
        <v>645</v>
      </c>
      <c r="G50" s="114">
        <v>652</v>
      </c>
      <c r="H50" s="114">
        <v>628</v>
      </c>
      <c r="I50" s="140">
        <v>635</v>
      </c>
      <c r="J50" s="115">
        <v>17</v>
      </c>
      <c r="K50" s="116">
        <v>2.6771653543307088</v>
      </c>
    </row>
    <row r="51" spans="1:11" ht="14.1" customHeight="1" x14ac:dyDescent="0.2">
      <c r="A51" s="306" t="s">
        <v>274</v>
      </c>
      <c r="B51" s="307" t="s">
        <v>275</v>
      </c>
      <c r="C51" s="308"/>
      <c r="D51" s="113">
        <v>1.054259279171339</v>
      </c>
      <c r="E51" s="115">
        <v>2059</v>
      </c>
      <c r="F51" s="114">
        <v>2021</v>
      </c>
      <c r="G51" s="114">
        <v>2063</v>
      </c>
      <c r="H51" s="114">
        <v>2034</v>
      </c>
      <c r="I51" s="140">
        <v>1948</v>
      </c>
      <c r="J51" s="115">
        <v>111</v>
      </c>
      <c r="K51" s="116">
        <v>5.6981519507186862</v>
      </c>
    </row>
    <row r="52" spans="1:11" ht="14.1" customHeight="1" x14ac:dyDescent="0.2">
      <c r="A52" s="306">
        <v>71</v>
      </c>
      <c r="B52" s="307" t="s">
        <v>276</v>
      </c>
      <c r="C52" s="308"/>
      <c r="D52" s="113">
        <v>10.012647015150817</v>
      </c>
      <c r="E52" s="115">
        <v>19555</v>
      </c>
      <c r="F52" s="114">
        <v>19483</v>
      </c>
      <c r="G52" s="114">
        <v>19581</v>
      </c>
      <c r="H52" s="114">
        <v>19021</v>
      </c>
      <c r="I52" s="140">
        <v>19065</v>
      </c>
      <c r="J52" s="115">
        <v>490</v>
      </c>
      <c r="K52" s="116">
        <v>2.5701547338054027</v>
      </c>
    </row>
    <row r="53" spans="1:11" ht="14.1" customHeight="1" x14ac:dyDescent="0.2">
      <c r="A53" s="306" t="s">
        <v>277</v>
      </c>
      <c r="B53" s="307" t="s">
        <v>278</v>
      </c>
      <c r="C53" s="308"/>
      <c r="D53" s="113">
        <v>3.5037864241716719</v>
      </c>
      <c r="E53" s="115">
        <v>6843</v>
      </c>
      <c r="F53" s="114">
        <v>6791</v>
      </c>
      <c r="G53" s="114">
        <v>6837</v>
      </c>
      <c r="H53" s="114">
        <v>6629</v>
      </c>
      <c r="I53" s="140">
        <v>6622</v>
      </c>
      <c r="J53" s="115">
        <v>221</v>
      </c>
      <c r="K53" s="116">
        <v>3.3373603141045001</v>
      </c>
    </row>
    <row r="54" spans="1:11" ht="14.1" customHeight="1" x14ac:dyDescent="0.2">
      <c r="A54" s="306" t="s">
        <v>279</v>
      </c>
      <c r="B54" s="307" t="s">
        <v>280</v>
      </c>
      <c r="C54" s="308"/>
      <c r="D54" s="113">
        <v>5.6614593733839218</v>
      </c>
      <c r="E54" s="115">
        <v>11057</v>
      </c>
      <c r="F54" s="114">
        <v>11047</v>
      </c>
      <c r="G54" s="114">
        <v>11113</v>
      </c>
      <c r="H54" s="114">
        <v>10802</v>
      </c>
      <c r="I54" s="140">
        <v>10864</v>
      </c>
      <c r="J54" s="115">
        <v>193</v>
      </c>
      <c r="K54" s="116">
        <v>1.7765095729013254</v>
      </c>
    </row>
    <row r="55" spans="1:11" ht="14.1" customHeight="1" x14ac:dyDescent="0.2">
      <c r="A55" s="306">
        <v>72</v>
      </c>
      <c r="B55" s="307" t="s">
        <v>281</v>
      </c>
      <c r="C55" s="308"/>
      <c r="D55" s="113">
        <v>3.3803884220928504</v>
      </c>
      <c r="E55" s="115">
        <v>6602</v>
      </c>
      <c r="F55" s="114">
        <v>6646</v>
      </c>
      <c r="G55" s="114">
        <v>6683</v>
      </c>
      <c r="H55" s="114">
        <v>6479</v>
      </c>
      <c r="I55" s="140">
        <v>6497</v>
      </c>
      <c r="J55" s="115">
        <v>105</v>
      </c>
      <c r="K55" s="116">
        <v>1.6161305217792827</v>
      </c>
    </row>
    <row r="56" spans="1:11" ht="14.1" customHeight="1" x14ac:dyDescent="0.2">
      <c r="A56" s="306" t="s">
        <v>282</v>
      </c>
      <c r="B56" s="307" t="s">
        <v>283</v>
      </c>
      <c r="C56" s="308"/>
      <c r="D56" s="113">
        <v>1.6072461764540227</v>
      </c>
      <c r="E56" s="115">
        <v>3139</v>
      </c>
      <c r="F56" s="114">
        <v>3177</v>
      </c>
      <c r="G56" s="114">
        <v>3203</v>
      </c>
      <c r="H56" s="114">
        <v>3109</v>
      </c>
      <c r="I56" s="140">
        <v>3134</v>
      </c>
      <c r="J56" s="115">
        <v>5</v>
      </c>
      <c r="K56" s="116">
        <v>0.1595405232929164</v>
      </c>
    </row>
    <row r="57" spans="1:11" ht="14.1" customHeight="1" x14ac:dyDescent="0.2">
      <c r="A57" s="306" t="s">
        <v>284</v>
      </c>
      <c r="B57" s="307" t="s">
        <v>285</v>
      </c>
      <c r="C57" s="308"/>
      <c r="D57" s="113">
        <v>1.1213345417121088</v>
      </c>
      <c r="E57" s="115">
        <v>2190</v>
      </c>
      <c r="F57" s="114">
        <v>2179</v>
      </c>
      <c r="G57" s="114">
        <v>2180</v>
      </c>
      <c r="H57" s="114">
        <v>2150</v>
      </c>
      <c r="I57" s="140">
        <v>2126</v>
      </c>
      <c r="J57" s="115">
        <v>64</v>
      </c>
      <c r="K57" s="116">
        <v>3.0103480714957667</v>
      </c>
    </row>
    <row r="58" spans="1:11" ht="14.1" customHeight="1" x14ac:dyDescent="0.2">
      <c r="A58" s="306">
        <v>73</v>
      </c>
      <c r="B58" s="307" t="s">
        <v>286</v>
      </c>
      <c r="C58" s="308"/>
      <c r="D58" s="113">
        <v>1.6041740270246745</v>
      </c>
      <c r="E58" s="115">
        <v>3133</v>
      </c>
      <c r="F58" s="114">
        <v>3131</v>
      </c>
      <c r="G58" s="114">
        <v>3130</v>
      </c>
      <c r="H58" s="114">
        <v>3048</v>
      </c>
      <c r="I58" s="140">
        <v>3076</v>
      </c>
      <c r="J58" s="115">
        <v>57</v>
      </c>
      <c r="K58" s="116">
        <v>1.8530559167750325</v>
      </c>
    </row>
    <row r="59" spans="1:11" ht="14.1" customHeight="1" x14ac:dyDescent="0.2">
      <c r="A59" s="306" t="s">
        <v>287</v>
      </c>
      <c r="B59" s="307" t="s">
        <v>288</v>
      </c>
      <c r="C59" s="308"/>
      <c r="D59" s="113">
        <v>1.2012104268751631</v>
      </c>
      <c r="E59" s="115">
        <v>2346</v>
      </c>
      <c r="F59" s="114">
        <v>2338</v>
      </c>
      <c r="G59" s="114">
        <v>2329</v>
      </c>
      <c r="H59" s="114">
        <v>2276</v>
      </c>
      <c r="I59" s="140">
        <v>2284</v>
      </c>
      <c r="J59" s="115">
        <v>62</v>
      </c>
      <c r="K59" s="116">
        <v>2.7145359019264448</v>
      </c>
    </row>
    <row r="60" spans="1:11" ht="14.1" customHeight="1" x14ac:dyDescent="0.2">
      <c r="A60" s="306">
        <v>81</v>
      </c>
      <c r="B60" s="307" t="s">
        <v>289</v>
      </c>
      <c r="C60" s="308"/>
      <c r="D60" s="113">
        <v>7.3224681648515384</v>
      </c>
      <c r="E60" s="115">
        <v>14301</v>
      </c>
      <c r="F60" s="114">
        <v>14268</v>
      </c>
      <c r="G60" s="114">
        <v>14165</v>
      </c>
      <c r="H60" s="114">
        <v>13673</v>
      </c>
      <c r="I60" s="140">
        <v>13702</v>
      </c>
      <c r="J60" s="115">
        <v>599</v>
      </c>
      <c r="K60" s="116">
        <v>4.3716245803532328</v>
      </c>
    </row>
    <row r="61" spans="1:11" ht="14.1" customHeight="1" x14ac:dyDescent="0.2">
      <c r="A61" s="306" t="s">
        <v>290</v>
      </c>
      <c r="B61" s="307" t="s">
        <v>291</v>
      </c>
      <c r="C61" s="308"/>
      <c r="D61" s="113">
        <v>1.9943370045519013</v>
      </c>
      <c r="E61" s="115">
        <v>3895</v>
      </c>
      <c r="F61" s="114">
        <v>3924</v>
      </c>
      <c r="G61" s="114">
        <v>3942</v>
      </c>
      <c r="H61" s="114">
        <v>3788</v>
      </c>
      <c r="I61" s="140">
        <v>3813</v>
      </c>
      <c r="J61" s="115">
        <v>82</v>
      </c>
      <c r="K61" s="116">
        <v>2.150537634408602</v>
      </c>
    </row>
    <row r="62" spans="1:11" ht="14.1" customHeight="1" x14ac:dyDescent="0.2">
      <c r="A62" s="306" t="s">
        <v>292</v>
      </c>
      <c r="B62" s="307" t="s">
        <v>293</v>
      </c>
      <c r="C62" s="308"/>
      <c r="D62" s="113">
        <v>3.2032278050004352</v>
      </c>
      <c r="E62" s="115">
        <v>6256</v>
      </c>
      <c r="F62" s="114">
        <v>6231</v>
      </c>
      <c r="G62" s="114">
        <v>6177</v>
      </c>
      <c r="H62" s="114">
        <v>5969</v>
      </c>
      <c r="I62" s="140">
        <v>5962</v>
      </c>
      <c r="J62" s="115">
        <v>294</v>
      </c>
      <c r="K62" s="116">
        <v>4.9312311304931233</v>
      </c>
    </row>
    <row r="63" spans="1:11" ht="14.1" customHeight="1" x14ac:dyDescent="0.2">
      <c r="A63" s="306"/>
      <c r="B63" s="307" t="s">
        <v>294</v>
      </c>
      <c r="C63" s="308"/>
      <c r="D63" s="113">
        <v>2.8688755421063679</v>
      </c>
      <c r="E63" s="115">
        <v>5603</v>
      </c>
      <c r="F63" s="114">
        <v>5579</v>
      </c>
      <c r="G63" s="114">
        <v>5530</v>
      </c>
      <c r="H63" s="114">
        <v>5379</v>
      </c>
      <c r="I63" s="140">
        <v>5373</v>
      </c>
      <c r="J63" s="115">
        <v>230</v>
      </c>
      <c r="K63" s="116">
        <v>4.2806625721198586</v>
      </c>
    </row>
    <row r="64" spans="1:11" ht="14.1" customHeight="1" x14ac:dyDescent="0.2">
      <c r="A64" s="306" t="s">
        <v>295</v>
      </c>
      <c r="B64" s="307" t="s">
        <v>296</v>
      </c>
      <c r="C64" s="308"/>
      <c r="D64" s="113">
        <v>0.57500396819301292</v>
      </c>
      <c r="E64" s="115">
        <v>1123</v>
      </c>
      <c r="F64" s="114">
        <v>1087</v>
      </c>
      <c r="G64" s="114">
        <v>1075</v>
      </c>
      <c r="H64" s="114">
        <v>1049</v>
      </c>
      <c r="I64" s="140">
        <v>1040</v>
      </c>
      <c r="J64" s="115">
        <v>83</v>
      </c>
      <c r="K64" s="116">
        <v>7.9807692307692308</v>
      </c>
    </row>
    <row r="65" spans="1:11" ht="14.1" customHeight="1" x14ac:dyDescent="0.2">
      <c r="A65" s="306" t="s">
        <v>297</v>
      </c>
      <c r="B65" s="307" t="s">
        <v>298</v>
      </c>
      <c r="C65" s="308"/>
      <c r="D65" s="113">
        <v>0.78800632862782449</v>
      </c>
      <c r="E65" s="115">
        <v>1539</v>
      </c>
      <c r="F65" s="114">
        <v>1536</v>
      </c>
      <c r="G65" s="114">
        <v>1495</v>
      </c>
      <c r="H65" s="114">
        <v>1420</v>
      </c>
      <c r="I65" s="140">
        <v>1433</v>
      </c>
      <c r="J65" s="115">
        <v>106</v>
      </c>
      <c r="K65" s="116">
        <v>7.3970690858339152</v>
      </c>
    </row>
    <row r="66" spans="1:11" ht="14.1" customHeight="1" x14ac:dyDescent="0.2">
      <c r="A66" s="306">
        <v>82</v>
      </c>
      <c r="B66" s="307" t="s">
        <v>299</v>
      </c>
      <c r="C66" s="308"/>
      <c r="D66" s="113">
        <v>2.7485496894568953</v>
      </c>
      <c r="E66" s="115">
        <v>5368</v>
      </c>
      <c r="F66" s="114">
        <v>5368</v>
      </c>
      <c r="G66" s="114">
        <v>5375</v>
      </c>
      <c r="H66" s="114">
        <v>5233</v>
      </c>
      <c r="I66" s="140">
        <v>5240</v>
      </c>
      <c r="J66" s="115">
        <v>128</v>
      </c>
      <c r="K66" s="116">
        <v>2.4427480916030535</v>
      </c>
    </row>
    <row r="67" spans="1:11" ht="14.1" customHeight="1" x14ac:dyDescent="0.2">
      <c r="A67" s="306" t="s">
        <v>300</v>
      </c>
      <c r="B67" s="307" t="s">
        <v>301</v>
      </c>
      <c r="C67" s="308"/>
      <c r="D67" s="113">
        <v>1.7045309083833837</v>
      </c>
      <c r="E67" s="115">
        <v>3329</v>
      </c>
      <c r="F67" s="114">
        <v>3330</v>
      </c>
      <c r="G67" s="114">
        <v>3309</v>
      </c>
      <c r="H67" s="114">
        <v>3216</v>
      </c>
      <c r="I67" s="140">
        <v>3214</v>
      </c>
      <c r="J67" s="115">
        <v>115</v>
      </c>
      <c r="K67" s="116">
        <v>3.5780958307405104</v>
      </c>
    </row>
    <row r="68" spans="1:11" ht="14.1" customHeight="1" x14ac:dyDescent="0.2">
      <c r="A68" s="306" t="s">
        <v>302</v>
      </c>
      <c r="B68" s="307" t="s">
        <v>303</v>
      </c>
      <c r="C68" s="308"/>
      <c r="D68" s="113">
        <v>0.62979063301638993</v>
      </c>
      <c r="E68" s="115">
        <v>1230</v>
      </c>
      <c r="F68" s="114">
        <v>1229</v>
      </c>
      <c r="G68" s="114">
        <v>1246</v>
      </c>
      <c r="H68" s="114">
        <v>1221</v>
      </c>
      <c r="I68" s="140">
        <v>1225</v>
      </c>
      <c r="J68" s="115">
        <v>5</v>
      </c>
      <c r="K68" s="116">
        <v>0.40816326530612246</v>
      </c>
    </row>
    <row r="69" spans="1:11" ht="14.1" customHeight="1" x14ac:dyDescent="0.2">
      <c r="A69" s="306">
        <v>83</v>
      </c>
      <c r="B69" s="307" t="s">
        <v>304</v>
      </c>
      <c r="C69" s="308"/>
      <c r="D69" s="113">
        <v>6.1617077054627938</v>
      </c>
      <c r="E69" s="115">
        <v>12034</v>
      </c>
      <c r="F69" s="114">
        <v>11959</v>
      </c>
      <c r="G69" s="114">
        <v>11856</v>
      </c>
      <c r="H69" s="114">
        <v>11453</v>
      </c>
      <c r="I69" s="140">
        <v>11405</v>
      </c>
      <c r="J69" s="115">
        <v>629</v>
      </c>
      <c r="K69" s="116">
        <v>5.5151249451994735</v>
      </c>
    </row>
    <row r="70" spans="1:11" ht="14.1" customHeight="1" x14ac:dyDescent="0.2">
      <c r="A70" s="306" t="s">
        <v>305</v>
      </c>
      <c r="B70" s="307" t="s">
        <v>306</v>
      </c>
      <c r="C70" s="308"/>
      <c r="D70" s="113">
        <v>4.928751734484365</v>
      </c>
      <c r="E70" s="115">
        <v>9626</v>
      </c>
      <c r="F70" s="114">
        <v>9584</v>
      </c>
      <c r="G70" s="114">
        <v>9509</v>
      </c>
      <c r="H70" s="114">
        <v>9177</v>
      </c>
      <c r="I70" s="140">
        <v>9173</v>
      </c>
      <c r="J70" s="115">
        <v>453</v>
      </c>
      <c r="K70" s="116">
        <v>4.938406192085468</v>
      </c>
    </row>
    <row r="71" spans="1:11" ht="14.1" customHeight="1" x14ac:dyDescent="0.2">
      <c r="A71" s="306"/>
      <c r="B71" s="307" t="s">
        <v>307</v>
      </c>
      <c r="C71" s="308"/>
      <c r="D71" s="113">
        <v>2.4300701986144606</v>
      </c>
      <c r="E71" s="115">
        <v>4746</v>
      </c>
      <c r="F71" s="114">
        <v>4718</v>
      </c>
      <c r="G71" s="114">
        <v>4685</v>
      </c>
      <c r="H71" s="114">
        <v>4463</v>
      </c>
      <c r="I71" s="140">
        <v>4460</v>
      </c>
      <c r="J71" s="115">
        <v>286</v>
      </c>
      <c r="K71" s="116">
        <v>6.4125560538116595</v>
      </c>
    </row>
    <row r="72" spans="1:11" ht="14.1" customHeight="1" x14ac:dyDescent="0.2">
      <c r="A72" s="306">
        <v>84</v>
      </c>
      <c r="B72" s="307" t="s">
        <v>308</v>
      </c>
      <c r="C72" s="308"/>
      <c r="D72" s="113">
        <v>0.89245940922566469</v>
      </c>
      <c r="E72" s="115">
        <v>1743</v>
      </c>
      <c r="F72" s="114">
        <v>1772</v>
      </c>
      <c r="G72" s="114">
        <v>1762</v>
      </c>
      <c r="H72" s="114">
        <v>1758</v>
      </c>
      <c r="I72" s="140">
        <v>1738</v>
      </c>
      <c r="J72" s="115">
        <v>5</v>
      </c>
      <c r="K72" s="116">
        <v>0.28768699654775604</v>
      </c>
    </row>
    <row r="73" spans="1:11" ht="14.1" customHeight="1" x14ac:dyDescent="0.2">
      <c r="A73" s="306" t="s">
        <v>309</v>
      </c>
      <c r="B73" s="307" t="s">
        <v>310</v>
      </c>
      <c r="C73" s="308"/>
      <c r="D73" s="113">
        <v>0.32052759046200008</v>
      </c>
      <c r="E73" s="115">
        <v>626</v>
      </c>
      <c r="F73" s="114">
        <v>649</v>
      </c>
      <c r="G73" s="114">
        <v>633</v>
      </c>
      <c r="H73" s="114">
        <v>653</v>
      </c>
      <c r="I73" s="140">
        <v>641</v>
      </c>
      <c r="J73" s="115">
        <v>-15</v>
      </c>
      <c r="K73" s="116">
        <v>-2.3400936037441498</v>
      </c>
    </row>
    <row r="74" spans="1:11" ht="14.1" customHeight="1" x14ac:dyDescent="0.2">
      <c r="A74" s="306" t="s">
        <v>311</v>
      </c>
      <c r="B74" s="307" t="s">
        <v>312</v>
      </c>
      <c r="C74" s="308"/>
      <c r="D74" s="113">
        <v>0.25089220339677321</v>
      </c>
      <c r="E74" s="115">
        <v>490</v>
      </c>
      <c r="F74" s="114">
        <v>499</v>
      </c>
      <c r="G74" s="114">
        <v>512</v>
      </c>
      <c r="H74" s="114">
        <v>502</v>
      </c>
      <c r="I74" s="140">
        <v>504</v>
      </c>
      <c r="J74" s="115">
        <v>-14</v>
      </c>
      <c r="K74" s="116">
        <v>-2.7777777777777777</v>
      </c>
    </row>
    <row r="75" spans="1:11" ht="14.1" customHeight="1" x14ac:dyDescent="0.2">
      <c r="A75" s="306" t="s">
        <v>313</v>
      </c>
      <c r="B75" s="307" t="s">
        <v>314</v>
      </c>
      <c r="C75" s="308"/>
      <c r="D75" s="113">
        <v>4.3522116915766781E-2</v>
      </c>
      <c r="E75" s="115">
        <v>85</v>
      </c>
      <c r="F75" s="114">
        <v>84</v>
      </c>
      <c r="G75" s="114">
        <v>80</v>
      </c>
      <c r="H75" s="114">
        <v>78</v>
      </c>
      <c r="I75" s="140">
        <v>75</v>
      </c>
      <c r="J75" s="115">
        <v>10</v>
      </c>
      <c r="K75" s="116">
        <v>13.333333333333334</v>
      </c>
    </row>
    <row r="76" spans="1:11" ht="14.1" customHeight="1" x14ac:dyDescent="0.2">
      <c r="A76" s="306">
        <v>91</v>
      </c>
      <c r="B76" s="307" t="s">
        <v>315</v>
      </c>
      <c r="C76" s="308"/>
      <c r="D76" s="113">
        <v>0.18125681633154636</v>
      </c>
      <c r="E76" s="115">
        <v>354</v>
      </c>
      <c r="F76" s="114">
        <v>331</v>
      </c>
      <c r="G76" s="114">
        <v>325</v>
      </c>
      <c r="H76" s="114">
        <v>316</v>
      </c>
      <c r="I76" s="140">
        <v>317</v>
      </c>
      <c r="J76" s="115">
        <v>37</v>
      </c>
      <c r="K76" s="116">
        <v>11.67192429022082</v>
      </c>
    </row>
    <row r="77" spans="1:11" ht="14.1" customHeight="1" x14ac:dyDescent="0.2">
      <c r="A77" s="306">
        <v>92</v>
      </c>
      <c r="B77" s="307" t="s">
        <v>316</v>
      </c>
      <c r="C77" s="308"/>
      <c r="D77" s="113">
        <v>0.56732359461964232</v>
      </c>
      <c r="E77" s="115">
        <v>1108</v>
      </c>
      <c r="F77" s="114">
        <v>1066</v>
      </c>
      <c r="G77" s="114">
        <v>1046</v>
      </c>
      <c r="H77" s="114">
        <v>1010</v>
      </c>
      <c r="I77" s="140">
        <v>992</v>
      </c>
      <c r="J77" s="115">
        <v>116</v>
      </c>
      <c r="K77" s="116">
        <v>11.693548387096774</v>
      </c>
    </row>
    <row r="78" spans="1:11" ht="14.1" customHeight="1" x14ac:dyDescent="0.2">
      <c r="A78" s="306">
        <v>93</v>
      </c>
      <c r="B78" s="307" t="s">
        <v>317</v>
      </c>
      <c r="C78" s="308"/>
      <c r="D78" s="113">
        <v>0.18688909028535147</v>
      </c>
      <c r="E78" s="115">
        <v>365</v>
      </c>
      <c r="F78" s="114">
        <v>364</v>
      </c>
      <c r="G78" s="114">
        <v>367</v>
      </c>
      <c r="H78" s="114">
        <v>345</v>
      </c>
      <c r="I78" s="140">
        <v>346</v>
      </c>
      <c r="J78" s="115">
        <v>19</v>
      </c>
      <c r="K78" s="116">
        <v>5.4913294797687859</v>
      </c>
    </row>
    <row r="79" spans="1:11" ht="14.1" customHeight="1" x14ac:dyDescent="0.2">
      <c r="A79" s="306">
        <v>94</v>
      </c>
      <c r="B79" s="307" t="s">
        <v>318</v>
      </c>
      <c r="C79" s="308"/>
      <c r="D79" s="113">
        <v>8.5508159116859439E-2</v>
      </c>
      <c r="E79" s="115">
        <v>167</v>
      </c>
      <c r="F79" s="114">
        <v>161</v>
      </c>
      <c r="G79" s="114">
        <v>174</v>
      </c>
      <c r="H79" s="114">
        <v>179</v>
      </c>
      <c r="I79" s="140">
        <v>175</v>
      </c>
      <c r="J79" s="115">
        <v>-8</v>
      </c>
      <c r="K79" s="116">
        <v>-4.5714285714285712</v>
      </c>
    </row>
    <row r="80" spans="1:11" ht="14.1" customHeight="1" x14ac:dyDescent="0.2">
      <c r="A80" s="306" t="s">
        <v>319</v>
      </c>
      <c r="B80" s="307" t="s">
        <v>320</v>
      </c>
      <c r="C80" s="308"/>
      <c r="D80" s="113">
        <v>6.1442988586964866E-3</v>
      </c>
      <c r="E80" s="115">
        <v>12</v>
      </c>
      <c r="F80" s="114">
        <v>22</v>
      </c>
      <c r="G80" s="114">
        <v>22</v>
      </c>
      <c r="H80" s="114">
        <v>27</v>
      </c>
      <c r="I80" s="140">
        <v>26</v>
      </c>
      <c r="J80" s="115">
        <v>-14</v>
      </c>
      <c r="K80" s="116">
        <v>-53.846153846153847</v>
      </c>
    </row>
    <row r="81" spans="1:11" ht="14.1" customHeight="1" x14ac:dyDescent="0.2">
      <c r="A81" s="310" t="s">
        <v>321</v>
      </c>
      <c r="B81" s="311" t="s">
        <v>224</v>
      </c>
      <c r="C81" s="312"/>
      <c r="D81" s="125">
        <v>0.37480223038048571</v>
      </c>
      <c r="E81" s="143">
        <v>732</v>
      </c>
      <c r="F81" s="144">
        <v>745</v>
      </c>
      <c r="G81" s="144">
        <v>742</v>
      </c>
      <c r="H81" s="144">
        <v>726</v>
      </c>
      <c r="I81" s="145">
        <v>733</v>
      </c>
      <c r="J81" s="143">
        <v>-1</v>
      </c>
      <c r="K81" s="146">
        <v>-0.13642564802182811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55759</v>
      </c>
      <c r="E12" s="114">
        <v>57430</v>
      </c>
      <c r="F12" s="114">
        <v>57764</v>
      </c>
      <c r="G12" s="114">
        <v>57977</v>
      </c>
      <c r="H12" s="140">
        <v>56888</v>
      </c>
      <c r="I12" s="115">
        <v>-1129</v>
      </c>
      <c r="J12" s="116">
        <v>-1.9846013218956546</v>
      </c>
      <c r="K12"/>
      <c r="L12"/>
      <c r="M12"/>
      <c r="N12"/>
      <c r="O12"/>
      <c r="P12"/>
    </row>
    <row r="13" spans="1:16" s="110" customFormat="1" ht="14.45" customHeight="1" x14ac:dyDescent="0.2">
      <c r="A13" s="120" t="s">
        <v>105</v>
      </c>
      <c r="B13" s="119" t="s">
        <v>106</v>
      </c>
      <c r="C13" s="113">
        <v>40.918954787567927</v>
      </c>
      <c r="D13" s="115">
        <v>22816</v>
      </c>
      <c r="E13" s="114">
        <v>23366</v>
      </c>
      <c r="F13" s="114">
        <v>23396</v>
      </c>
      <c r="G13" s="114">
        <v>23332</v>
      </c>
      <c r="H13" s="140">
        <v>22827</v>
      </c>
      <c r="I13" s="115">
        <v>-11</v>
      </c>
      <c r="J13" s="116">
        <v>-4.8188548648530248E-2</v>
      </c>
      <c r="K13"/>
      <c r="L13"/>
      <c r="M13"/>
      <c r="N13"/>
      <c r="O13"/>
      <c r="P13"/>
    </row>
    <row r="14" spans="1:16" s="110" customFormat="1" ht="14.45" customHeight="1" x14ac:dyDescent="0.2">
      <c r="A14" s="120"/>
      <c r="B14" s="119" t="s">
        <v>107</v>
      </c>
      <c r="C14" s="113">
        <v>59.081045212432073</v>
      </c>
      <c r="D14" s="115">
        <v>32943</v>
      </c>
      <c r="E14" s="114">
        <v>34064</v>
      </c>
      <c r="F14" s="114">
        <v>34368</v>
      </c>
      <c r="G14" s="114">
        <v>34645</v>
      </c>
      <c r="H14" s="140">
        <v>34061</v>
      </c>
      <c r="I14" s="115">
        <v>-1118</v>
      </c>
      <c r="J14" s="116">
        <v>-3.2823463785561198</v>
      </c>
      <c r="K14"/>
      <c r="L14"/>
      <c r="M14"/>
      <c r="N14"/>
      <c r="O14"/>
      <c r="P14"/>
    </row>
    <row r="15" spans="1:16" s="110" customFormat="1" ht="14.45" customHeight="1" x14ac:dyDescent="0.2">
      <c r="A15" s="118" t="s">
        <v>105</v>
      </c>
      <c r="B15" s="121" t="s">
        <v>108</v>
      </c>
      <c r="C15" s="113">
        <v>19.537653114295448</v>
      </c>
      <c r="D15" s="115">
        <v>10894</v>
      </c>
      <c r="E15" s="114">
        <v>11417</v>
      </c>
      <c r="F15" s="114">
        <v>11391</v>
      </c>
      <c r="G15" s="114">
        <v>11553</v>
      </c>
      <c r="H15" s="140">
        <v>11006</v>
      </c>
      <c r="I15" s="115">
        <v>-112</v>
      </c>
      <c r="J15" s="116">
        <v>-1.0176267490459749</v>
      </c>
      <c r="K15"/>
      <c r="L15"/>
      <c r="M15"/>
      <c r="N15"/>
      <c r="O15"/>
      <c r="P15"/>
    </row>
    <row r="16" spans="1:16" s="110" customFormat="1" ht="14.45" customHeight="1" x14ac:dyDescent="0.2">
      <c r="A16" s="118"/>
      <c r="B16" s="121" t="s">
        <v>109</v>
      </c>
      <c r="C16" s="113">
        <v>45.583672590971858</v>
      </c>
      <c r="D16" s="115">
        <v>25417</v>
      </c>
      <c r="E16" s="114">
        <v>26324</v>
      </c>
      <c r="F16" s="114">
        <v>26645</v>
      </c>
      <c r="G16" s="114">
        <v>26805</v>
      </c>
      <c r="H16" s="140">
        <v>26616</v>
      </c>
      <c r="I16" s="115">
        <v>-1199</v>
      </c>
      <c r="J16" s="116">
        <v>-4.5048091373609855</v>
      </c>
      <c r="K16"/>
      <c r="L16"/>
      <c r="M16"/>
      <c r="N16"/>
      <c r="O16"/>
      <c r="P16"/>
    </row>
    <row r="17" spans="1:16" s="110" customFormat="1" ht="14.45" customHeight="1" x14ac:dyDescent="0.2">
      <c r="A17" s="118"/>
      <c r="B17" s="121" t="s">
        <v>110</v>
      </c>
      <c r="C17" s="113">
        <v>19.666780250721857</v>
      </c>
      <c r="D17" s="115">
        <v>10966</v>
      </c>
      <c r="E17" s="114">
        <v>11081</v>
      </c>
      <c r="F17" s="114">
        <v>11185</v>
      </c>
      <c r="G17" s="114">
        <v>11180</v>
      </c>
      <c r="H17" s="140">
        <v>10999</v>
      </c>
      <c r="I17" s="115">
        <v>-33</v>
      </c>
      <c r="J17" s="116">
        <v>-0.30002727520683697</v>
      </c>
      <c r="K17"/>
      <c r="L17"/>
      <c r="M17"/>
      <c r="N17"/>
      <c r="O17"/>
      <c r="P17"/>
    </row>
    <row r="18" spans="1:16" s="110" customFormat="1" ht="14.45" customHeight="1" x14ac:dyDescent="0.2">
      <c r="A18" s="120"/>
      <c r="B18" s="121" t="s">
        <v>111</v>
      </c>
      <c r="C18" s="113">
        <v>15.211894044010831</v>
      </c>
      <c r="D18" s="115">
        <v>8482</v>
      </c>
      <c r="E18" s="114">
        <v>8608</v>
      </c>
      <c r="F18" s="114">
        <v>8543</v>
      </c>
      <c r="G18" s="114">
        <v>8439</v>
      </c>
      <c r="H18" s="140">
        <v>8267</v>
      </c>
      <c r="I18" s="115">
        <v>215</v>
      </c>
      <c r="J18" s="116">
        <v>2.6007015846135237</v>
      </c>
      <c r="K18"/>
      <c r="L18"/>
      <c r="M18"/>
      <c r="N18"/>
      <c r="O18"/>
      <c r="P18"/>
    </row>
    <row r="19" spans="1:16" s="110" customFormat="1" ht="14.45" customHeight="1" x14ac:dyDescent="0.2">
      <c r="A19" s="120"/>
      <c r="B19" s="121" t="s">
        <v>112</v>
      </c>
      <c r="C19" s="113">
        <v>1.58718771857458</v>
      </c>
      <c r="D19" s="115">
        <v>885</v>
      </c>
      <c r="E19" s="114">
        <v>886</v>
      </c>
      <c r="F19" s="114">
        <v>919</v>
      </c>
      <c r="G19" s="114">
        <v>780</v>
      </c>
      <c r="H19" s="140">
        <v>759</v>
      </c>
      <c r="I19" s="115">
        <v>126</v>
      </c>
      <c r="J19" s="116">
        <v>16.600790513833992</v>
      </c>
      <c r="K19"/>
      <c r="L19"/>
      <c r="M19"/>
      <c r="N19"/>
      <c r="O19"/>
      <c r="P19"/>
    </row>
    <row r="20" spans="1:16" s="110" customFormat="1" ht="14.45" customHeight="1" x14ac:dyDescent="0.2">
      <c r="A20" s="120" t="s">
        <v>113</v>
      </c>
      <c r="B20" s="119" t="s">
        <v>116</v>
      </c>
      <c r="C20" s="113">
        <v>92.166287056798012</v>
      </c>
      <c r="D20" s="115">
        <v>51391</v>
      </c>
      <c r="E20" s="114">
        <v>53082</v>
      </c>
      <c r="F20" s="114">
        <v>53484</v>
      </c>
      <c r="G20" s="114">
        <v>53700</v>
      </c>
      <c r="H20" s="140">
        <v>52871</v>
      </c>
      <c r="I20" s="115">
        <v>-1480</v>
      </c>
      <c r="J20" s="116">
        <v>-2.7992661383367063</v>
      </c>
      <c r="K20"/>
      <c r="L20"/>
      <c r="M20"/>
      <c r="N20"/>
      <c r="O20"/>
      <c r="P20"/>
    </row>
    <row r="21" spans="1:16" s="110" customFormat="1" ht="14.45" customHeight="1" x14ac:dyDescent="0.2">
      <c r="A21" s="123"/>
      <c r="B21" s="124" t="s">
        <v>117</v>
      </c>
      <c r="C21" s="125">
        <v>7.6525762657149521</v>
      </c>
      <c r="D21" s="143">
        <v>4267</v>
      </c>
      <c r="E21" s="144">
        <v>4244</v>
      </c>
      <c r="F21" s="144">
        <v>4169</v>
      </c>
      <c r="G21" s="144">
        <v>4161</v>
      </c>
      <c r="H21" s="145">
        <v>3906</v>
      </c>
      <c r="I21" s="143">
        <v>361</v>
      </c>
      <c r="J21" s="146">
        <v>9.2421915002560162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54880</v>
      </c>
      <c r="E56" s="114">
        <v>56628</v>
      </c>
      <c r="F56" s="114">
        <v>57001</v>
      </c>
      <c r="G56" s="114">
        <v>57295</v>
      </c>
      <c r="H56" s="140">
        <v>56271</v>
      </c>
      <c r="I56" s="115">
        <v>-1391</v>
      </c>
      <c r="J56" s="116">
        <v>-2.4719660215741679</v>
      </c>
      <c r="K56"/>
      <c r="L56"/>
      <c r="M56"/>
      <c r="N56"/>
      <c r="O56"/>
      <c r="P56"/>
    </row>
    <row r="57" spans="1:16" s="110" customFormat="1" ht="14.45" customHeight="1" x14ac:dyDescent="0.2">
      <c r="A57" s="120" t="s">
        <v>105</v>
      </c>
      <c r="B57" s="119" t="s">
        <v>106</v>
      </c>
      <c r="C57" s="113">
        <v>40.196793002915449</v>
      </c>
      <c r="D57" s="115">
        <v>22060</v>
      </c>
      <c r="E57" s="114">
        <v>22657</v>
      </c>
      <c r="F57" s="114">
        <v>22685</v>
      </c>
      <c r="G57" s="114">
        <v>22644</v>
      </c>
      <c r="H57" s="140">
        <v>22214</v>
      </c>
      <c r="I57" s="115">
        <v>-154</v>
      </c>
      <c r="J57" s="116">
        <v>-0.69325650490681556</v>
      </c>
    </row>
    <row r="58" spans="1:16" s="110" customFormat="1" ht="14.45" customHeight="1" x14ac:dyDescent="0.2">
      <c r="A58" s="120"/>
      <c r="B58" s="119" t="s">
        <v>107</v>
      </c>
      <c r="C58" s="113">
        <v>59.803206997084551</v>
      </c>
      <c r="D58" s="115">
        <v>32820</v>
      </c>
      <c r="E58" s="114">
        <v>33971</v>
      </c>
      <c r="F58" s="114">
        <v>34316</v>
      </c>
      <c r="G58" s="114">
        <v>34651</v>
      </c>
      <c r="H58" s="140">
        <v>34057</v>
      </c>
      <c r="I58" s="115">
        <v>-1237</v>
      </c>
      <c r="J58" s="116">
        <v>-3.6321461079954194</v>
      </c>
    </row>
    <row r="59" spans="1:16" s="110" customFormat="1" ht="14.45" customHeight="1" x14ac:dyDescent="0.2">
      <c r="A59" s="118" t="s">
        <v>105</v>
      </c>
      <c r="B59" s="121" t="s">
        <v>108</v>
      </c>
      <c r="C59" s="113">
        <v>18.790087463556851</v>
      </c>
      <c r="D59" s="115">
        <v>10312</v>
      </c>
      <c r="E59" s="114">
        <v>10799</v>
      </c>
      <c r="F59" s="114">
        <v>10847</v>
      </c>
      <c r="G59" s="114">
        <v>10968</v>
      </c>
      <c r="H59" s="140">
        <v>10409</v>
      </c>
      <c r="I59" s="115">
        <v>-97</v>
      </c>
      <c r="J59" s="116">
        <v>-0.93188586799884721</v>
      </c>
    </row>
    <row r="60" spans="1:16" s="110" customFormat="1" ht="14.45" customHeight="1" x14ac:dyDescent="0.2">
      <c r="A60" s="118"/>
      <c r="B60" s="121" t="s">
        <v>109</v>
      </c>
      <c r="C60" s="113">
        <v>46.049562682215743</v>
      </c>
      <c r="D60" s="115">
        <v>25272</v>
      </c>
      <c r="E60" s="114">
        <v>26286</v>
      </c>
      <c r="F60" s="114">
        <v>26591</v>
      </c>
      <c r="G60" s="114">
        <v>26888</v>
      </c>
      <c r="H60" s="140">
        <v>26762</v>
      </c>
      <c r="I60" s="115">
        <v>-1490</v>
      </c>
      <c r="J60" s="116">
        <v>-5.5675958448546448</v>
      </c>
    </row>
    <row r="61" spans="1:16" s="110" customFormat="1" ht="14.45" customHeight="1" x14ac:dyDescent="0.2">
      <c r="A61" s="118"/>
      <c r="B61" s="121" t="s">
        <v>110</v>
      </c>
      <c r="C61" s="113">
        <v>20.049198250728864</v>
      </c>
      <c r="D61" s="115">
        <v>11003</v>
      </c>
      <c r="E61" s="114">
        <v>11138</v>
      </c>
      <c r="F61" s="114">
        <v>11236</v>
      </c>
      <c r="G61" s="114">
        <v>11219</v>
      </c>
      <c r="H61" s="140">
        <v>11062</v>
      </c>
      <c r="I61" s="115">
        <v>-59</v>
      </c>
      <c r="J61" s="116">
        <v>-0.53335743988428852</v>
      </c>
    </row>
    <row r="62" spans="1:16" s="110" customFormat="1" ht="14.45" customHeight="1" x14ac:dyDescent="0.2">
      <c r="A62" s="120"/>
      <c r="B62" s="121" t="s">
        <v>111</v>
      </c>
      <c r="C62" s="113">
        <v>15.111151603498543</v>
      </c>
      <c r="D62" s="115">
        <v>8293</v>
      </c>
      <c r="E62" s="114">
        <v>8405</v>
      </c>
      <c r="F62" s="114">
        <v>8327</v>
      </c>
      <c r="G62" s="114">
        <v>8220</v>
      </c>
      <c r="H62" s="140">
        <v>8038</v>
      </c>
      <c r="I62" s="115">
        <v>255</v>
      </c>
      <c r="J62" s="116">
        <v>3.1724309529733765</v>
      </c>
    </row>
    <row r="63" spans="1:16" s="110" customFormat="1" ht="14.45" customHeight="1" x14ac:dyDescent="0.2">
      <c r="A63" s="120"/>
      <c r="B63" s="121" t="s">
        <v>112</v>
      </c>
      <c r="C63" s="113">
        <v>1.5998542274052479</v>
      </c>
      <c r="D63" s="115">
        <v>878</v>
      </c>
      <c r="E63" s="114">
        <v>895</v>
      </c>
      <c r="F63" s="114">
        <v>912</v>
      </c>
      <c r="G63" s="114">
        <v>772</v>
      </c>
      <c r="H63" s="140">
        <v>737</v>
      </c>
      <c r="I63" s="115">
        <v>141</v>
      </c>
      <c r="J63" s="116">
        <v>19.131614654002714</v>
      </c>
    </row>
    <row r="64" spans="1:16" s="110" customFormat="1" ht="14.45" customHeight="1" x14ac:dyDescent="0.2">
      <c r="A64" s="120" t="s">
        <v>113</v>
      </c>
      <c r="B64" s="119" t="s">
        <v>116</v>
      </c>
      <c r="C64" s="113">
        <v>92.434402332361515</v>
      </c>
      <c r="D64" s="115">
        <v>50728</v>
      </c>
      <c r="E64" s="114">
        <v>52413</v>
      </c>
      <c r="F64" s="114">
        <v>52859</v>
      </c>
      <c r="G64" s="114">
        <v>53186</v>
      </c>
      <c r="H64" s="140">
        <v>52342</v>
      </c>
      <c r="I64" s="115">
        <v>-1614</v>
      </c>
      <c r="J64" s="116">
        <v>-3.0835657789155935</v>
      </c>
    </row>
    <row r="65" spans="1:10" s="110" customFormat="1" ht="14.45" customHeight="1" x14ac:dyDescent="0.2">
      <c r="A65" s="123"/>
      <c r="B65" s="124" t="s">
        <v>117</v>
      </c>
      <c r="C65" s="125">
        <v>7.3888483965014577</v>
      </c>
      <c r="D65" s="143">
        <v>4055</v>
      </c>
      <c r="E65" s="144">
        <v>4113</v>
      </c>
      <c r="F65" s="144">
        <v>4030</v>
      </c>
      <c r="G65" s="144">
        <v>3993</v>
      </c>
      <c r="H65" s="145">
        <v>3815</v>
      </c>
      <c r="I65" s="143">
        <v>240</v>
      </c>
      <c r="J65" s="146">
        <v>6.290956749672346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55759</v>
      </c>
      <c r="G11" s="114">
        <v>57430</v>
      </c>
      <c r="H11" s="114">
        <v>57764</v>
      </c>
      <c r="I11" s="114">
        <v>57977</v>
      </c>
      <c r="J11" s="140">
        <v>56888</v>
      </c>
      <c r="K11" s="114">
        <v>-1129</v>
      </c>
      <c r="L11" s="116">
        <v>-1.9846013218956546</v>
      </c>
    </row>
    <row r="12" spans="1:17" s="110" customFormat="1" ht="24" customHeight="1" x14ac:dyDescent="0.2">
      <c r="A12" s="604" t="s">
        <v>185</v>
      </c>
      <c r="B12" s="605"/>
      <c r="C12" s="605"/>
      <c r="D12" s="606"/>
      <c r="E12" s="113">
        <v>40.918954787567927</v>
      </c>
      <c r="F12" s="115">
        <v>22816</v>
      </c>
      <c r="G12" s="114">
        <v>23366</v>
      </c>
      <c r="H12" s="114">
        <v>23396</v>
      </c>
      <c r="I12" s="114">
        <v>23332</v>
      </c>
      <c r="J12" s="140">
        <v>22827</v>
      </c>
      <c r="K12" s="114">
        <v>-11</v>
      </c>
      <c r="L12" s="116">
        <v>-4.8188548648530248E-2</v>
      </c>
    </row>
    <row r="13" spans="1:17" s="110" customFormat="1" ht="15" customHeight="1" x14ac:dyDescent="0.2">
      <c r="A13" s="120"/>
      <c r="B13" s="612" t="s">
        <v>107</v>
      </c>
      <c r="C13" s="612"/>
      <c r="E13" s="113">
        <v>59.081045212432073</v>
      </c>
      <c r="F13" s="115">
        <v>32943</v>
      </c>
      <c r="G13" s="114">
        <v>34064</v>
      </c>
      <c r="H13" s="114">
        <v>34368</v>
      </c>
      <c r="I13" s="114">
        <v>34645</v>
      </c>
      <c r="J13" s="140">
        <v>34061</v>
      </c>
      <c r="K13" s="114">
        <v>-1118</v>
      </c>
      <c r="L13" s="116">
        <v>-3.2823463785561198</v>
      </c>
    </row>
    <row r="14" spans="1:17" s="110" customFormat="1" ht="22.5" customHeight="1" x14ac:dyDescent="0.2">
      <c r="A14" s="604" t="s">
        <v>186</v>
      </c>
      <c r="B14" s="605"/>
      <c r="C14" s="605"/>
      <c r="D14" s="606"/>
      <c r="E14" s="113">
        <v>19.537653114295448</v>
      </c>
      <c r="F14" s="115">
        <v>10894</v>
      </c>
      <c r="G14" s="114">
        <v>11417</v>
      </c>
      <c r="H14" s="114">
        <v>11391</v>
      </c>
      <c r="I14" s="114">
        <v>11553</v>
      </c>
      <c r="J14" s="140">
        <v>11006</v>
      </c>
      <c r="K14" s="114">
        <v>-112</v>
      </c>
      <c r="L14" s="116">
        <v>-1.0176267490459749</v>
      </c>
    </row>
    <row r="15" spans="1:17" s="110" customFormat="1" ht="15" customHeight="1" x14ac:dyDescent="0.2">
      <c r="A15" s="120"/>
      <c r="B15" s="119"/>
      <c r="C15" s="258" t="s">
        <v>106</v>
      </c>
      <c r="E15" s="113">
        <v>48.366073067743713</v>
      </c>
      <c r="F15" s="115">
        <v>5269</v>
      </c>
      <c r="G15" s="114">
        <v>5422</v>
      </c>
      <c r="H15" s="114">
        <v>5381</v>
      </c>
      <c r="I15" s="114">
        <v>5439</v>
      </c>
      <c r="J15" s="140">
        <v>5205</v>
      </c>
      <c r="K15" s="114">
        <v>64</v>
      </c>
      <c r="L15" s="116">
        <v>1.2295869356388089</v>
      </c>
    </row>
    <row r="16" spans="1:17" s="110" customFormat="1" ht="15" customHeight="1" x14ac:dyDescent="0.2">
      <c r="A16" s="120"/>
      <c r="B16" s="119"/>
      <c r="C16" s="258" t="s">
        <v>107</v>
      </c>
      <c r="E16" s="113">
        <v>51.633926932256287</v>
      </c>
      <c r="F16" s="115">
        <v>5625</v>
      </c>
      <c r="G16" s="114">
        <v>5995</v>
      </c>
      <c r="H16" s="114">
        <v>6010</v>
      </c>
      <c r="I16" s="114">
        <v>6114</v>
      </c>
      <c r="J16" s="140">
        <v>5801</v>
      </c>
      <c r="K16" s="114">
        <v>-176</v>
      </c>
      <c r="L16" s="116">
        <v>-3.0339596621272196</v>
      </c>
    </row>
    <row r="17" spans="1:12" s="110" customFormat="1" ht="15" customHeight="1" x14ac:dyDescent="0.2">
      <c r="A17" s="120"/>
      <c r="B17" s="121" t="s">
        <v>109</v>
      </c>
      <c r="C17" s="258"/>
      <c r="E17" s="113">
        <v>45.583672590971858</v>
      </c>
      <c r="F17" s="115">
        <v>25417</v>
      </c>
      <c r="G17" s="114">
        <v>26324</v>
      </c>
      <c r="H17" s="114">
        <v>26645</v>
      </c>
      <c r="I17" s="114">
        <v>26805</v>
      </c>
      <c r="J17" s="140">
        <v>26616</v>
      </c>
      <c r="K17" s="114">
        <v>-1199</v>
      </c>
      <c r="L17" s="116">
        <v>-4.5048091373609855</v>
      </c>
    </row>
    <row r="18" spans="1:12" s="110" customFormat="1" ht="15" customHeight="1" x14ac:dyDescent="0.2">
      <c r="A18" s="120"/>
      <c r="B18" s="119"/>
      <c r="C18" s="258" t="s">
        <v>106</v>
      </c>
      <c r="E18" s="113">
        <v>35.417240429633708</v>
      </c>
      <c r="F18" s="115">
        <v>9002</v>
      </c>
      <c r="G18" s="114">
        <v>9277</v>
      </c>
      <c r="H18" s="114">
        <v>9333</v>
      </c>
      <c r="I18" s="114">
        <v>9248</v>
      </c>
      <c r="J18" s="140">
        <v>9106</v>
      </c>
      <c r="K18" s="114">
        <v>-104</v>
      </c>
      <c r="L18" s="116">
        <v>-1.1421041071820777</v>
      </c>
    </row>
    <row r="19" spans="1:12" s="110" customFormat="1" ht="15" customHeight="1" x14ac:dyDescent="0.2">
      <c r="A19" s="120"/>
      <c r="B19" s="119"/>
      <c r="C19" s="258" t="s">
        <v>107</v>
      </c>
      <c r="E19" s="113">
        <v>64.582759570366292</v>
      </c>
      <c r="F19" s="115">
        <v>16415</v>
      </c>
      <c r="G19" s="114">
        <v>17047</v>
      </c>
      <c r="H19" s="114">
        <v>17312</v>
      </c>
      <c r="I19" s="114">
        <v>17557</v>
      </c>
      <c r="J19" s="140">
        <v>17510</v>
      </c>
      <c r="K19" s="114">
        <v>-1095</v>
      </c>
      <c r="L19" s="116">
        <v>-6.2535693889206172</v>
      </c>
    </row>
    <row r="20" spans="1:12" s="110" customFormat="1" ht="15" customHeight="1" x14ac:dyDescent="0.2">
      <c r="A20" s="120"/>
      <c r="B20" s="121" t="s">
        <v>110</v>
      </c>
      <c r="C20" s="258"/>
      <c r="E20" s="113">
        <v>19.666780250721857</v>
      </c>
      <c r="F20" s="115">
        <v>10966</v>
      </c>
      <c r="G20" s="114">
        <v>11081</v>
      </c>
      <c r="H20" s="114">
        <v>11185</v>
      </c>
      <c r="I20" s="114">
        <v>11180</v>
      </c>
      <c r="J20" s="140">
        <v>10999</v>
      </c>
      <c r="K20" s="114">
        <v>-33</v>
      </c>
      <c r="L20" s="116">
        <v>-0.30002727520683697</v>
      </c>
    </row>
    <row r="21" spans="1:12" s="110" customFormat="1" ht="15" customHeight="1" x14ac:dyDescent="0.2">
      <c r="A21" s="120"/>
      <c r="B21" s="119"/>
      <c r="C21" s="258" t="s">
        <v>106</v>
      </c>
      <c r="E21" s="113">
        <v>32.044501185482403</v>
      </c>
      <c r="F21" s="115">
        <v>3514</v>
      </c>
      <c r="G21" s="114">
        <v>3567</v>
      </c>
      <c r="H21" s="114">
        <v>3604</v>
      </c>
      <c r="I21" s="114">
        <v>3635</v>
      </c>
      <c r="J21" s="140">
        <v>3604</v>
      </c>
      <c r="K21" s="114">
        <v>-90</v>
      </c>
      <c r="L21" s="116">
        <v>-2.4972253052164262</v>
      </c>
    </row>
    <row r="22" spans="1:12" s="110" customFormat="1" ht="15" customHeight="1" x14ac:dyDescent="0.2">
      <c r="A22" s="120"/>
      <c r="B22" s="119"/>
      <c r="C22" s="258" t="s">
        <v>107</v>
      </c>
      <c r="E22" s="113">
        <v>67.955498814517597</v>
      </c>
      <c r="F22" s="115">
        <v>7452</v>
      </c>
      <c r="G22" s="114">
        <v>7514</v>
      </c>
      <c r="H22" s="114">
        <v>7581</v>
      </c>
      <c r="I22" s="114">
        <v>7545</v>
      </c>
      <c r="J22" s="140">
        <v>7395</v>
      </c>
      <c r="K22" s="114">
        <v>57</v>
      </c>
      <c r="L22" s="116">
        <v>0.77079107505070998</v>
      </c>
    </row>
    <row r="23" spans="1:12" s="110" customFormat="1" ht="15" customHeight="1" x14ac:dyDescent="0.2">
      <c r="A23" s="120"/>
      <c r="B23" s="121" t="s">
        <v>111</v>
      </c>
      <c r="C23" s="258"/>
      <c r="E23" s="113">
        <v>15.211894044010831</v>
      </c>
      <c r="F23" s="115">
        <v>8482</v>
      </c>
      <c r="G23" s="114">
        <v>8608</v>
      </c>
      <c r="H23" s="114">
        <v>8543</v>
      </c>
      <c r="I23" s="114">
        <v>8439</v>
      </c>
      <c r="J23" s="140">
        <v>8267</v>
      </c>
      <c r="K23" s="114">
        <v>215</v>
      </c>
      <c r="L23" s="116">
        <v>2.6007015846135237</v>
      </c>
    </row>
    <row r="24" spans="1:12" s="110" customFormat="1" ht="15" customHeight="1" x14ac:dyDescent="0.2">
      <c r="A24" s="120"/>
      <c r="B24" s="119"/>
      <c r="C24" s="258" t="s">
        <v>106</v>
      </c>
      <c r="E24" s="113">
        <v>59.313841075218107</v>
      </c>
      <c r="F24" s="115">
        <v>5031</v>
      </c>
      <c r="G24" s="114">
        <v>5100</v>
      </c>
      <c r="H24" s="114">
        <v>5078</v>
      </c>
      <c r="I24" s="114">
        <v>5010</v>
      </c>
      <c r="J24" s="140">
        <v>4912</v>
      </c>
      <c r="K24" s="114">
        <v>119</v>
      </c>
      <c r="L24" s="116">
        <v>2.4226384364820848</v>
      </c>
    </row>
    <row r="25" spans="1:12" s="110" customFormat="1" ht="15" customHeight="1" x14ac:dyDescent="0.2">
      <c r="A25" s="120"/>
      <c r="B25" s="119"/>
      <c r="C25" s="258" t="s">
        <v>107</v>
      </c>
      <c r="E25" s="113">
        <v>40.686158924781893</v>
      </c>
      <c r="F25" s="115">
        <v>3451</v>
      </c>
      <c r="G25" s="114">
        <v>3508</v>
      </c>
      <c r="H25" s="114">
        <v>3465</v>
      </c>
      <c r="I25" s="114">
        <v>3429</v>
      </c>
      <c r="J25" s="140">
        <v>3355</v>
      </c>
      <c r="K25" s="114">
        <v>96</v>
      </c>
      <c r="L25" s="116">
        <v>2.8614008941877795</v>
      </c>
    </row>
    <row r="26" spans="1:12" s="110" customFormat="1" ht="15" customHeight="1" x14ac:dyDescent="0.2">
      <c r="A26" s="120"/>
      <c r="C26" s="121" t="s">
        <v>187</v>
      </c>
      <c r="D26" s="110" t="s">
        <v>188</v>
      </c>
      <c r="E26" s="113">
        <v>1.58718771857458</v>
      </c>
      <c r="F26" s="115">
        <v>885</v>
      </c>
      <c r="G26" s="114">
        <v>886</v>
      </c>
      <c r="H26" s="114">
        <v>919</v>
      </c>
      <c r="I26" s="114">
        <v>780</v>
      </c>
      <c r="J26" s="140">
        <v>759</v>
      </c>
      <c r="K26" s="114">
        <v>126</v>
      </c>
      <c r="L26" s="116">
        <v>16.600790513833992</v>
      </c>
    </row>
    <row r="27" spans="1:12" s="110" customFormat="1" ht="15" customHeight="1" x14ac:dyDescent="0.2">
      <c r="A27" s="120"/>
      <c r="B27" s="119"/>
      <c r="D27" s="259" t="s">
        <v>106</v>
      </c>
      <c r="E27" s="113">
        <v>51.073446327683612</v>
      </c>
      <c r="F27" s="115">
        <v>452</v>
      </c>
      <c r="G27" s="114">
        <v>471</v>
      </c>
      <c r="H27" s="114">
        <v>500</v>
      </c>
      <c r="I27" s="114">
        <v>422</v>
      </c>
      <c r="J27" s="140">
        <v>409</v>
      </c>
      <c r="K27" s="114">
        <v>43</v>
      </c>
      <c r="L27" s="116">
        <v>10.513447432762836</v>
      </c>
    </row>
    <row r="28" spans="1:12" s="110" customFormat="1" ht="15" customHeight="1" x14ac:dyDescent="0.2">
      <c r="A28" s="120"/>
      <c r="B28" s="119"/>
      <c r="D28" s="259" t="s">
        <v>107</v>
      </c>
      <c r="E28" s="113">
        <v>48.926553672316388</v>
      </c>
      <c r="F28" s="115">
        <v>433</v>
      </c>
      <c r="G28" s="114">
        <v>415</v>
      </c>
      <c r="H28" s="114">
        <v>419</v>
      </c>
      <c r="I28" s="114">
        <v>358</v>
      </c>
      <c r="J28" s="140">
        <v>350</v>
      </c>
      <c r="K28" s="114">
        <v>83</v>
      </c>
      <c r="L28" s="116">
        <v>23.714285714285715</v>
      </c>
    </row>
    <row r="29" spans="1:12" s="110" customFormat="1" ht="24" customHeight="1" x14ac:dyDescent="0.2">
      <c r="A29" s="604" t="s">
        <v>189</v>
      </c>
      <c r="B29" s="605"/>
      <c r="C29" s="605"/>
      <c r="D29" s="606"/>
      <c r="E29" s="113">
        <v>92.166287056798012</v>
      </c>
      <c r="F29" s="115">
        <v>51391</v>
      </c>
      <c r="G29" s="114">
        <v>53082</v>
      </c>
      <c r="H29" s="114">
        <v>53484</v>
      </c>
      <c r="I29" s="114">
        <v>53700</v>
      </c>
      <c r="J29" s="140">
        <v>52871</v>
      </c>
      <c r="K29" s="114">
        <v>-1480</v>
      </c>
      <c r="L29" s="116">
        <v>-2.7992661383367063</v>
      </c>
    </row>
    <row r="30" spans="1:12" s="110" customFormat="1" ht="15" customHeight="1" x14ac:dyDescent="0.2">
      <c r="A30" s="120"/>
      <c r="B30" s="119"/>
      <c r="C30" s="258" t="s">
        <v>106</v>
      </c>
      <c r="E30" s="113">
        <v>40.384503123114939</v>
      </c>
      <c r="F30" s="115">
        <v>20754</v>
      </c>
      <c r="G30" s="114">
        <v>21330</v>
      </c>
      <c r="H30" s="114">
        <v>21431</v>
      </c>
      <c r="I30" s="114">
        <v>21361</v>
      </c>
      <c r="J30" s="140">
        <v>20987</v>
      </c>
      <c r="K30" s="114">
        <v>-233</v>
      </c>
      <c r="L30" s="116">
        <v>-1.1102110830514127</v>
      </c>
    </row>
    <row r="31" spans="1:12" s="110" customFormat="1" ht="15" customHeight="1" x14ac:dyDescent="0.2">
      <c r="A31" s="120"/>
      <c r="B31" s="119"/>
      <c r="C31" s="258" t="s">
        <v>107</v>
      </c>
      <c r="E31" s="113">
        <v>59.615496876885061</v>
      </c>
      <c r="F31" s="115">
        <v>30637</v>
      </c>
      <c r="G31" s="114">
        <v>31752</v>
      </c>
      <c r="H31" s="114">
        <v>32053</v>
      </c>
      <c r="I31" s="114">
        <v>32339</v>
      </c>
      <c r="J31" s="140">
        <v>31884</v>
      </c>
      <c r="K31" s="114">
        <v>-1247</v>
      </c>
      <c r="L31" s="116">
        <v>-3.9110525655501194</v>
      </c>
    </row>
    <row r="32" spans="1:12" s="110" customFormat="1" ht="15" customHeight="1" x14ac:dyDescent="0.2">
      <c r="A32" s="120"/>
      <c r="B32" s="119" t="s">
        <v>117</v>
      </c>
      <c r="C32" s="258"/>
      <c r="E32" s="113">
        <v>7.6525762657149521</v>
      </c>
      <c r="F32" s="114">
        <v>4267</v>
      </c>
      <c r="G32" s="114">
        <v>4244</v>
      </c>
      <c r="H32" s="114">
        <v>4169</v>
      </c>
      <c r="I32" s="114">
        <v>4161</v>
      </c>
      <c r="J32" s="140">
        <v>3906</v>
      </c>
      <c r="K32" s="114">
        <v>361</v>
      </c>
      <c r="L32" s="116">
        <v>9.2421915002560162</v>
      </c>
    </row>
    <row r="33" spans="1:12" s="110" customFormat="1" ht="15" customHeight="1" x14ac:dyDescent="0.2">
      <c r="A33" s="120"/>
      <c r="B33" s="119"/>
      <c r="C33" s="258" t="s">
        <v>106</v>
      </c>
      <c r="E33" s="113">
        <v>47.386922896648699</v>
      </c>
      <c r="F33" s="114">
        <v>2022</v>
      </c>
      <c r="G33" s="114">
        <v>1990</v>
      </c>
      <c r="H33" s="114">
        <v>1920</v>
      </c>
      <c r="I33" s="114">
        <v>1929</v>
      </c>
      <c r="J33" s="140">
        <v>1798</v>
      </c>
      <c r="K33" s="114">
        <v>224</v>
      </c>
      <c r="L33" s="116">
        <v>12.458286985539488</v>
      </c>
    </row>
    <row r="34" spans="1:12" s="110" customFormat="1" ht="15" customHeight="1" x14ac:dyDescent="0.2">
      <c r="A34" s="120"/>
      <c r="B34" s="119"/>
      <c r="C34" s="258" t="s">
        <v>107</v>
      </c>
      <c r="E34" s="113">
        <v>52.613077103351301</v>
      </c>
      <c r="F34" s="114">
        <v>2245</v>
      </c>
      <c r="G34" s="114">
        <v>2254</v>
      </c>
      <c r="H34" s="114">
        <v>2249</v>
      </c>
      <c r="I34" s="114">
        <v>2232</v>
      </c>
      <c r="J34" s="140">
        <v>2108</v>
      </c>
      <c r="K34" s="114">
        <v>137</v>
      </c>
      <c r="L34" s="116">
        <v>6.4990512333965844</v>
      </c>
    </row>
    <row r="35" spans="1:12" s="110" customFormat="1" ht="24" customHeight="1" x14ac:dyDescent="0.2">
      <c r="A35" s="604" t="s">
        <v>192</v>
      </c>
      <c r="B35" s="605"/>
      <c r="C35" s="605"/>
      <c r="D35" s="606"/>
      <c r="E35" s="113">
        <v>17.27075449703187</v>
      </c>
      <c r="F35" s="114">
        <v>9630</v>
      </c>
      <c r="G35" s="114">
        <v>9967</v>
      </c>
      <c r="H35" s="114">
        <v>9972</v>
      </c>
      <c r="I35" s="114">
        <v>10288</v>
      </c>
      <c r="J35" s="114">
        <v>9861</v>
      </c>
      <c r="K35" s="318">
        <v>-231</v>
      </c>
      <c r="L35" s="319">
        <v>-2.3425616063279588</v>
      </c>
    </row>
    <row r="36" spans="1:12" s="110" customFormat="1" ht="15" customHeight="1" x14ac:dyDescent="0.2">
      <c r="A36" s="120"/>
      <c r="B36" s="119"/>
      <c r="C36" s="258" t="s">
        <v>106</v>
      </c>
      <c r="E36" s="113">
        <v>41.568016614745588</v>
      </c>
      <c r="F36" s="114">
        <v>4003</v>
      </c>
      <c r="G36" s="114">
        <v>4076</v>
      </c>
      <c r="H36" s="114">
        <v>4033</v>
      </c>
      <c r="I36" s="114">
        <v>4190</v>
      </c>
      <c r="J36" s="114">
        <v>3962</v>
      </c>
      <c r="K36" s="318">
        <v>41</v>
      </c>
      <c r="L36" s="116">
        <v>1.0348308934881374</v>
      </c>
    </row>
    <row r="37" spans="1:12" s="110" customFormat="1" ht="15" customHeight="1" x14ac:dyDescent="0.2">
      <c r="A37" s="120"/>
      <c r="B37" s="119"/>
      <c r="C37" s="258" t="s">
        <v>107</v>
      </c>
      <c r="E37" s="113">
        <v>58.431983385254412</v>
      </c>
      <c r="F37" s="114">
        <v>5627</v>
      </c>
      <c r="G37" s="114">
        <v>5891</v>
      </c>
      <c r="H37" s="114">
        <v>5939</v>
      </c>
      <c r="I37" s="114">
        <v>6098</v>
      </c>
      <c r="J37" s="140">
        <v>5899</v>
      </c>
      <c r="K37" s="114">
        <v>-272</v>
      </c>
      <c r="L37" s="116">
        <v>-4.6109510086455332</v>
      </c>
    </row>
    <row r="38" spans="1:12" s="110" customFormat="1" ht="15" customHeight="1" x14ac:dyDescent="0.2">
      <c r="A38" s="120"/>
      <c r="B38" s="119" t="s">
        <v>329</v>
      </c>
      <c r="C38" s="258"/>
      <c r="E38" s="113">
        <v>57.753905199160677</v>
      </c>
      <c r="F38" s="114">
        <v>32203</v>
      </c>
      <c r="G38" s="114">
        <v>32944</v>
      </c>
      <c r="H38" s="114">
        <v>33186</v>
      </c>
      <c r="I38" s="114">
        <v>33127</v>
      </c>
      <c r="J38" s="140">
        <v>32684</v>
      </c>
      <c r="K38" s="114">
        <v>-481</v>
      </c>
      <c r="L38" s="116">
        <v>-1.4716680944804796</v>
      </c>
    </row>
    <row r="39" spans="1:12" s="110" customFormat="1" ht="15" customHeight="1" x14ac:dyDescent="0.2">
      <c r="A39" s="120"/>
      <c r="B39" s="119"/>
      <c r="C39" s="258" t="s">
        <v>106</v>
      </c>
      <c r="E39" s="113">
        <v>42.915256342576775</v>
      </c>
      <c r="F39" s="115">
        <v>13820</v>
      </c>
      <c r="G39" s="114">
        <v>14112</v>
      </c>
      <c r="H39" s="114">
        <v>14214</v>
      </c>
      <c r="I39" s="114">
        <v>14092</v>
      </c>
      <c r="J39" s="140">
        <v>13915</v>
      </c>
      <c r="K39" s="114">
        <v>-95</v>
      </c>
      <c r="L39" s="116">
        <v>-0.68271649299317283</v>
      </c>
    </row>
    <row r="40" spans="1:12" s="110" customFormat="1" ht="15" customHeight="1" x14ac:dyDescent="0.2">
      <c r="A40" s="120"/>
      <c r="B40" s="119"/>
      <c r="C40" s="258" t="s">
        <v>107</v>
      </c>
      <c r="E40" s="113">
        <v>57.084743657423225</v>
      </c>
      <c r="F40" s="115">
        <v>18383</v>
      </c>
      <c r="G40" s="114">
        <v>18832</v>
      </c>
      <c r="H40" s="114">
        <v>18972</v>
      </c>
      <c r="I40" s="114">
        <v>19035</v>
      </c>
      <c r="J40" s="140">
        <v>18769</v>
      </c>
      <c r="K40" s="114">
        <v>-386</v>
      </c>
      <c r="L40" s="116">
        <v>-2.0565826629015929</v>
      </c>
    </row>
    <row r="41" spans="1:12" s="110" customFormat="1" ht="15" customHeight="1" x14ac:dyDescent="0.2">
      <c r="A41" s="120"/>
      <c r="B41" s="320" t="s">
        <v>516</v>
      </c>
      <c r="C41" s="258"/>
      <c r="E41" s="113">
        <v>4.6700981007550348</v>
      </c>
      <c r="F41" s="115">
        <v>2604</v>
      </c>
      <c r="G41" s="114">
        <v>2662</v>
      </c>
      <c r="H41" s="114">
        <v>2628</v>
      </c>
      <c r="I41" s="114">
        <v>2634</v>
      </c>
      <c r="J41" s="140">
        <v>2526</v>
      </c>
      <c r="K41" s="114">
        <v>78</v>
      </c>
      <c r="L41" s="116">
        <v>3.0878859857482186</v>
      </c>
    </row>
    <row r="42" spans="1:12" s="110" customFormat="1" ht="15" customHeight="1" x14ac:dyDescent="0.2">
      <c r="A42" s="120"/>
      <c r="B42" s="119"/>
      <c r="C42" s="268" t="s">
        <v>106</v>
      </c>
      <c r="D42" s="182"/>
      <c r="E42" s="113">
        <v>45.276497695852534</v>
      </c>
      <c r="F42" s="115">
        <v>1179</v>
      </c>
      <c r="G42" s="114">
        <v>1228</v>
      </c>
      <c r="H42" s="114">
        <v>1179</v>
      </c>
      <c r="I42" s="114">
        <v>1161</v>
      </c>
      <c r="J42" s="140">
        <v>1121</v>
      </c>
      <c r="K42" s="114">
        <v>58</v>
      </c>
      <c r="L42" s="116">
        <v>5.1739518287243529</v>
      </c>
    </row>
    <row r="43" spans="1:12" s="110" customFormat="1" ht="15" customHeight="1" x14ac:dyDescent="0.2">
      <c r="A43" s="120"/>
      <c r="B43" s="119"/>
      <c r="C43" s="268" t="s">
        <v>107</v>
      </c>
      <c r="D43" s="182"/>
      <c r="E43" s="113">
        <v>54.723502304147466</v>
      </c>
      <c r="F43" s="115">
        <v>1425</v>
      </c>
      <c r="G43" s="114">
        <v>1434</v>
      </c>
      <c r="H43" s="114">
        <v>1449</v>
      </c>
      <c r="I43" s="114">
        <v>1473</v>
      </c>
      <c r="J43" s="140">
        <v>1405</v>
      </c>
      <c r="K43" s="114">
        <v>20</v>
      </c>
      <c r="L43" s="116">
        <v>1.4234875444839858</v>
      </c>
    </row>
    <row r="44" spans="1:12" s="110" customFormat="1" ht="15" customHeight="1" x14ac:dyDescent="0.2">
      <c r="A44" s="120"/>
      <c r="B44" s="119" t="s">
        <v>205</v>
      </c>
      <c r="C44" s="268"/>
      <c r="D44" s="182"/>
      <c r="E44" s="113">
        <v>20.305242203052423</v>
      </c>
      <c r="F44" s="115">
        <v>11322</v>
      </c>
      <c r="G44" s="114">
        <v>11857</v>
      </c>
      <c r="H44" s="114">
        <v>11978</v>
      </c>
      <c r="I44" s="114">
        <v>11928</v>
      </c>
      <c r="J44" s="140">
        <v>11817</v>
      </c>
      <c r="K44" s="114">
        <v>-495</v>
      </c>
      <c r="L44" s="116">
        <v>-4.1888804265041886</v>
      </c>
    </row>
    <row r="45" spans="1:12" s="110" customFormat="1" ht="15" customHeight="1" x14ac:dyDescent="0.2">
      <c r="A45" s="120"/>
      <c r="B45" s="119"/>
      <c r="C45" s="268" t="s">
        <v>106</v>
      </c>
      <c r="D45" s="182"/>
      <c r="E45" s="113">
        <v>33.686627804274863</v>
      </c>
      <c r="F45" s="115">
        <v>3814</v>
      </c>
      <c r="G45" s="114">
        <v>3950</v>
      </c>
      <c r="H45" s="114">
        <v>3970</v>
      </c>
      <c r="I45" s="114">
        <v>3889</v>
      </c>
      <c r="J45" s="140">
        <v>3829</v>
      </c>
      <c r="K45" s="114">
        <v>-15</v>
      </c>
      <c r="L45" s="116">
        <v>-0.39174719247845391</v>
      </c>
    </row>
    <row r="46" spans="1:12" s="110" customFormat="1" ht="15" customHeight="1" x14ac:dyDescent="0.2">
      <c r="A46" s="123"/>
      <c r="B46" s="124"/>
      <c r="C46" s="260" t="s">
        <v>107</v>
      </c>
      <c r="D46" s="261"/>
      <c r="E46" s="125">
        <v>66.313372195725137</v>
      </c>
      <c r="F46" s="143">
        <v>7508</v>
      </c>
      <c r="G46" s="144">
        <v>7907</v>
      </c>
      <c r="H46" s="144">
        <v>8008</v>
      </c>
      <c r="I46" s="144">
        <v>8039</v>
      </c>
      <c r="J46" s="145">
        <v>7988</v>
      </c>
      <c r="K46" s="144">
        <v>-480</v>
      </c>
      <c r="L46" s="146">
        <v>-6.0090135202804209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55759</v>
      </c>
      <c r="E11" s="114">
        <v>57430</v>
      </c>
      <c r="F11" s="114">
        <v>57764</v>
      </c>
      <c r="G11" s="114">
        <v>57977</v>
      </c>
      <c r="H11" s="140">
        <v>56888</v>
      </c>
      <c r="I11" s="115">
        <v>-1129</v>
      </c>
      <c r="J11" s="116">
        <v>-1.9846013218956546</v>
      </c>
    </row>
    <row r="12" spans="1:15" s="110" customFormat="1" ht="24.95" customHeight="1" x14ac:dyDescent="0.2">
      <c r="A12" s="193" t="s">
        <v>132</v>
      </c>
      <c r="B12" s="194" t="s">
        <v>133</v>
      </c>
      <c r="C12" s="113">
        <v>5.6654531107085848</v>
      </c>
      <c r="D12" s="115">
        <v>3159</v>
      </c>
      <c r="E12" s="114">
        <v>3151</v>
      </c>
      <c r="F12" s="114">
        <v>3260</v>
      </c>
      <c r="G12" s="114">
        <v>3106</v>
      </c>
      <c r="H12" s="140">
        <v>3043</v>
      </c>
      <c r="I12" s="115">
        <v>116</v>
      </c>
      <c r="J12" s="116">
        <v>3.8120276043378247</v>
      </c>
    </row>
    <row r="13" spans="1:15" s="110" customFormat="1" ht="24.95" customHeight="1" x14ac:dyDescent="0.2">
      <c r="A13" s="193" t="s">
        <v>134</v>
      </c>
      <c r="B13" s="199" t="s">
        <v>214</v>
      </c>
      <c r="C13" s="113">
        <v>1.3163794185691995</v>
      </c>
      <c r="D13" s="115">
        <v>734</v>
      </c>
      <c r="E13" s="114">
        <v>730</v>
      </c>
      <c r="F13" s="114">
        <v>751</v>
      </c>
      <c r="G13" s="114">
        <v>744</v>
      </c>
      <c r="H13" s="140">
        <v>711</v>
      </c>
      <c r="I13" s="115">
        <v>23</v>
      </c>
      <c r="J13" s="116">
        <v>3.2348804500703237</v>
      </c>
    </row>
    <row r="14" spans="1:15" s="287" customFormat="1" ht="24.95" customHeight="1" x14ac:dyDescent="0.2">
      <c r="A14" s="193" t="s">
        <v>215</v>
      </c>
      <c r="B14" s="199" t="s">
        <v>137</v>
      </c>
      <c r="C14" s="113">
        <v>8.0453379723452709</v>
      </c>
      <c r="D14" s="115">
        <v>4486</v>
      </c>
      <c r="E14" s="114">
        <v>4599</v>
      </c>
      <c r="F14" s="114">
        <v>4696</v>
      </c>
      <c r="G14" s="114">
        <v>4780</v>
      </c>
      <c r="H14" s="140">
        <v>4684</v>
      </c>
      <c r="I14" s="115">
        <v>-198</v>
      </c>
      <c r="J14" s="116">
        <v>-4.2271562766865927</v>
      </c>
      <c r="K14" s="110"/>
      <c r="L14" s="110"/>
      <c r="M14" s="110"/>
      <c r="N14" s="110"/>
      <c r="O14" s="110"/>
    </row>
    <row r="15" spans="1:15" s="110" customFormat="1" ht="24.95" customHeight="1" x14ac:dyDescent="0.2">
      <c r="A15" s="193" t="s">
        <v>216</v>
      </c>
      <c r="B15" s="199" t="s">
        <v>217</v>
      </c>
      <c r="C15" s="113">
        <v>3.497193278215176</v>
      </c>
      <c r="D15" s="115">
        <v>1950</v>
      </c>
      <c r="E15" s="114">
        <v>1984</v>
      </c>
      <c r="F15" s="114">
        <v>2017</v>
      </c>
      <c r="G15" s="114">
        <v>2045</v>
      </c>
      <c r="H15" s="140">
        <v>1974</v>
      </c>
      <c r="I15" s="115">
        <v>-24</v>
      </c>
      <c r="J15" s="116">
        <v>-1.21580547112462</v>
      </c>
    </row>
    <row r="16" spans="1:15" s="287" customFormat="1" ht="24.95" customHeight="1" x14ac:dyDescent="0.2">
      <c r="A16" s="193" t="s">
        <v>218</v>
      </c>
      <c r="B16" s="199" t="s">
        <v>141</v>
      </c>
      <c r="C16" s="113">
        <v>3.5330619272225112</v>
      </c>
      <c r="D16" s="115">
        <v>1970</v>
      </c>
      <c r="E16" s="114">
        <v>2042</v>
      </c>
      <c r="F16" s="114">
        <v>2093</v>
      </c>
      <c r="G16" s="114">
        <v>2138</v>
      </c>
      <c r="H16" s="140">
        <v>2116</v>
      </c>
      <c r="I16" s="115">
        <v>-146</v>
      </c>
      <c r="J16" s="116">
        <v>-6.8998109640831755</v>
      </c>
      <c r="K16" s="110"/>
      <c r="L16" s="110"/>
      <c r="M16" s="110"/>
      <c r="N16" s="110"/>
      <c r="O16" s="110"/>
    </row>
    <row r="17" spans="1:15" s="110" customFormat="1" ht="24.95" customHeight="1" x14ac:dyDescent="0.2">
      <c r="A17" s="193" t="s">
        <v>142</v>
      </c>
      <c r="B17" s="199" t="s">
        <v>220</v>
      </c>
      <c r="C17" s="113">
        <v>1.0150827669075844</v>
      </c>
      <c r="D17" s="115">
        <v>566</v>
      </c>
      <c r="E17" s="114">
        <v>573</v>
      </c>
      <c r="F17" s="114">
        <v>586</v>
      </c>
      <c r="G17" s="114">
        <v>597</v>
      </c>
      <c r="H17" s="140">
        <v>594</v>
      </c>
      <c r="I17" s="115">
        <v>-28</v>
      </c>
      <c r="J17" s="116">
        <v>-4.7138047138047137</v>
      </c>
    </row>
    <row r="18" spans="1:15" s="287" customFormat="1" ht="24.95" customHeight="1" x14ac:dyDescent="0.2">
      <c r="A18" s="201" t="s">
        <v>144</v>
      </c>
      <c r="B18" s="202" t="s">
        <v>145</v>
      </c>
      <c r="C18" s="113">
        <v>5.1256299431481915</v>
      </c>
      <c r="D18" s="115">
        <v>2858</v>
      </c>
      <c r="E18" s="114">
        <v>2867</v>
      </c>
      <c r="F18" s="114">
        <v>2853</v>
      </c>
      <c r="G18" s="114">
        <v>2852</v>
      </c>
      <c r="H18" s="140">
        <v>2774</v>
      </c>
      <c r="I18" s="115">
        <v>84</v>
      </c>
      <c r="J18" s="116">
        <v>3.028118240807498</v>
      </c>
      <c r="K18" s="110"/>
      <c r="L18" s="110"/>
      <c r="M18" s="110"/>
      <c r="N18" s="110"/>
      <c r="O18" s="110"/>
    </row>
    <row r="19" spans="1:15" s="110" customFormat="1" ht="24.95" customHeight="1" x14ac:dyDescent="0.2">
      <c r="A19" s="193" t="s">
        <v>146</v>
      </c>
      <c r="B19" s="199" t="s">
        <v>147</v>
      </c>
      <c r="C19" s="113">
        <v>18.395236643411828</v>
      </c>
      <c r="D19" s="115">
        <v>10257</v>
      </c>
      <c r="E19" s="114">
        <v>10378</v>
      </c>
      <c r="F19" s="114">
        <v>10336</v>
      </c>
      <c r="G19" s="114">
        <v>10471</v>
      </c>
      <c r="H19" s="140">
        <v>10402</v>
      </c>
      <c r="I19" s="115">
        <v>-145</v>
      </c>
      <c r="J19" s="116">
        <v>-1.3939626994808691</v>
      </c>
    </row>
    <row r="20" spans="1:15" s="287" customFormat="1" ht="24.95" customHeight="1" x14ac:dyDescent="0.2">
      <c r="A20" s="193" t="s">
        <v>148</v>
      </c>
      <c r="B20" s="199" t="s">
        <v>149</v>
      </c>
      <c r="C20" s="113">
        <v>7.6167076167076164</v>
      </c>
      <c r="D20" s="115">
        <v>4247</v>
      </c>
      <c r="E20" s="114">
        <v>4268</v>
      </c>
      <c r="F20" s="114">
        <v>4195</v>
      </c>
      <c r="G20" s="114">
        <v>4125</v>
      </c>
      <c r="H20" s="140">
        <v>4121</v>
      </c>
      <c r="I20" s="115">
        <v>126</v>
      </c>
      <c r="J20" s="116">
        <v>3.0575103130308179</v>
      </c>
      <c r="K20" s="110"/>
      <c r="L20" s="110"/>
      <c r="M20" s="110"/>
      <c r="N20" s="110"/>
      <c r="O20" s="110"/>
    </row>
    <row r="21" spans="1:15" s="110" customFormat="1" ht="24.95" customHeight="1" x14ac:dyDescent="0.2">
      <c r="A21" s="201" t="s">
        <v>150</v>
      </c>
      <c r="B21" s="202" t="s">
        <v>151</v>
      </c>
      <c r="C21" s="113">
        <v>14.849620689036747</v>
      </c>
      <c r="D21" s="115">
        <v>8280</v>
      </c>
      <c r="E21" s="114">
        <v>9176</v>
      </c>
      <c r="F21" s="114">
        <v>9282</v>
      </c>
      <c r="G21" s="114">
        <v>9381</v>
      </c>
      <c r="H21" s="140">
        <v>9034</v>
      </c>
      <c r="I21" s="115">
        <v>-754</v>
      </c>
      <c r="J21" s="116">
        <v>-8.346247509408899</v>
      </c>
    </row>
    <row r="22" spans="1:15" s="110" customFormat="1" ht="24.95" customHeight="1" x14ac:dyDescent="0.2">
      <c r="A22" s="201" t="s">
        <v>152</v>
      </c>
      <c r="B22" s="199" t="s">
        <v>153</v>
      </c>
      <c r="C22" s="113">
        <v>0.966660090747682</v>
      </c>
      <c r="D22" s="115">
        <v>539</v>
      </c>
      <c r="E22" s="114">
        <v>532</v>
      </c>
      <c r="F22" s="114">
        <v>517</v>
      </c>
      <c r="G22" s="114">
        <v>595</v>
      </c>
      <c r="H22" s="140">
        <v>597</v>
      </c>
      <c r="I22" s="115">
        <v>-58</v>
      </c>
      <c r="J22" s="116">
        <v>-9.7152428810720259</v>
      </c>
    </row>
    <row r="23" spans="1:15" s="110" customFormat="1" ht="24.95" customHeight="1" x14ac:dyDescent="0.2">
      <c r="A23" s="193" t="s">
        <v>154</v>
      </c>
      <c r="B23" s="199" t="s">
        <v>155</v>
      </c>
      <c r="C23" s="113">
        <v>1.1280690112806901</v>
      </c>
      <c r="D23" s="115">
        <v>629</v>
      </c>
      <c r="E23" s="114">
        <v>638</v>
      </c>
      <c r="F23" s="114">
        <v>629</v>
      </c>
      <c r="G23" s="114">
        <v>655</v>
      </c>
      <c r="H23" s="140">
        <v>660</v>
      </c>
      <c r="I23" s="115">
        <v>-31</v>
      </c>
      <c r="J23" s="116">
        <v>-4.6969696969696972</v>
      </c>
    </row>
    <row r="24" spans="1:15" s="110" customFormat="1" ht="24.95" customHeight="1" x14ac:dyDescent="0.2">
      <c r="A24" s="193" t="s">
        <v>156</v>
      </c>
      <c r="B24" s="199" t="s">
        <v>221</v>
      </c>
      <c r="C24" s="113">
        <v>5.4753492709697094</v>
      </c>
      <c r="D24" s="115">
        <v>3053</v>
      </c>
      <c r="E24" s="114">
        <v>3110</v>
      </c>
      <c r="F24" s="114">
        <v>3122</v>
      </c>
      <c r="G24" s="114">
        <v>3109</v>
      </c>
      <c r="H24" s="140">
        <v>3107</v>
      </c>
      <c r="I24" s="115">
        <v>-54</v>
      </c>
      <c r="J24" s="116">
        <v>-1.7380109430318635</v>
      </c>
    </row>
    <row r="25" spans="1:15" s="110" customFormat="1" ht="24.95" customHeight="1" x14ac:dyDescent="0.2">
      <c r="A25" s="193" t="s">
        <v>222</v>
      </c>
      <c r="B25" s="204" t="s">
        <v>159</v>
      </c>
      <c r="C25" s="113">
        <v>6.7450994458293732</v>
      </c>
      <c r="D25" s="115">
        <v>3761</v>
      </c>
      <c r="E25" s="114">
        <v>3842</v>
      </c>
      <c r="F25" s="114">
        <v>3913</v>
      </c>
      <c r="G25" s="114">
        <v>3884</v>
      </c>
      <c r="H25" s="140">
        <v>3728</v>
      </c>
      <c r="I25" s="115">
        <v>33</v>
      </c>
      <c r="J25" s="116">
        <v>0.88519313304721026</v>
      </c>
    </row>
    <row r="26" spans="1:15" s="110" customFormat="1" ht="24.95" customHeight="1" x14ac:dyDescent="0.2">
      <c r="A26" s="201">
        <v>782.78300000000002</v>
      </c>
      <c r="B26" s="203" t="s">
        <v>160</v>
      </c>
      <c r="C26" s="113">
        <v>0.21341846159364408</v>
      </c>
      <c r="D26" s="115">
        <v>119</v>
      </c>
      <c r="E26" s="114">
        <v>123</v>
      </c>
      <c r="F26" s="114">
        <v>138</v>
      </c>
      <c r="G26" s="114">
        <v>149</v>
      </c>
      <c r="H26" s="140">
        <v>152</v>
      </c>
      <c r="I26" s="115">
        <v>-33</v>
      </c>
      <c r="J26" s="116">
        <v>-21.710526315789473</v>
      </c>
    </row>
    <row r="27" spans="1:15" s="110" customFormat="1" ht="24.95" customHeight="1" x14ac:dyDescent="0.2">
      <c r="A27" s="193" t="s">
        <v>161</v>
      </c>
      <c r="B27" s="199" t="s">
        <v>162</v>
      </c>
      <c r="C27" s="113">
        <v>1.5620796642694452</v>
      </c>
      <c r="D27" s="115">
        <v>871</v>
      </c>
      <c r="E27" s="114">
        <v>897</v>
      </c>
      <c r="F27" s="114">
        <v>943</v>
      </c>
      <c r="G27" s="114">
        <v>931</v>
      </c>
      <c r="H27" s="140">
        <v>911</v>
      </c>
      <c r="I27" s="115">
        <v>-40</v>
      </c>
      <c r="J27" s="116">
        <v>-4.3907793633369927</v>
      </c>
    </row>
    <row r="28" spans="1:15" s="110" customFormat="1" ht="24.95" customHeight="1" x14ac:dyDescent="0.2">
      <c r="A28" s="193" t="s">
        <v>163</v>
      </c>
      <c r="B28" s="199" t="s">
        <v>164</v>
      </c>
      <c r="C28" s="113">
        <v>2.8282429742283757</v>
      </c>
      <c r="D28" s="115">
        <v>1577</v>
      </c>
      <c r="E28" s="114">
        <v>1641</v>
      </c>
      <c r="F28" s="114">
        <v>1641</v>
      </c>
      <c r="G28" s="114">
        <v>1648</v>
      </c>
      <c r="H28" s="140">
        <v>1655</v>
      </c>
      <c r="I28" s="115">
        <v>-78</v>
      </c>
      <c r="J28" s="116">
        <v>-4.7129909365558911</v>
      </c>
    </row>
    <row r="29" spans="1:15" s="110" customFormat="1" ht="24.95" customHeight="1" x14ac:dyDescent="0.2">
      <c r="A29" s="193">
        <v>86</v>
      </c>
      <c r="B29" s="199" t="s">
        <v>165</v>
      </c>
      <c r="C29" s="113">
        <v>4.0818522570347389</v>
      </c>
      <c r="D29" s="115">
        <v>2276</v>
      </c>
      <c r="E29" s="114">
        <v>2280</v>
      </c>
      <c r="F29" s="114">
        <v>2283</v>
      </c>
      <c r="G29" s="114">
        <v>2293</v>
      </c>
      <c r="H29" s="140">
        <v>2295</v>
      </c>
      <c r="I29" s="115">
        <v>-19</v>
      </c>
      <c r="J29" s="116">
        <v>-0.82788671023965144</v>
      </c>
    </row>
    <row r="30" spans="1:15" s="110" customFormat="1" ht="24.95" customHeight="1" x14ac:dyDescent="0.2">
      <c r="A30" s="193">
        <v>87.88</v>
      </c>
      <c r="B30" s="204" t="s">
        <v>166</v>
      </c>
      <c r="C30" s="113">
        <v>4.3060313133305836</v>
      </c>
      <c r="D30" s="115">
        <v>2401</v>
      </c>
      <c r="E30" s="114">
        <v>2438</v>
      </c>
      <c r="F30" s="114">
        <v>2424</v>
      </c>
      <c r="G30" s="114">
        <v>2451</v>
      </c>
      <c r="H30" s="140">
        <v>2434</v>
      </c>
      <c r="I30" s="115">
        <v>-33</v>
      </c>
      <c r="J30" s="116">
        <v>-1.3557929334428924</v>
      </c>
    </row>
    <row r="31" spans="1:15" s="110" customFormat="1" ht="24.95" customHeight="1" x14ac:dyDescent="0.2">
      <c r="A31" s="193" t="s">
        <v>167</v>
      </c>
      <c r="B31" s="199" t="s">
        <v>168</v>
      </c>
      <c r="C31" s="113">
        <v>11.669864954536488</v>
      </c>
      <c r="D31" s="115">
        <v>6507</v>
      </c>
      <c r="E31" s="114">
        <v>6756</v>
      </c>
      <c r="F31" s="114">
        <v>6776</v>
      </c>
      <c r="G31" s="114">
        <v>6799</v>
      </c>
      <c r="H31" s="140">
        <v>6576</v>
      </c>
      <c r="I31" s="115">
        <v>-69</v>
      </c>
      <c r="J31" s="116">
        <v>-1.0492700729927007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5.6654531107085848</v>
      </c>
      <c r="D34" s="115">
        <v>3159</v>
      </c>
      <c r="E34" s="114">
        <v>3151</v>
      </c>
      <c r="F34" s="114">
        <v>3260</v>
      </c>
      <c r="G34" s="114">
        <v>3106</v>
      </c>
      <c r="H34" s="140">
        <v>3043</v>
      </c>
      <c r="I34" s="115">
        <v>116</v>
      </c>
      <c r="J34" s="116">
        <v>3.8120276043378247</v>
      </c>
    </row>
    <row r="35" spans="1:10" s="110" customFormat="1" ht="24.95" customHeight="1" x14ac:dyDescent="0.2">
      <c r="A35" s="292" t="s">
        <v>171</v>
      </c>
      <c r="B35" s="293" t="s">
        <v>172</v>
      </c>
      <c r="C35" s="113">
        <v>14.487347334062662</v>
      </c>
      <c r="D35" s="115">
        <v>8078</v>
      </c>
      <c r="E35" s="114">
        <v>8196</v>
      </c>
      <c r="F35" s="114">
        <v>8300</v>
      </c>
      <c r="G35" s="114">
        <v>8376</v>
      </c>
      <c r="H35" s="140">
        <v>8169</v>
      </c>
      <c r="I35" s="115">
        <v>-91</v>
      </c>
      <c r="J35" s="116">
        <v>-1.1139674378748929</v>
      </c>
    </row>
    <row r="36" spans="1:10" s="110" customFormat="1" ht="24.95" customHeight="1" x14ac:dyDescent="0.2">
      <c r="A36" s="294" t="s">
        <v>173</v>
      </c>
      <c r="B36" s="295" t="s">
        <v>174</v>
      </c>
      <c r="C36" s="125">
        <v>79.83823239297692</v>
      </c>
      <c r="D36" s="143">
        <v>44517</v>
      </c>
      <c r="E36" s="144">
        <v>46079</v>
      </c>
      <c r="F36" s="144">
        <v>46199</v>
      </c>
      <c r="G36" s="144">
        <v>46491</v>
      </c>
      <c r="H36" s="145">
        <v>45672</v>
      </c>
      <c r="I36" s="143">
        <v>-1155</v>
      </c>
      <c r="J36" s="146">
        <v>-2.5289017341040463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55759</v>
      </c>
      <c r="F11" s="264">
        <v>57430</v>
      </c>
      <c r="G11" s="264">
        <v>57764</v>
      </c>
      <c r="H11" s="264">
        <v>57977</v>
      </c>
      <c r="I11" s="265">
        <v>56888</v>
      </c>
      <c r="J11" s="263">
        <v>-1129</v>
      </c>
      <c r="K11" s="266">
        <v>-1.9846013218956546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43.770512383651067</v>
      </c>
      <c r="E13" s="115">
        <v>24406</v>
      </c>
      <c r="F13" s="114">
        <v>24930</v>
      </c>
      <c r="G13" s="114">
        <v>25012</v>
      </c>
      <c r="H13" s="114">
        <v>25091</v>
      </c>
      <c r="I13" s="140">
        <v>24536</v>
      </c>
      <c r="J13" s="115">
        <v>-130</v>
      </c>
      <c r="K13" s="116">
        <v>-0.5298337137267688</v>
      </c>
    </row>
    <row r="14" spans="1:15" ht="15.95" customHeight="1" x14ac:dyDescent="0.2">
      <c r="A14" s="306" t="s">
        <v>230</v>
      </c>
      <c r="B14" s="307"/>
      <c r="C14" s="308"/>
      <c r="D14" s="113">
        <v>45.935185351243746</v>
      </c>
      <c r="E14" s="115">
        <v>25613</v>
      </c>
      <c r="F14" s="114">
        <v>26597</v>
      </c>
      <c r="G14" s="114">
        <v>26844</v>
      </c>
      <c r="H14" s="114">
        <v>26976</v>
      </c>
      <c r="I14" s="140">
        <v>26574</v>
      </c>
      <c r="J14" s="115">
        <v>-961</v>
      </c>
      <c r="K14" s="116">
        <v>-3.6163167005343571</v>
      </c>
    </row>
    <row r="15" spans="1:15" ht="15.95" customHeight="1" x14ac:dyDescent="0.2">
      <c r="A15" s="306" t="s">
        <v>231</v>
      </c>
      <c r="B15" s="307"/>
      <c r="C15" s="308"/>
      <c r="D15" s="113">
        <v>4.2253268530640797</v>
      </c>
      <c r="E15" s="115">
        <v>2356</v>
      </c>
      <c r="F15" s="114">
        <v>2436</v>
      </c>
      <c r="G15" s="114">
        <v>2422</v>
      </c>
      <c r="H15" s="114">
        <v>2357</v>
      </c>
      <c r="I15" s="140">
        <v>2338</v>
      </c>
      <c r="J15" s="115">
        <v>18</v>
      </c>
      <c r="K15" s="116">
        <v>0.7698887938408896</v>
      </c>
    </row>
    <row r="16" spans="1:15" ht="15.95" customHeight="1" x14ac:dyDescent="0.2">
      <c r="A16" s="306" t="s">
        <v>232</v>
      </c>
      <c r="B16" s="307"/>
      <c r="C16" s="308"/>
      <c r="D16" s="113">
        <v>2.3583636722322852</v>
      </c>
      <c r="E16" s="115">
        <v>1315</v>
      </c>
      <c r="F16" s="114">
        <v>1347</v>
      </c>
      <c r="G16" s="114">
        <v>1332</v>
      </c>
      <c r="H16" s="114">
        <v>1320</v>
      </c>
      <c r="I16" s="140">
        <v>1315</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4.9498735630122495</v>
      </c>
      <c r="E18" s="115">
        <v>2760</v>
      </c>
      <c r="F18" s="114">
        <v>2758</v>
      </c>
      <c r="G18" s="114">
        <v>2840</v>
      </c>
      <c r="H18" s="114">
        <v>2749</v>
      </c>
      <c r="I18" s="140">
        <v>2701</v>
      </c>
      <c r="J18" s="115">
        <v>59</v>
      </c>
      <c r="K18" s="116">
        <v>2.1843761569788969</v>
      </c>
    </row>
    <row r="19" spans="1:11" ht="14.1" customHeight="1" x14ac:dyDescent="0.2">
      <c r="A19" s="306" t="s">
        <v>235</v>
      </c>
      <c r="B19" s="307" t="s">
        <v>236</v>
      </c>
      <c r="C19" s="308"/>
      <c r="D19" s="113">
        <v>4.383148908696354</v>
      </c>
      <c r="E19" s="115">
        <v>2444</v>
      </c>
      <c r="F19" s="114">
        <v>2435</v>
      </c>
      <c r="G19" s="114">
        <v>2515</v>
      </c>
      <c r="H19" s="114">
        <v>2422</v>
      </c>
      <c r="I19" s="140">
        <v>2366</v>
      </c>
      <c r="J19" s="115">
        <v>78</v>
      </c>
      <c r="K19" s="116">
        <v>3.2967032967032965</v>
      </c>
    </row>
    <row r="20" spans="1:11" ht="14.1" customHeight="1" x14ac:dyDescent="0.2">
      <c r="A20" s="306">
        <v>12</v>
      </c>
      <c r="B20" s="307" t="s">
        <v>237</v>
      </c>
      <c r="C20" s="308"/>
      <c r="D20" s="113">
        <v>2.279452644416148</v>
      </c>
      <c r="E20" s="115">
        <v>1271</v>
      </c>
      <c r="F20" s="114">
        <v>1289</v>
      </c>
      <c r="G20" s="114">
        <v>1336</v>
      </c>
      <c r="H20" s="114">
        <v>1310</v>
      </c>
      <c r="I20" s="140">
        <v>1279</v>
      </c>
      <c r="J20" s="115">
        <v>-8</v>
      </c>
      <c r="K20" s="116">
        <v>-0.62548866301798278</v>
      </c>
    </row>
    <row r="21" spans="1:11" ht="14.1" customHeight="1" x14ac:dyDescent="0.2">
      <c r="A21" s="306">
        <v>21</v>
      </c>
      <c r="B21" s="307" t="s">
        <v>238</v>
      </c>
      <c r="C21" s="308"/>
      <c r="D21" s="113">
        <v>0.15961548808264137</v>
      </c>
      <c r="E21" s="115">
        <v>89</v>
      </c>
      <c r="F21" s="114">
        <v>100</v>
      </c>
      <c r="G21" s="114">
        <v>114</v>
      </c>
      <c r="H21" s="114">
        <v>117</v>
      </c>
      <c r="I21" s="140">
        <v>111</v>
      </c>
      <c r="J21" s="115">
        <v>-22</v>
      </c>
      <c r="K21" s="116">
        <v>-19.81981981981982</v>
      </c>
    </row>
    <row r="22" spans="1:11" ht="14.1" customHeight="1" x14ac:dyDescent="0.2">
      <c r="A22" s="306">
        <v>22</v>
      </c>
      <c r="B22" s="307" t="s">
        <v>239</v>
      </c>
      <c r="C22" s="308"/>
      <c r="D22" s="113">
        <v>0.65280941193349951</v>
      </c>
      <c r="E22" s="115">
        <v>364</v>
      </c>
      <c r="F22" s="114">
        <v>369</v>
      </c>
      <c r="G22" s="114">
        <v>382</v>
      </c>
      <c r="H22" s="114">
        <v>380</v>
      </c>
      <c r="I22" s="140">
        <v>398</v>
      </c>
      <c r="J22" s="115">
        <v>-34</v>
      </c>
      <c r="K22" s="116">
        <v>-8.5427135678391952</v>
      </c>
    </row>
    <row r="23" spans="1:11" ht="14.1" customHeight="1" x14ac:dyDescent="0.2">
      <c r="A23" s="306">
        <v>23</v>
      </c>
      <c r="B23" s="307" t="s">
        <v>240</v>
      </c>
      <c r="C23" s="308"/>
      <c r="D23" s="113">
        <v>0.50574795100342551</v>
      </c>
      <c r="E23" s="115">
        <v>282</v>
      </c>
      <c r="F23" s="114">
        <v>292</v>
      </c>
      <c r="G23" s="114">
        <v>291</v>
      </c>
      <c r="H23" s="114">
        <v>291</v>
      </c>
      <c r="I23" s="140">
        <v>282</v>
      </c>
      <c r="J23" s="115">
        <v>0</v>
      </c>
      <c r="K23" s="116">
        <v>0</v>
      </c>
    </row>
    <row r="24" spans="1:11" ht="14.1" customHeight="1" x14ac:dyDescent="0.2">
      <c r="A24" s="306">
        <v>24</v>
      </c>
      <c r="B24" s="307" t="s">
        <v>241</v>
      </c>
      <c r="C24" s="308"/>
      <c r="D24" s="113">
        <v>1.2733370397603974</v>
      </c>
      <c r="E24" s="115">
        <v>710</v>
      </c>
      <c r="F24" s="114">
        <v>774</v>
      </c>
      <c r="G24" s="114">
        <v>818</v>
      </c>
      <c r="H24" s="114">
        <v>848</v>
      </c>
      <c r="I24" s="140">
        <v>850</v>
      </c>
      <c r="J24" s="115">
        <v>-140</v>
      </c>
      <c r="K24" s="116">
        <v>-16.470588235294116</v>
      </c>
    </row>
    <row r="25" spans="1:11" ht="14.1" customHeight="1" x14ac:dyDescent="0.2">
      <c r="A25" s="306">
        <v>25</v>
      </c>
      <c r="B25" s="307" t="s">
        <v>242</v>
      </c>
      <c r="C25" s="308"/>
      <c r="D25" s="113">
        <v>1.4616474470489069</v>
      </c>
      <c r="E25" s="115">
        <v>815</v>
      </c>
      <c r="F25" s="114">
        <v>813</v>
      </c>
      <c r="G25" s="114">
        <v>806</v>
      </c>
      <c r="H25" s="114">
        <v>807</v>
      </c>
      <c r="I25" s="140">
        <v>807</v>
      </c>
      <c r="J25" s="115">
        <v>8</v>
      </c>
      <c r="K25" s="116">
        <v>0.99132589838909546</v>
      </c>
    </row>
    <row r="26" spans="1:11" ht="14.1" customHeight="1" x14ac:dyDescent="0.2">
      <c r="A26" s="306">
        <v>26</v>
      </c>
      <c r="B26" s="307" t="s">
        <v>243</v>
      </c>
      <c r="C26" s="308"/>
      <c r="D26" s="113">
        <v>0.66536343908606688</v>
      </c>
      <c r="E26" s="115">
        <v>371</v>
      </c>
      <c r="F26" s="114">
        <v>380</v>
      </c>
      <c r="G26" s="114">
        <v>377</v>
      </c>
      <c r="H26" s="114">
        <v>378</v>
      </c>
      <c r="I26" s="140">
        <v>357</v>
      </c>
      <c r="J26" s="115">
        <v>14</v>
      </c>
      <c r="K26" s="116">
        <v>3.9215686274509802</v>
      </c>
    </row>
    <row r="27" spans="1:11" ht="14.1" customHeight="1" x14ac:dyDescent="0.2">
      <c r="A27" s="306">
        <v>27</v>
      </c>
      <c r="B27" s="307" t="s">
        <v>244</v>
      </c>
      <c r="C27" s="308"/>
      <c r="D27" s="113">
        <v>0.33716530066895029</v>
      </c>
      <c r="E27" s="115">
        <v>188</v>
      </c>
      <c r="F27" s="114">
        <v>190</v>
      </c>
      <c r="G27" s="114">
        <v>184</v>
      </c>
      <c r="H27" s="114">
        <v>188</v>
      </c>
      <c r="I27" s="140">
        <v>171</v>
      </c>
      <c r="J27" s="115">
        <v>17</v>
      </c>
      <c r="K27" s="116">
        <v>9.9415204678362574</v>
      </c>
    </row>
    <row r="28" spans="1:11" ht="14.1" customHeight="1" x14ac:dyDescent="0.2">
      <c r="A28" s="306">
        <v>28</v>
      </c>
      <c r="B28" s="307" t="s">
        <v>245</v>
      </c>
      <c r="C28" s="308"/>
      <c r="D28" s="113">
        <v>0.37662081457701896</v>
      </c>
      <c r="E28" s="115">
        <v>210</v>
      </c>
      <c r="F28" s="114">
        <v>213</v>
      </c>
      <c r="G28" s="114">
        <v>203</v>
      </c>
      <c r="H28" s="114">
        <v>205</v>
      </c>
      <c r="I28" s="140">
        <v>213</v>
      </c>
      <c r="J28" s="115">
        <v>-3</v>
      </c>
      <c r="K28" s="116">
        <v>-1.408450704225352</v>
      </c>
    </row>
    <row r="29" spans="1:11" ht="14.1" customHeight="1" x14ac:dyDescent="0.2">
      <c r="A29" s="306">
        <v>29</v>
      </c>
      <c r="B29" s="307" t="s">
        <v>246</v>
      </c>
      <c r="C29" s="308"/>
      <c r="D29" s="113">
        <v>3.778762172922757</v>
      </c>
      <c r="E29" s="115">
        <v>2107</v>
      </c>
      <c r="F29" s="114">
        <v>2246</v>
      </c>
      <c r="G29" s="114">
        <v>2217</v>
      </c>
      <c r="H29" s="114">
        <v>2231</v>
      </c>
      <c r="I29" s="140">
        <v>2119</v>
      </c>
      <c r="J29" s="115">
        <v>-12</v>
      </c>
      <c r="K29" s="116">
        <v>-0.56630486078338838</v>
      </c>
    </row>
    <row r="30" spans="1:11" ht="14.1" customHeight="1" x14ac:dyDescent="0.2">
      <c r="A30" s="306" t="s">
        <v>247</v>
      </c>
      <c r="B30" s="307" t="s">
        <v>248</v>
      </c>
      <c r="C30" s="308"/>
      <c r="D30" s="113">
        <v>1.106547821876289</v>
      </c>
      <c r="E30" s="115">
        <v>617</v>
      </c>
      <c r="F30" s="114">
        <v>632</v>
      </c>
      <c r="G30" s="114">
        <v>628</v>
      </c>
      <c r="H30" s="114">
        <v>625</v>
      </c>
      <c r="I30" s="140">
        <v>540</v>
      </c>
      <c r="J30" s="115">
        <v>77</v>
      </c>
      <c r="K30" s="116">
        <v>14.25925925925926</v>
      </c>
    </row>
    <row r="31" spans="1:11" ht="14.1" customHeight="1" x14ac:dyDescent="0.2">
      <c r="A31" s="306" t="s">
        <v>249</v>
      </c>
      <c r="B31" s="307" t="s">
        <v>250</v>
      </c>
      <c r="C31" s="308"/>
      <c r="D31" s="113">
        <v>2.6614537563442675</v>
      </c>
      <c r="E31" s="115">
        <v>1484</v>
      </c>
      <c r="F31" s="114">
        <v>1607</v>
      </c>
      <c r="G31" s="114">
        <v>1584</v>
      </c>
      <c r="H31" s="114">
        <v>1601</v>
      </c>
      <c r="I31" s="140">
        <v>1574</v>
      </c>
      <c r="J31" s="115">
        <v>-90</v>
      </c>
      <c r="K31" s="116">
        <v>-5.7179161372299872</v>
      </c>
    </row>
    <row r="32" spans="1:11" ht="14.1" customHeight="1" x14ac:dyDescent="0.2">
      <c r="A32" s="306">
        <v>31</v>
      </c>
      <c r="B32" s="307" t="s">
        <v>251</v>
      </c>
      <c r="C32" s="308"/>
      <c r="D32" s="113">
        <v>0.1542351907315411</v>
      </c>
      <c r="E32" s="115">
        <v>86</v>
      </c>
      <c r="F32" s="114">
        <v>86</v>
      </c>
      <c r="G32" s="114">
        <v>85</v>
      </c>
      <c r="H32" s="114">
        <v>81</v>
      </c>
      <c r="I32" s="140">
        <v>79</v>
      </c>
      <c r="J32" s="115">
        <v>7</v>
      </c>
      <c r="K32" s="116">
        <v>8.8607594936708853</v>
      </c>
    </row>
    <row r="33" spans="1:11" ht="14.1" customHeight="1" x14ac:dyDescent="0.2">
      <c r="A33" s="306">
        <v>32</v>
      </c>
      <c r="B33" s="307" t="s">
        <v>252</v>
      </c>
      <c r="C33" s="308"/>
      <c r="D33" s="113">
        <v>1.1226887139295898</v>
      </c>
      <c r="E33" s="115">
        <v>626</v>
      </c>
      <c r="F33" s="114">
        <v>626</v>
      </c>
      <c r="G33" s="114">
        <v>621</v>
      </c>
      <c r="H33" s="114">
        <v>648</v>
      </c>
      <c r="I33" s="140">
        <v>616</v>
      </c>
      <c r="J33" s="115">
        <v>10</v>
      </c>
      <c r="K33" s="116">
        <v>1.6233766233766234</v>
      </c>
    </row>
    <row r="34" spans="1:11" ht="14.1" customHeight="1" x14ac:dyDescent="0.2">
      <c r="A34" s="306">
        <v>33</v>
      </c>
      <c r="B34" s="307" t="s">
        <v>253</v>
      </c>
      <c r="C34" s="308"/>
      <c r="D34" s="113">
        <v>0.52009541060635955</v>
      </c>
      <c r="E34" s="115">
        <v>290</v>
      </c>
      <c r="F34" s="114">
        <v>283</v>
      </c>
      <c r="G34" s="114">
        <v>278</v>
      </c>
      <c r="H34" s="114">
        <v>267</v>
      </c>
      <c r="I34" s="140">
        <v>266</v>
      </c>
      <c r="J34" s="115">
        <v>24</v>
      </c>
      <c r="K34" s="116">
        <v>9.022556390977444</v>
      </c>
    </row>
    <row r="35" spans="1:11" ht="14.1" customHeight="1" x14ac:dyDescent="0.2">
      <c r="A35" s="306">
        <v>34</v>
      </c>
      <c r="B35" s="307" t="s">
        <v>254</v>
      </c>
      <c r="C35" s="308"/>
      <c r="D35" s="113">
        <v>3.6872971179540524</v>
      </c>
      <c r="E35" s="115">
        <v>2056</v>
      </c>
      <c r="F35" s="114">
        <v>2099</v>
      </c>
      <c r="G35" s="114">
        <v>2113</v>
      </c>
      <c r="H35" s="114">
        <v>2080</v>
      </c>
      <c r="I35" s="140">
        <v>1998</v>
      </c>
      <c r="J35" s="115">
        <v>58</v>
      </c>
      <c r="K35" s="116">
        <v>2.9029029029029028</v>
      </c>
    </row>
    <row r="36" spans="1:11" ht="14.1" customHeight="1" x14ac:dyDescent="0.2">
      <c r="A36" s="306">
        <v>41</v>
      </c>
      <c r="B36" s="307" t="s">
        <v>255</v>
      </c>
      <c r="C36" s="308"/>
      <c r="D36" s="113">
        <v>9.6845352319804873E-2</v>
      </c>
      <c r="E36" s="115">
        <v>54</v>
      </c>
      <c r="F36" s="114">
        <v>50</v>
      </c>
      <c r="G36" s="114">
        <v>49</v>
      </c>
      <c r="H36" s="114">
        <v>56</v>
      </c>
      <c r="I36" s="140">
        <v>62</v>
      </c>
      <c r="J36" s="115">
        <v>-8</v>
      </c>
      <c r="K36" s="116">
        <v>-12.903225806451612</v>
      </c>
    </row>
    <row r="37" spans="1:11" ht="14.1" customHeight="1" x14ac:dyDescent="0.2">
      <c r="A37" s="306">
        <v>42</v>
      </c>
      <c r="B37" s="307" t="s">
        <v>256</v>
      </c>
      <c r="C37" s="308"/>
      <c r="D37" s="113">
        <v>4.1248946358435408E-2</v>
      </c>
      <c r="E37" s="115">
        <v>23</v>
      </c>
      <c r="F37" s="114">
        <v>22</v>
      </c>
      <c r="G37" s="114">
        <v>23</v>
      </c>
      <c r="H37" s="114">
        <v>21</v>
      </c>
      <c r="I37" s="140">
        <v>23</v>
      </c>
      <c r="J37" s="115">
        <v>0</v>
      </c>
      <c r="K37" s="116">
        <v>0</v>
      </c>
    </row>
    <row r="38" spans="1:11" ht="14.1" customHeight="1" x14ac:dyDescent="0.2">
      <c r="A38" s="306">
        <v>43</v>
      </c>
      <c r="B38" s="307" t="s">
        <v>257</v>
      </c>
      <c r="C38" s="308"/>
      <c r="D38" s="113">
        <v>0.22238562384547786</v>
      </c>
      <c r="E38" s="115">
        <v>124</v>
      </c>
      <c r="F38" s="114">
        <v>112</v>
      </c>
      <c r="G38" s="114">
        <v>105</v>
      </c>
      <c r="H38" s="114">
        <v>109</v>
      </c>
      <c r="I38" s="140">
        <v>110</v>
      </c>
      <c r="J38" s="115">
        <v>14</v>
      </c>
      <c r="K38" s="116">
        <v>12.727272727272727</v>
      </c>
    </row>
    <row r="39" spans="1:11" ht="14.1" customHeight="1" x14ac:dyDescent="0.2">
      <c r="A39" s="306">
        <v>51</v>
      </c>
      <c r="B39" s="307" t="s">
        <v>258</v>
      </c>
      <c r="C39" s="308"/>
      <c r="D39" s="113">
        <v>7.6866514822719205</v>
      </c>
      <c r="E39" s="115">
        <v>4286</v>
      </c>
      <c r="F39" s="114">
        <v>4313</v>
      </c>
      <c r="G39" s="114">
        <v>4163</v>
      </c>
      <c r="H39" s="114">
        <v>4113</v>
      </c>
      <c r="I39" s="140">
        <v>4046</v>
      </c>
      <c r="J39" s="115">
        <v>240</v>
      </c>
      <c r="K39" s="116">
        <v>5.9317844784972813</v>
      </c>
    </row>
    <row r="40" spans="1:11" ht="14.1" customHeight="1" x14ac:dyDescent="0.2">
      <c r="A40" s="306" t="s">
        <v>259</v>
      </c>
      <c r="B40" s="307" t="s">
        <v>260</v>
      </c>
      <c r="C40" s="308"/>
      <c r="D40" s="113">
        <v>7.4624724259760757</v>
      </c>
      <c r="E40" s="115">
        <v>4161</v>
      </c>
      <c r="F40" s="114">
        <v>4191</v>
      </c>
      <c r="G40" s="114">
        <v>4041</v>
      </c>
      <c r="H40" s="114">
        <v>4006</v>
      </c>
      <c r="I40" s="140">
        <v>3947</v>
      </c>
      <c r="J40" s="115">
        <v>214</v>
      </c>
      <c r="K40" s="116">
        <v>5.4218393716746895</v>
      </c>
    </row>
    <row r="41" spans="1:11" ht="14.1" customHeight="1" x14ac:dyDescent="0.2">
      <c r="A41" s="306"/>
      <c r="B41" s="307" t="s">
        <v>261</v>
      </c>
      <c r="C41" s="308"/>
      <c r="D41" s="113">
        <v>3.5366487921232448</v>
      </c>
      <c r="E41" s="115">
        <v>1972</v>
      </c>
      <c r="F41" s="114">
        <v>1993</v>
      </c>
      <c r="G41" s="114">
        <v>1939</v>
      </c>
      <c r="H41" s="114">
        <v>1939</v>
      </c>
      <c r="I41" s="140">
        <v>1901</v>
      </c>
      <c r="J41" s="115">
        <v>71</v>
      </c>
      <c r="K41" s="116">
        <v>3.734876380852183</v>
      </c>
    </row>
    <row r="42" spans="1:11" ht="14.1" customHeight="1" x14ac:dyDescent="0.2">
      <c r="A42" s="306">
        <v>52</v>
      </c>
      <c r="B42" s="307" t="s">
        <v>262</v>
      </c>
      <c r="C42" s="308"/>
      <c r="D42" s="113">
        <v>6.1084309259491745</v>
      </c>
      <c r="E42" s="115">
        <v>3406</v>
      </c>
      <c r="F42" s="114">
        <v>3421</v>
      </c>
      <c r="G42" s="114">
        <v>3502</v>
      </c>
      <c r="H42" s="114">
        <v>3505</v>
      </c>
      <c r="I42" s="140">
        <v>3493</v>
      </c>
      <c r="J42" s="115">
        <v>-87</v>
      </c>
      <c r="K42" s="116">
        <v>-2.4906956770684228</v>
      </c>
    </row>
    <row r="43" spans="1:11" ht="14.1" customHeight="1" x14ac:dyDescent="0.2">
      <c r="A43" s="306" t="s">
        <v>263</v>
      </c>
      <c r="B43" s="307" t="s">
        <v>264</v>
      </c>
      <c r="C43" s="308"/>
      <c r="D43" s="113">
        <v>5.6134435696479494</v>
      </c>
      <c r="E43" s="115">
        <v>3130</v>
      </c>
      <c r="F43" s="114">
        <v>3133</v>
      </c>
      <c r="G43" s="114">
        <v>3169</v>
      </c>
      <c r="H43" s="114">
        <v>3204</v>
      </c>
      <c r="I43" s="140">
        <v>3229</v>
      </c>
      <c r="J43" s="115">
        <v>-99</v>
      </c>
      <c r="K43" s="116">
        <v>-3.0659646949519974</v>
      </c>
    </row>
    <row r="44" spans="1:11" ht="14.1" customHeight="1" x14ac:dyDescent="0.2">
      <c r="A44" s="306">
        <v>53</v>
      </c>
      <c r="B44" s="307" t="s">
        <v>265</v>
      </c>
      <c r="C44" s="308"/>
      <c r="D44" s="113">
        <v>1.8508222887784931</v>
      </c>
      <c r="E44" s="115">
        <v>1032</v>
      </c>
      <c r="F44" s="114">
        <v>1067</v>
      </c>
      <c r="G44" s="114">
        <v>1097</v>
      </c>
      <c r="H44" s="114">
        <v>1056</v>
      </c>
      <c r="I44" s="140">
        <v>1015</v>
      </c>
      <c r="J44" s="115">
        <v>17</v>
      </c>
      <c r="K44" s="116">
        <v>1.6748768472906403</v>
      </c>
    </row>
    <row r="45" spans="1:11" ht="14.1" customHeight="1" x14ac:dyDescent="0.2">
      <c r="A45" s="306" t="s">
        <v>266</v>
      </c>
      <c r="B45" s="307" t="s">
        <v>267</v>
      </c>
      <c r="C45" s="308"/>
      <c r="D45" s="113">
        <v>1.7790849907638229</v>
      </c>
      <c r="E45" s="115">
        <v>992</v>
      </c>
      <c r="F45" s="114">
        <v>1030</v>
      </c>
      <c r="G45" s="114">
        <v>1054</v>
      </c>
      <c r="H45" s="114">
        <v>1016</v>
      </c>
      <c r="I45" s="140">
        <v>976</v>
      </c>
      <c r="J45" s="115">
        <v>16</v>
      </c>
      <c r="K45" s="116">
        <v>1.639344262295082</v>
      </c>
    </row>
    <row r="46" spans="1:11" ht="14.1" customHeight="1" x14ac:dyDescent="0.2">
      <c r="A46" s="306">
        <v>54</v>
      </c>
      <c r="B46" s="307" t="s">
        <v>268</v>
      </c>
      <c r="C46" s="308"/>
      <c r="D46" s="113">
        <v>13.908068652594199</v>
      </c>
      <c r="E46" s="115">
        <v>7755</v>
      </c>
      <c r="F46" s="114">
        <v>7849</v>
      </c>
      <c r="G46" s="114">
        <v>7989</v>
      </c>
      <c r="H46" s="114">
        <v>7946</v>
      </c>
      <c r="I46" s="140">
        <v>7867</v>
      </c>
      <c r="J46" s="115">
        <v>-112</v>
      </c>
      <c r="K46" s="116">
        <v>-1.4236684886233635</v>
      </c>
    </row>
    <row r="47" spans="1:11" ht="14.1" customHeight="1" x14ac:dyDescent="0.2">
      <c r="A47" s="306">
        <v>61</v>
      </c>
      <c r="B47" s="307" t="s">
        <v>269</v>
      </c>
      <c r="C47" s="308"/>
      <c r="D47" s="113">
        <v>0.53802973511002705</v>
      </c>
      <c r="E47" s="115">
        <v>300</v>
      </c>
      <c r="F47" s="114">
        <v>301</v>
      </c>
      <c r="G47" s="114">
        <v>296</v>
      </c>
      <c r="H47" s="114">
        <v>293</v>
      </c>
      <c r="I47" s="140">
        <v>292</v>
      </c>
      <c r="J47" s="115">
        <v>8</v>
      </c>
      <c r="K47" s="116">
        <v>2.7397260273972601</v>
      </c>
    </row>
    <row r="48" spans="1:11" ht="14.1" customHeight="1" x14ac:dyDescent="0.2">
      <c r="A48" s="306">
        <v>62</v>
      </c>
      <c r="B48" s="307" t="s">
        <v>270</v>
      </c>
      <c r="C48" s="308"/>
      <c r="D48" s="113">
        <v>11.017055542602987</v>
      </c>
      <c r="E48" s="115">
        <v>6143</v>
      </c>
      <c r="F48" s="114">
        <v>6263</v>
      </c>
      <c r="G48" s="114">
        <v>6307</v>
      </c>
      <c r="H48" s="114">
        <v>6483</v>
      </c>
      <c r="I48" s="140">
        <v>6361</v>
      </c>
      <c r="J48" s="115">
        <v>-218</v>
      </c>
      <c r="K48" s="116">
        <v>-3.4271340984121994</v>
      </c>
    </row>
    <row r="49" spans="1:11" ht="14.1" customHeight="1" x14ac:dyDescent="0.2">
      <c r="A49" s="306">
        <v>63</v>
      </c>
      <c r="B49" s="307" t="s">
        <v>271</v>
      </c>
      <c r="C49" s="308"/>
      <c r="D49" s="113">
        <v>12.12180993202891</v>
      </c>
      <c r="E49" s="115">
        <v>6759</v>
      </c>
      <c r="F49" s="114">
        <v>7592</v>
      </c>
      <c r="G49" s="114">
        <v>7637</v>
      </c>
      <c r="H49" s="114">
        <v>7790</v>
      </c>
      <c r="I49" s="140">
        <v>7541</v>
      </c>
      <c r="J49" s="115">
        <v>-782</v>
      </c>
      <c r="K49" s="116">
        <v>-10.369977456570746</v>
      </c>
    </row>
    <row r="50" spans="1:11" ht="14.1" customHeight="1" x14ac:dyDescent="0.2">
      <c r="A50" s="306" t="s">
        <v>272</v>
      </c>
      <c r="B50" s="307" t="s">
        <v>273</v>
      </c>
      <c r="C50" s="308"/>
      <c r="D50" s="113">
        <v>0.46629243709535678</v>
      </c>
      <c r="E50" s="115">
        <v>260</v>
      </c>
      <c r="F50" s="114">
        <v>310</v>
      </c>
      <c r="G50" s="114">
        <v>326</v>
      </c>
      <c r="H50" s="114">
        <v>312</v>
      </c>
      <c r="I50" s="140">
        <v>301</v>
      </c>
      <c r="J50" s="115">
        <v>-41</v>
      </c>
      <c r="K50" s="116">
        <v>-13.621262458471762</v>
      </c>
    </row>
    <row r="51" spans="1:11" ht="14.1" customHeight="1" x14ac:dyDescent="0.2">
      <c r="A51" s="306" t="s">
        <v>274</v>
      </c>
      <c r="B51" s="307" t="s">
        <v>275</v>
      </c>
      <c r="C51" s="308"/>
      <c r="D51" s="113">
        <v>11.144389246579028</v>
      </c>
      <c r="E51" s="115">
        <v>6214</v>
      </c>
      <c r="F51" s="114">
        <v>6989</v>
      </c>
      <c r="G51" s="114">
        <v>7016</v>
      </c>
      <c r="H51" s="114">
        <v>7174</v>
      </c>
      <c r="I51" s="140">
        <v>6954</v>
      </c>
      <c r="J51" s="115">
        <v>-740</v>
      </c>
      <c r="K51" s="116">
        <v>-10.641357492090883</v>
      </c>
    </row>
    <row r="52" spans="1:11" ht="14.1" customHeight="1" x14ac:dyDescent="0.2">
      <c r="A52" s="306">
        <v>71</v>
      </c>
      <c r="B52" s="307" t="s">
        <v>276</v>
      </c>
      <c r="C52" s="308"/>
      <c r="D52" s="113">
        <v>9.0658010366039559</v>
      </c>
      <c r="E52" s="115">
        <v>5055</v>
      </c>
      <c r="F52" s="114">
        <v>5121</v>
      </c>
      <c r="G52" s="114">
        <v>5102</v>
      </c>
      <c r="H52" s="114">
        <v>5153</v>
      </c>
      <c r="I52" s="140">
        <v>5126</v>
      </c>
      <c r="J52" s="115">
        <v>-71</v>
      </c>
      <c r="K52" s="116">
        <v>-1.3850955911041749</v>
      </c>
    </row>
    <row r="53" spans="1:11" ht="14.1" customHeight="1" x14ac:dyDescent="0.2">
      <c r="A53" s="306" t="s">
        <v>277</v>
      </c>
      <c r="B53" s="307" t="s">
        <v>278</v>
      </c>
      <c r="C53" s="308"/>
      <c r="D53" s="113">
        <v>0.77655625100880576</v>
      </c>
      <c r="E53" s="115">
        <v>433</v>
      </c>
      <c r="F53" s="114">
        <v>446</v>
      </c>
      <c r="G53" s="114">
        <v>449</v>
      </c>
      <c r="H53" s="114">
        <v>464</v>
      </c>
      <c r="I53" s="140">
        <v>466</v>
      </c>
      <c r="J53" s="115">
        <v>-33</v>
      </c>
      <c r="K53" s="116">
        <v>-7.0815450643776821</v>
      </c>
    </row>
    <row r="54" spans="1:11" ht="14.1" customHeight="1" x14ac:dyDescent="0.2">
      <c r="A54" s="306" t="s">
        <v>279</v>
      </c>
      <c r="B54" s="307" t="s">
        <v>280</v>
      </c>
      <c r="C54" s="308"/>
      <c r="D54" s="113">
        <v>7.9484926200254664</v>
      </c>
      <c r="E54" s="115">
        <v>4432</v>
      </c>
      <c r="F54" s="114">
        <v>4490</v>
      </c>
      <c r="G54" s="114">
        <v>4469</v>
      </c>
      <c r="H54" s="114">
        <v>4518</v>
      </c>
      <c r="I54" s="140">
        <v>4490</v>
      </c>
      <c r="J54" s="115">
        <v>-58</v>
      </c>
      <c r="K54" s="116">
        <v>-1.2917594654788418</v>
      </c>
    </row>
    <row r="55" spans="1:11" ht="14.1" customHeight="1" x14ac:dyDescent="0.2">
      <c r="A55" s="306">
        <v>72</v>
      </c>
      <c r="B55" s="307" t="s">
        <v>281</v>
      </c>
      <c r="C55" s="308"/>
      <c r="D55" s="113">
        <v>1.2105669039975608</v>
      </c>
      <c r="E55" s="115">
        <v>675</v>
      </c>
      <c r="F55" s="114">
        <v>683</v>
      </c>
      <c r="G55" s="114">
        <v>674</v>
      </c>
      <c r="H55" s="114">
        <v>692</v>
      </c>
      <c r="I55" s="140">
        <v>681</v>
      </c>
      <c r="J55" s="115">
        <v>-6</v>
      </c>
      <c r="K55" s="116">
        <v>-0.88105726872246692</v>
      </c>
    </row>
    <row r="56" spans="1:11" ht="14.1" customHeight="1" x14ac:dyDescent="0.2">
      <c r="A56" s="306" t="s">
        <v>282</v>
      </c>
      <c r="B56" s="307" t="s">
        <v>283</v>
      </c>
      <c r="C56" s="308"/>
      <c r="D56" s="113">
        <v>0.15064832583080759</v>
      </c>
      <c r="E56" s="115">
        <v>84</v>
      </c>
      <c r="F56" s="114">
        <v>88</v>
      </c>
      <c r="G56" s="114">
        <v>83</v>
      </c>
      <c r="H56" s="114">
        <v>91</v>
      </c>
      <c r="I56" s="140">
        <v>86</v>
      </c>
      <c r="J56" s="115">
        <v>-2</v>
      </c>
      <c r="K56" s="116">
        <v>-2.3255813953488373</v>
      </c>
    </row>
    <row r="57" spans="1:11" ht="14.1" customHeight="1" x14ac:dyDescent="0.2">
      <c r="A57" s="306" t="s">
        <v>284</v>
      </c>
      <c r="B57" s="307" t="s">
        <v>285</v>
      </c>
      <c r="C57" s="308"/>
      <c r="D57" s="113">
        <v>0.85905414372567657</v>
      </c>
      <c r="E57" s="115">
        <v>479</v>
      </c>
      <c r="F57" s="114">
        <v>480</v>
      </c>
      <c r="G57" s="114">
        <v>478</v>
      </c>
      <c r="H57" s="114">
        <v>480</v>
      </c>
      <c r="I57" s="140">
        <v>477</v>
      </c>
      <c r="J57" s="115">
        <v>2</v>
      </c>
      <c r="K57" s="116">
        <v>0.41928721174004191</v>
      </c>
    </row>
    <row r="58" spans="1:11" ht="14.1" customHeight="1" x14ac:dyDescent="0.2">
      <c r="A58" s="306">
        <v>73</v>
      </c>
      <c r="B58" s="307" t="s">
        <v>286</v>
      </c>
      <c r="C58" s="308"/>
      <c r="D58" s="113">
        <v>0.55417062716332788</v>
      </c>
      <c r="E58" s="115">
        <v>309</v>
      </c>
      <c r="F58" s="114">
        <v>305</v>
      </c>
      <c r="G58" s="114">
        <v>296</v>
      </c>
      <c r="H58" s="114">
        <v>295</v>
      </c>
      <c r="I58" s="140">
        <v>296</v>
      </c>
      <c r="J58" s="115">
        <v>13</v>
      </c>
      <c r="K58" s="116">
        <v>4.3918918918918921</v>
      </c>
    </row>
    <row r="59" spans="1:11" ht="14.1" customHeight="1" x14ac:dyDescent="0.2">
      <c r="A59" s="306" t="s">
        <v>287</v>
      </c>
      <c r="B59" s="307" t="s">
        <v>288</v>
      </c>
      <c r="C59" s="308"/>
      <c r="D59" s="113">
        <v>0.34613246292078409</v>
      </c>
      <c r="E59" s="115">
        <v>193</v>
      </c>
      <c r="F59" s="114">
        <v>195</v>
      </c>
      <c r="G59" s="114">
        <v>189</v>
      </c>
      <c r="H59" s="114">
        <v>192</v>
      </c>
      <c r="I59" s="140">
        <v>193</v>
      </c>
      <c r="J59" s="115">
        <v>0</v>
      </c>
      <c r="K59" s="116">
        <v>0</v>
      </c>
    </row>
    <row r="60" spans="1:11" ht="14.1" customHeight="1" x14ac:dyDescent="0.2">
      <c r="A60" s="306">
        <v>81</v>
      </c>
      <c r="B60" s="307" t="s">
        <v>289</v>
      </c>
      <c r="C60" s="308"/>
      <c r="D60" s="113">
        <v>2.7421582166107714</v>
      </c>
      <c r="E60" s="115">
        <v>1529</v>
      </c>
      <c r="F60" s="114">
        <v>1530</v>
      </c>
      <c r="G60" s="114">
        <v>1561</v>
      </c>
      <c r="H60" s="114">
        <v>1566</v>
      </c>
      <c r="I60" s="140">
        <v>1545</v>
      </c>
      <c r="J60" s="115">
        <v>-16</v>
      </c>
      <c r="K60" s="116">
        <v>-1.035598705501618</v>
      </c>
    </row>
    <row r="61" spans="1:11" ht="14.1" customHeight="1" x14ac:dyDescent="0.2">
      <c r="A61" s="306" t="s">
        <v>290</v>
      </c>
      <c r="B61" s="307" t="s">
        <v>291</v>
      </c>
      <c r="C61" s="308"/>
      <c r="D61" s="113">
        <v>1.0617120106171201</v>
      </c>
      <c r="E61" s="115">
        <v>592</v>
      </c>
      <c r="F61" s="114">
        <v>591</v>
      </c>
      <c r="G61" s="114">
        <v>610</v>
      </c>
      <c r="H61" s="114">
        <v>615</v>
      </c>
      <c r="I61" s="140">
        <v>612</v>
      </c>
      <c r="J61" s="115">
        <v>-20</v>
      </c>
      <c r="K61" s="116">
        <v>-3.2679738562091503</v>
      </c>
    </row>
    <row r="62" spans="1:11" ht="14.1" customHeight="1" x14ac:dyDescent="0.2">
      <c r="A62" s="306" t="s">
        <v>292</v>
      </c>
      <c r="B62" s="307" t="s">
        <v>293</v>
      </c>
      <c r="C62" s="308"/>
      <c r="D62" s="113">
        <v>0.81959862981760789</v>
      </c>
      <c r="E62" s="115">
        <v>457</v>
      </c>
      <c r="F62" s="114">
        <v>451</v>
      </c>
      <c r="G62" s="114">
        <v>459</v>
      </c>
      <c r="H62" s="114">
        <v>457</v>
      </c>
      <c r="I62" s="140">
        <v>442</v>
      </c>
      <c r="J62" s="115">
        <v>15</v>
      </c>
      <c r="K62" s="116">
        <v>3.3936651583710407</v>
      </c>
    </row>
    <row r="63" spans="1:11" ht="14.1" customHeight="1" x14ac:dyDescent="0.2">
      <c r="A63" s="306"/>
      <c r="B63" s="307" t="s">
        <v>294</v>
      </c>
      <c r="C63" s="308"/>
      <c r="D63" s="113">
        <v>0.76220879140587172</v>
      </c>
      <c r="E63" s="115">
        <v>425</v>
      </c>
      <c r="F63" s="114">
        <v>424</v>
      </c>
      <c r="G63" s="114">
        <v>431</v>
      </c>
      <c r="H63" s="114">
        <v>424</v>
      </c>
      <c r="I63" s="140">
        <v>413</v>
      </c>
      <c r="J63" s="115">
        <v>12</v>
      </c>
      <c r="K63" s="116">
        <v>2.9055690072639226</v>
      </c>
    </row>
    <row r="64" spans="1:11" ht="14.1" customHeight="1" x14ac:dyDescent="0.2">
      <c r="A64" s="306" t="s">
        <v>295</v>
      </c>
      <c r="B64" s="307" t="s">
        <v>296</v>
      </c>
      <c r="C64" s="308"/>
      <c r="D64" s="113">
        <v>6.6357000663570004E-2</v>
      </c>
      <c r="E64" s="115">
        <v>37</v>
      </c>
      <c r="F64" s="114">
        <v>33</v>
      </c>
      <c r="G64" s="114">
        <v>33</v>
      </c>
      <c r="H64" s="114">
        <v>32</v>
      </c>
      <c r="I64" s="140">
        <v>33</v>
      </c>
      <c r="J64" s="115">
        <v>4</v>
      </c>
      <c r="K64" s="116">
        <v>12.121212121212121</v>
      </c>
    </row>
    <row r="65" spans="1:11" ht="14.1" customHeight="1" x14ac:dyDescent="0.2">
      <c r="A65" s="306" t="s">
        <v>297</v>
      </c>
      <c r="B65" s="307" t="s">
        <v>298</v>
      </c>
      <c r="C65" s="308"/>
      <c r="D65" s="113">
        <v>0.53264943775892681</v>
      </c>
      <c r="E65" s="115">
        <v>297</v>
      </c>
      <c r="F65" s="114">
        <v>303</v>
      </c>
      <c r="G65" s="114">
        <v>305</v>
      </c>
      <c r="H65" s="114">
        <v>303</v>
      </c>
      <c r="I65" s="140">
        <v>300</v>
      </c>
      <c r="J65" s="115">
        <v>-3</v>
      </c>
      <c r="K65" s="116">
        <v>-1</v>
      </c>
    </row>
    <row r="66" spans="1:11" ht="14.1" customHeight="1" x14ac:dyDescent="0.2">
      <c r="A66" s="306">
        <v>82</v>
      </c>
      <c r="B66" s="307" t="s">
        <v>299</v>
      </c>
      <c r="C66" s="308"/>
      <c r="D66" s="113">
        <v>2.0965225344787388</v>
      </c>
      <c r="E66" s="115">
        <v>1169</v>
      </c>
      <c r="F66" s="114">
        <v>1208</v>
      </c>
      <c r="G66" s="114">
        <v>1186</v>
      </c>
      <c r="H66" s="114">
        <v>1186</v>
      </c>
      <c r="I66" s="140">
        <v>1186</v>
      </c>
      <c r="J66" s="115">
        <v>-17</v>
      </c>
      <c r="K66" s="116">
        <v>-1.4333895446880269</v>
      </c>
    </row>
    <row r="67" spans="1:11" ht="14.1" customHeight="1" x14ac:dyDescent="0.2">
      <c r="A67" s="306" t="s">
        <v>300</v>
      </c>
      <c r="B67" s="307" t="s">
        <v>301</v>
      </c>
      <c r="C67" s="308"/>
      <c r="D67" s="113">
        <v>0.61873419537653118</v>
      </c>
      <c r="E67" s="115">
        <v>345</v>
      </c>
      <c r="F67" s="114">
        <v>351</v>
      </c>
      <c r="G67" s="114">
        <v>341</v>
      </c>
      <c r="H67" s="114">
        <v>353</v>
      </c>
      <c r="I67" s="140">
        <v>359</v>
      </c>
      <c r="J67" s="115">
        <v>-14</v>
      </c>
      <c r="K67" s="116">
        <v>-3.8997214484679668</v>
      </c>
    </row>
    <row r="68" spans="1:11" ht="14.1" customHeight="1" x14ac:dyDescent="0.2">
      <c r="A68" s="306" t="s">
        <v>302</v>
      </c>
      <c r="B68" s="307" t="s">
        <v>303</v>
      </c>
      <c r="C68" s="308"/>
      <c r="D68" s="113">
        <v>1.106547821876289</v>
      </c>
      <c r="E68" s="115">
        <v>617</v>
      </c>
      <c r="F68" s="114">
        <v>641</v>
      </c>
      <c r="G68" s="114">
        <v>637</v>
      </c>
      <c r="H68" s="114">
        <v>627</v>
      </c>
      <c r="I68" s="140">
        <v>636</v>
      </c>
      <c r="J68" s="115">
        <v>-19</v>
      </c>
      <c r="K68" s="116">
        <v>-2.9874213836477987</v>
      </c>
    </row>
    <row r="69" spans="1:11" ht="14.1" customHeight="1" x14ac:dyDescent="0.2">
      <c r="A69" s="306">
        <v>83</v>
      </c>
      <c r="B69" s="307" t="s">
        <v>304</v>
      </c>
      <c r="C69" s="308"/>
      <c r="D69" s="113">
        <v>2.7798202980684734</v>
      </c>
      <c r="E69" s="115">
        <v>1550</v>
      </c>
      <c r="F69" s="114">
        <v>1589</v>
      </c>
      <c r="G69" s="114">
        <v>1564</v>
      </c>
      <c r="H69" s="114">
        <v>1579</v>
      </c>
      <c r="I69" s="140">
        <v>1571</v>
      </c>
      <c r="J69" s="115">
        <v>-21</v>
      </c>
      <c r="K69" s="116">
        <v>-1.336728198599618</v>
      </c>
    </row>
    <row r="70" spans="1:11" ht="14.1" customHeight="1" x14ac:dyDescent="0.2">
      <c r="A70" s="306" t="s">
        <v>305</v>
      </c>
      <c r="B70" s="307" t="s">
        <v>306</v>
      </c>
      <c r="C70" s="308"/>
      <c r="D70" s="113">
        <v>1.3863232841335031</v>
      </c>
      <c r="E70" s="115">
        <v>773</v>
      </c>
      <c r="F70" s="114">
        <v>812</v>
      </c>
      <c r="G70" s="114">
        <v>792</v>
      </c>
      <c r="H70" s="114">
        <v>807</v>
      </c>
      <c r="I70" s="140">
        <v>788</v>
      </c>
      <c r="J70" s="115">
        <v>-15</v>
      </c>
      <c r="K70" s="116">
        <v>-1.9035532994923858</v>
      </c>
    </row>
    <row r="71" spans="1:11" ht="14.1" customHeight="1" x14ac:dyDescent="0.2">
      <c r="A71" s="306"/>
      <c r="B71" s="307" t="s">
        <v>307</v>
      </c>
      <c r="C71" s="308"/>
      <c r="D71" s="113">
        <v>0.4878136264997579</v>
      </c>
      <c r="E71" s="115">
        <v>272</v>
      </c>
      <c r="F71" s="114">
        <v>278</v>
      </c>
      <c r="G71" s="114">
        <v>280</v>
      </c>
      <c r="H71" s="114">
        <v>281</v>
      </c>
      <c r="I71" s="140">
        <v>284</v>
      </c>
      <c r="J71" s="115">
        <v>-12</v>
      </c>
      <c r="K71" s="116">
        <v>-4.225352112676056</v>
      </c>
    </row>
    <row r="72" spans="1:11" ht="14.1" customHeight="1" x14ac:dyDescent="0.2">
      <c r="A72" s="306">
        <v>84</v>
      </c>
      <c r="B72" s="307" t="s">
        <v>308</v>
      </c>
      <c r="C72" s="308"/>
      <c r="D72" s="113">
        <v>1.0993740920748221</v>
      </c>
      <c r="E72" s="115">
        <v>613</v>
      </c>
      <c r="F72" s="114">
        <v>646</v>
      </c>
      <c r="G72" s="114">
        <v>652</v>
      </c>
      <c r="H72" s="114">
        <v>635</v>
      </c>
      <c r="I72" s="140">
        <v>642</v>
      </c>
      <c r="J72" s="115">
        <v>-29</v>
      </c>
      <c r="K72" s="116">
        <v>-4.5171339563862931</v>
      </c>
    </row>
    <row r="73" spans="1:11" ht="14.1" customHeight="1" x14ac:dyDescent="0.2">
      <c r="A73" s="306" t="s">
        <v>309</v>
      </c>
      <c r="B73" s="307" t="s">
        <v>310</v>
      </c>
      <c r="C73" s="308"/>
      <c r="D73" s="113">
        <v>0.1542351907315411</v>
      </c>
      <c r="E73" s="115">
        <v>86</v>
      </c>
      <c r="F73" s="114">
        <v>95</v>
      </c>
      <c r="G73" s="114">
        <v>95</v>
      </c>
      <c r="H73" s="114">
        <v>102</v>
      </c>
      <c r="I73" s="140">
        <v>107</v>
      </c>
      <c r="J73" s="115">
        <v>-21</v>
      </c>
      <c r="K73" s="116">
        <v>-19.626168224299064</v>
      </c>
    </row>
    <row r="74" spans="1:11" ht="14.1" customHeight="1" x14ac:dyDescent="0.2">
      <c r="A74" s="306" t="s">
        <v>311</v>
      </c>
      <c r="B74" s="307" t="s">
        <v>312</v>
      </c>
      <c r="C74" s="308"/>
      <c r="D74" s="113">
        <v>4.8422676159902436E-2</v>
      </c>
      <c r="E74" s="115">
        <v>27</v>
      </c>
      <c r="F74" s="114">
        <v>28</v>
      </c>
      <c r="G74" s="114">
        <v>28</v>
      </c>
      <c r="H74" s="114">
        <v>29</v>
      </c>
      <c r="I74" s="140">
        <v>28</v>
      </c>
      <c r="J74" s="115">
        <v>-1</v>
      </c>
      <c r="K74" s="116">
        <v>-3.5714285714285716</v>
      </c>
    </row>
    <row r="75" spans="1:11" ht="14.1" customHeight="1" x14ac:dyDescent="0.2">
      <c r="A75" s="306" t="s">
        <v>313</v>
      </c>
      <c r="B75" s="307" t="s">
        <v>314</v>
      </c>
      <c r="C75" s="308"/>
      <c r="D75" s="113">
        <v>5.3802973511002704E-3</v>
      </c>
      <c r="E75" s="115">
        <v>3</v>
      </c>
      <c r="F75" s="114">
        <v>3</v>
      </c>
      <c r="G75" s="114">
        <v>3</v>
      </c>
      <c r="H75" s="114">
        <v>3</v>
      </c>
      <c r="I75" s="140">
        <v>5</v>
      </c>
      <c r="J75" s="115">
        <v>-2</v>
      </c>
      <c r="K75" s="116">
        <v>-40</v>
      </c>
    </row>
    <row r="76" spans="1:11" ht="14.1" customHeight="1" x14ac:dyDescent="0.2">
      <c r="A76" s="306">
        <v>91</v>
      </c>
      <c r="B76" s="307" t="s">
        <v>315</v>
      </c>
      <c r="C76" s="308"/>
      <c r="D76" s="113">
        <v>0.55417062716332788</v>
      </c>
      <c r="E76" s="115">
        <v>309</v>
      </c>
      <c r="F76" s="114">
        <v>302</v>
      </c>
      <c r="G76" s="114">
        <v>308</v>
      </c>
      <c r="H76" s="114">
        <v>287</v>
      </c>
      <c r="I76" s="140">
        <v>279</v>
      </c>
      <c r="J76" s="115">
        <v>30</v>
      </c>
      <c r="K76" s="116">
        <v>10.75268817204301</v>
      </c>
    </row>
    <row r="77" spans="1:11" ht="14.1" customHeight="1" x14ac:dyDescent="0.2">
      <c r="A77" s="306">
        <v>92</v>
      </c>
      <c r="B77" s="307" t="s">
        <v>316</v>
      </c>
      <c r="C77" s="308"/>
      <c r="D77" s="113">
        <v>0.11119281192273893</v>
      </c>
      <c r="E77" s="115">
        <v>62</v>
      </c>
      <c r="F77" s="114">
        <v>61</v>
      </c>
      <c r="G77" s="114">
        <v>60</v>
      </c>
      <c r="H77" s="114">
        <v>58</v>
      </c>
      <c r="I77" s="140">
        <v>56</v>
      </c>
      <c r="J77" s="115">
        <v>6</v>
      </c>
      <c r="K77" s="116">
        <v>10.714285714285714</v>
      </c>
    </row>
    <row r="78" spans="1:11" ht="14.1" customHeight="1" x14ac:dyDescent="0.2">
      <c r="A78" s="306">
        <v>93</v>
      </c>
      <c r="B78" s="307" t="s">
        <v>317</v>
      </c>
      <c r="C78" s="308"/>
      <c r="D78" s="113">
        <v>7.5324162915403794E-2</v>
      </c>
      <c r="E78" s="115">
        <v>42</v>
      </c>
      <c r="F78" s="114">
        <v>37</v>
      </c>
      <c r="G78" s="114">
        <v>38</v>
      </c>
      <c r="H78" s="114">
        <v>43</v>
      </c>
      <c r="I78" s="140">
        <v>41</v>
      </c>
      <c r="J78" s="115">
        <v>1</v>
      </c>
      <c r="K78" s="116">
        <v>2.4390243902439024</v>
      </c>
    </row>
    <row r="79" spans="1:11" ht="14.1" customHeight="1" x14ac:dyDescent="0.2">
      <c r="A79" s="306">
        <v>94</v>
      </c>
      <c r="B79" s="307" t="s">
        <v>318</v>
      </c>
      <c r="C79" s="308"/>
      <c r="D79" s="113">
        <v>0.46270557219462327</v>
      </c>
      <c r="E79" s="115">
        <v>258</v>
      </c>
      <c r="F79" s="114">
        <v>307</v>
      </c>
      <c r="G79" s="114">
        <v>323</v>
      </c>
      <c r="H79" s="114">
        <v>287</v>
      </c>
      <c r="I79" s="140">
        <v>276</v>
      </c>
      <c r="J79" s="115">
        <v>-18</v>
      </c>
      <c r="K79" s="116">
        <v>-6.5217391304347823</v>
      </c>
    </row>
    <row r="80" spans="1:11" ht="14.1" customHeight="1" x14ac:dyDescent="0.2">
      <c r="A80" s="306" t="s">
        <v>319</v>
      </c>
      <c r="B80" s="307" t="s">
        <v>320</v>
      </c>
      <c r="C80" s="308"/>
      <c r="D80" s="113">
        <v>2.1521189404401082E-2</v>
      </c>
      <c r="E80" s="115">
        <v>12</v>
      </c>
      <c r="F80" s="114">
        <v>13</v>
      </c>
      <c r="G80" s="114">
        <v>13</v>
      </c>
      <c r="H80" s="114">
        <v>11</v>
      </c>
      <c r="I80" s="140">
        <v>7</v>
      </c>
      <c r="J80" s="115">
        <v>5</v>
      </c>
      <c r="K80" s="116">
        <v>71.428571428571431</v>
      </c>
    </row>
    <row r="81" spans="1:11" ht="14.1" customHeight="1" x14ac:dyDescent="0.2">
      <c r="A81" s="310" t="s">
        <v>321</v>
      </c>
      <c r="B81" s="311" t="s">
        <v>334</v>
      </c>
      <c r="C81" s="312"/>
      <c r="D81" s="125">
        <v>3.7106117398088201</v>
      </c>
      <c r="E81" s="143">
        <v>2069</v>
      </c>
      <c r="F81" s="144">
        <v>2120</v>
      </c>
      <c r="G81" s="144">
        <v>2154</v>
      </c>
      <c r="H81" s="144">
        <v>2233</v>
      </c>
      <c r="I81" s="145">
        <v>2125</v>
      </c>
      <c r="J81" s="143">
        <v>-56</v>
      </c>
      <c r="K81" s="146">
        <v>-2.6352941176470588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16095</v>
      </c>
      <c r="G12" s="536">
        <v>11134</v>
      </c>
      <c r="H12" s="536">
        <v>20820</v>
      </c>
      <c r="I12" s="536">
        <v>13290</v>
      </c>
      <c r="J12" s="537">
        <v>15880</v>
      </c>
      <c r="K12" s="538">
        <v>215</v>
      </c>
      <c r="L12" s="349">
        <v>1.3539042821158691</v>
      </c>
    </row>
    <row r="13" spans="1:17" s="110" customFormat="1" ht="15" customHeight="1" x14ac:dyDescent="0.2">
      <c r="A13" s="350" t="s">
        <v>345</v>
      </c>
      <c r="B13" s="351" t="s">
        <v>346</v>
      </c>
      <c r="C13" s="347"/>
      <c r="D13" s="347"/>
      <c r="E13" s="348"/>
      <c r="F13" s="536">
        <v>10105</v>
      </c>
      <c r="G13" s="536">
        <v>6376</v>
      </c>
      <c r="H13" s="536">
        <v>12207</v>
      </c>
      <c r="I13" s="536">
        <v>8409</v>
      </c>
      <c r="J13" s="537">
        <v>9913</v>
      </c>
      <c r="K13" s="538">
        <v>192</v>
      </c>
      <c r="L13" s="349">
        <v>1.9368506002219308</v>
      </c>
    </row>
    <row r="14" spans="1:17" s="110" customFormat="1" ht="22.5" customHeight="1" x14ac:dyDescent="0.2">
      <c r="A14" s="350"/>
      <c r="B14" s="351" t="s">
        <v>347</v>
      </c>
      <c r="C14" s="347"/>
      <c r="D14" s="347"/>
      <c r="E14" s="348"/>
      <c r="F14" s="536">
        <v>5990</v>
      </c>
      <c r="G14" s="536">
        <v>4758</v>
      </c>
      <c r="H14" s="536">
        <v>8613</v>
      </c>
      <c r="I14" s="536">
        <v>4881</v>
      </c>
      <c r="J14" s="537">
        <v>5967</v>
      </c>
      <c r="K14" s="538">
        <v>23</v>
      </c>
      <c r="L14" s="349">
        <v>0.3854533266297972</v>
      </c>
    </row>
    <row r="15" spans="1:17" s="110" customFormat="1" ht="15" customHeight="1" x14ac:dyDescent="0.2">
      <c r="A15" s="350" t="s">
        <v>348</v>
      </c>
      <c r="B15" s="351" t="s">
        <v>108</v>
      </c>
      <c r="C15" s="347"/>
      <c r="D15" s="347"/>
      <c r="E15" s="348"/>
      <c r="F15" s="536">
        <v>3820</v>
      </c>
      <c r="G15" s="536">
        <v>2694</v>
      </c>
      <c r="H15" s="536">
        <v>9438</v>
      </c>
      <c r="I15" s="536">
        <v>3345</v>
      </c>
      <c r="J15" s="537">
        <v>3842</v>
      </c>
      <c r="K15" s="538">
        <v>-22</v>
      </c>
      <c r="L15" s="349">
        <v>-0.57261842790213435</v>
      </c>
    </row>
    <row r="16" spans="1:17" s="110" customFormat="1" ht="15" customHeight="1" x14ac:dyDescent="0.2">
      <c r="A16" s="350"/>
      <c r="B16" s="351" t="s">
        <v>109</v>
      </c>
      <c r="C16" s="347"/>
      <c r="D16" s="347"/>
      <c r="E16" s="348"/>
      <c r="F16" s="536">
        <v>10801</v>
      </c>
      <c r="G16" s="536">
        <v>7491</v>
      </c>
      <c r="H16" s="536">
        <v>10214</v>
      </c>
      <c r="I16" s="536">
        <v>8884</v>
      </c>
      <c r="J16" s="537">
        <v>10669</v>
      </c>
      <c r="K16" s="538">
        <v>132</v>
      </c>
      <c r="L16" s="349">
        <v>1.2372293560783578</v>
      </c>
    </row>
    <row r="17" spans="1:12" s="110" customFormat="1" ht="15" customHeight="1" x14ac:dyDescent="0.2">
      <c r="A17" s="350"/>
      <c r="B17" s="351" t="s">
        <v>110</v>
      </c>
      <c r="C17" s="347"/>
      <c r="D17" s="347"/>
      <c r="E17" s="348"/>
      <c r="F17" s="536">
        <v>1305</v>
      </c>
      <c r="G17" s="536">
        <v>825</v>
      </c>
      <c r="H17" s="536">
        <v>1044</v>
      </c>
      <c r="I17" s="536">
        <v>946</v>
      </c>
      <c r="J17" s="537">
        <v>1227</v>
      </c>
      <c r="K17" s="538">
        <v>78</v>
      </c>
      <c r="L17" s="349">
        <v>6.3569682151589246</v>
      </c>
    </row>
    <row r="18" spans="1:12" s="110" customFormat="1" ht="15" customHeight="1" x14ac:dyDescent="0.2">
      <c r="A18" s="350"/>
      <c r="B18" s="351" t="s">
        <v>111</v>
      </c>
      <c r="C18" s="347"/>
      <c r="D18" s="347"/>
      <c r="E18" s="348"/>
      <c r="F18" s="536">
        <v>169</v>
      </c>
      <c r="G18" s="536">
        <v>124</v>
      </c>
      <c r="H18" s="536">
        <v>124</v>
      </c>
      <c r="I18" s="536">
        <v>115</v>
      </c>
      <c r="J18" s="537">
        <v>142</v>
      </c>
      <c r="K18" s="538">
        <v>27</v>
      </c>
      <c r="L18" s="349">
        <v>19.014084507042252</v>
      </c>
    </row>
    <row r="19" spans="1:12" s="110" customFormat="1" ht="15" customHeight="1" x14ac:dyDescent="0.2">
      <c r="A19" s="118" t="s">
        <v>113</v>
      </c>
      <c r="B19" s="119" t="s">
        <v>181</v>
      </c>
      <c r="C19" s="347"/>
      <c r="D19" s="347"/>
      <c r="E19" s="348"/>
      <c r="F19" s="536">
        <v>12092</v>
      </c>
      <c r="G19" s="536">
        <v>7948</v>
      </c>
      <c r="H19" s="536">
        <v>16309</v>
      </c>
      <c r="I19" s="536">
        <v>9953</v>
      </c>
      <c r="J19" s="537">
        <v>11937</v>
      </c>
      <c r="K19" s="538">
        <v>155</v>
      </c>
      <c r="L19" s="349">
        <v>1.2984837061238168</v>
      </c>
    </row>
    <row r="20" spans="1:12" s="110" customFormat="1" ht="15" customHeight="1" x14ac:dyDescent="0.2">
      <c r="A20" s="118"/>
      <c r="B20" s="119" t="s">
        <v>182</v>
      </c>
      <c r="C20" s="347"/>
      <c r="D20" s="347"/>
      <c r="E20" s="348"/>
      <c r="F20" s="536">
        <v>4003</v>
      </c>
      <c r="G20" s="536">
        <v>3186</v>
      </c>
      <c r="H20" s="536">
        <v>4511</v>
      </c>
      <c r="I20" s="536">
        <v>3337</v>
      </c>
      <c r="J20" s="537">
        <v>3943</v>
      </c>
      <c r="K20" s="538">
        <v>60</v>
      </c>
      <c r="L20" s="349">
        <v>1.521683996956632</v>
      </c>
    </row>
    <row r="21" spans="1:12" s="110" customFormat="1" ht="15" customHeight="1" x14ac:dyDescent="0.2">
      <c r="A21" s="118" t="s">
        <v>113</v>
      </c>
      <c r="B21" s="119" t="s">
        <v>116</v>
      </c>
      <c r="C21" s="347"/>
      <c r="D21" s="347"/>
      <c r="E21" s="348"/>
      <c r="F21" s="536">
        <v>10873</v>
      </c>
      <c r="G21" s="536">
        <v>7526</v>
      </c>
      <c r="H21" s="536">
        <v>15936</v>
      </c>
      <c r="I21" s="536">
        <v>9123</v>
      </c>
      <c r="J21" s="537">
        <v>10690</v>
      </c>
      <c r="K21" s="538">
        <v>183</v>
      </c>
      <c r="L21" s="349">
        <v>1.7118802619270346</v>
      </c>
    </row>
    <row r="22" spans="1:12" s="110" customFormat="1" ht="15" customHeight="1" x14ac:dyDescent="0.2">
      <c r="A22" s="118"/>
      <c r="B22" s="119" t="s">
        <v>117</v>
      </c>
      <c r="C22" s="347"/>
      <c r="D22" s="347"/>
      <c r="E22" s="348"/>
      <c r="F22" s="536">
        <v>5216</v>
      </c>
      <c r="G22" s="536">
        <v>3599</v>
      </c>
      <c r="H22" s="536">
        <v>4878</v>
      </c>
      <c r="I22" s="536">
        <v>4162</v>
      </c>
      <c r="J22" s="537">
        <v>5179</v>
      </c>
      <c r="K22" s="538">
        <v>37</v>
      </c>
      <c r="L22" s="349">
        <v>0.71442363390615948</v>
      </c>
    </row>
    <row r="23" spans="1:12" s="110" customFormat="1" ht="15" customHeight="1" x14ac:dyDescent="0.2">
      <c r="A23" s="352" t="s">
        <v>348</v>
      </c>
      <c r="B23" s="353" t="s">
        <v>193</v>
      </c>
      <c r="C23" s="354"/>
      <c r="D23" s="354"/>
      <c r="E23" s="355"/>
      <c r="F23" s="539">
        <v>280</v>
      </c>
      <c r="G23" s="539">
        <v>439</v>
      </c>
      <c r="H23" s="539">
        <v>4526</v>
      </c>
      <c r="I23" s="539">
        <v>181</v>
      </c>
      <c r="J23" s="540">
        <v>315</v>
      </c>
      <c r="K23" s="541">
        <v>-35</v>
      </c>
      <c r="L23" s="356">
        <v>-11.111111111111111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34.9</v>
      </c>
      <c r="G25" s="542">
        <v>36.799999999999997</v>
      </c>
      <c r="H25" s="542">
        <v>37.6</v>
      </c>
      <c r="I25" s="542">
        <v>38.4</v>
      </c>
      <c r="J25" s="542">
        <v>37.799999999999997</v>
      </c>
      <c r="K25" s="543" t="s">
        <v>350</v>
      </c>
      <c r="L25" s="364">
        <v>-2.8999999999999986</v>
      </c>
    </row>
    <row r="26" spans="1:12" s="110" customFormat="1" ht="15" customHeight="1" x14ac:dyDescent="0.2">
      <c r="A26" s="365" t="s">
        <v>105</v>
      </c>
      <c r="B26" s="366" t="s">
        <v>346</v>
      </c>
      <c r="C26" s="362"/>
      <c r="D26" s="362"/>
      <c r="E26" s="363"/>
      <c r="F26" s="542">
        <v>31.1</v>
      </c>
      <c r="G26" s="542">
        <v>33.5</v>
      </c>
      <c r="H26" s="542">
        <v>32.6</v>
      </c>
      <c r="I26" s="542">
        <v>34.700000000000003</v>
      </c>
      <c r="J26" s="544">
        <v>34.799999999999997</v>
      </c>
      <c r="K26" s="543" t="s">
        <v>350</v>
      </c>
      <c r="L26" s="364">
        <v>-3.6999999999999957</v>
      </c>
    </row>
    <row r="27" spans="1:12" s="110" customFormat="1" ht="15" customHeight="1" x14ac:dyDescent="0.2">
      <c r="A27" s="365"/>
      <c r="B27" s="366" t="s">
        <v>347</v>
      </c>
      <c r="C27" s="362"/>
      <c r="D27" s="362"/>
      <c r="E27" s="363"/>
      <c r="F27" s="542">
        <v>41.4</v>
      </c>
      <c r="G27" s="542">
        <v>41.3</v>
      </c>
      <c r="H27" s="542">
        <v>44.6</v>
      </c>
      <c r="I27" s="542">
        <v>44.7</v>
      </c>
      <c r="J27" s="542">
        <v>42.8</v>
      </c>
      <c r="K27" s="543" t="s">
        <v>350</v>
      </c>
      <c r="L27" s="364">
        <v>-1.3999999999999986</v>
      </c>
    </row>
    <row r="28" spans="1:12" s="110" customFormat="1" ht="15" customHeight="1" x14ac:dyDescent="0.2">
      <c r="A28" s="365" t="s">
        <v>113</v>
      </c>
      <c r="B28" s="366" t="s">
        <v>108</v>
      </c>
      <c r="C28" s="362"/>
      <c r="D28" s="362"/>
      <c r="E28" s="363"/>
      <c r="F28" s="542">
        <v>46.6</v>
      </c>
      <c r="G28" s="542">
        <v>43.9</v>
      </c>
      <c r="H28" s="542">
        <v>47.5</v>
      </c>
      <c r="I28" s="542">
        <v>50.9</v>
      </c>
      <c r="J28" s="542">
        <v>48.9</v>
      </c>
      <c r="K28" s="543" t="s">
        <v>350</v>
      </c>
      <c r="L28" s="364">
        <v>-2.2999999999999972</v>
      </c>
    </row>
    <row r="29" spans="1:12" s="110" customFormat="1" ht="11.25" x14ac:dyDescent="0.2">
      <c r="A29" s="365"/>
      <c r="B29" s="366" t="s">
        <v>109</v>
      </c>
      <c r="C29" s="362"/>
      <c r="D29" s="362"/>
      <c r="E29" s="363"/>
      <c r="F29" s="542">
        <v>32.200000000000003</v>
      </c>
      <c r="G29" s="542">
        <v>35.6</v>
      </c>
      <c r="H29" s="542">
        <v>34.1</v>
      </c>
      <c r="I29" s="542">
        <v>34.6</v>
      </c>
      <c r="J29" s="544">
        <v>35.299999999999997</v>
      </c>
      <c r="K29" s="543" t="s">
        <v>350</v>
      </c>
      <c r="L29" s="364">
        <v>-3.0999999999999943</v>
      </c>
    </row>
    <row r="30" spans="1:12" s="110" customFormat="1" ht="15" customHeight="1" x14ac:dyDescent="0.2">
      <c r="A30" s="365"/>
      <c r="B30" s="366" t="s">
        <v>110</v>
      </c>
      <c r="C30" s="362"/>
      <c r="D30" s="362"/>
      <c r="E30" s="363"/>
      <c r="F30" s="542">
        <v>27.3</v>
      </c>
      <c r="G30" s="542">
        <v>28.3</v>
      </c>
      <c r="H30" s="542">
        <v>28.7</v>
      </c>
      <c r="I30" s="542">
        <v>31.6</v>
      </c>
      <c r="J30" s="542">
        <v>28.1</v>
      </c>
      <c r="K30" s="543" t="s">
        <v>350</v>
      </c>
      <c r="L30" s="364">
        <v>-0.80000000000000071</v>
      </c>
    </row>
    <row r="31" spans="1:12" s="110" customFormat="1" ht="15" customHeight="1" x14ac:dyDescent="0.2">
      <c r="A31" s="365"/>
      <c r="B31" s="366" t="s">
        <v>111</v>
      </c>
      <c r="C31" s="362"/>
      <c r="D31" s="362"/>
      <c r="E31" s="363"/>
      <c r="F31" s="542">
        <v>25.4</v>
      </c>
      <c r="G31" s="542">
        <v>37.1</v>
      </c>
      <c r="H31" s="542">
        <v>43.5</v>
      </c>
      <c r="I31" s="542">
        <v>38.299999999999997</v>
      </c>
      <c r="J31" s="542">
        <v>36.6</v>
      </c>
      <c r="K31" s="543" t="s">
        <v>350</v>
      </c>
      <c r="L31" s="364">
        <v>-11.200000000000003</v>
      </c>
    </row>
    <row r="32" spans="1:12" s="110" customFormat="1" ht="15" customHeight="1" x14ac:dyDescent="0.2">
      <c r="A32" s="367" t="s">
        <v>113</v>
      </c>
      <c r="B32" s="368" t="s">
        <v>181</v>
      </c>
      <c r="C32" s="362"/>
      <c r="D32" s="362"/>
      <c r="E32" s="363"/>
      <c r="F32" s="542">
        <v>34.1</v>
      </c>
      <c r="G32" s="542">
        <v>35</v>
      </c>
      <c r="H32" s="542">
        <v>34.799999999999997</v>
      </c>
      <c r="I32" s="542">
        <v>37.5</v>
      </c>
      <c r="J32" s="544">
        <v>37.299999999999997</v>
      </c>
      <c r="K32" s="543" t="s">
        <v>350</v>
      </c>
      <c r="L32" s="364">
        <v>-3.1999999999999957</v>
      </c>
    </row>
    <row r="33" spans="1:12" s="110" customFormat="1" ht="15" customHeight="1" x14ac:dyDescent="0.2">
      <c r="A33" s="367"/>
      <c r="B33" s="368" t="s">
        <v>182</v>
      </c>
      <c r="C33" s="362"/>
      <c r="D33" s="362"/>
      <c r="E33" s="363"/>
      <c r="F33" s="542">
        <v>37.299999999999997</v>
      </c>
      <c r="G33" s="542">
        <v>41</v>
      </c>
      <c r="H33" s="542">
        <v>44.8</v>
      </c>
      <c r="I33" s="542">
        <v>40.799999999999997</v>
      </c>
      <c r="J33" s="542">
        <v>39.200000000000003</v>
      </c>
      <c r="K33" s="543" t="s">
        <v>350</v>
      </c>
      <c r="L33" s="364">
        <v>-1.9000000000000057</v>
      </c>
    </row>
    <row r="34" spans="1:12" s="369" customFormat="1" ht="15" customHeight="1" x14ac:dyDescent="0.2">
      <c r="A34" s="367" t="s">
        <v>113</v>
      </c>
      <c r="B34" s="368" t="s">
        <v>116</v>
      </c>
      <c r="C34" s="362"/>
      <c r="D34" s="362"/>
      <c r="E34" s="363"/>
      <c r="F34" s="542">
        <v>30.9</v>
      </c>
      <c r="G34" s="542">
        <v>33</v>
      </c>
      <c r="H34" s="542">
        <v>36.1</v>
      </c>
      <c r="I34" s="542">
        <v>35.4</v>
      </c>
      <c r="J34" s="542">
        <v>33.200000000000003</v>
      </c>
      <c r="K34" s="543" t="s">
        <v>350</v>
      </c>
      <c r="L34" s="364">
        <v>-2.3000000000000043</v>
      </c>
    </row>
    <row r="35" spans="1:12" s="369" customFormat="1" ht="11.25" x14ac:dyDescent="0.2">
      <c r="A35" s="370"/>
      <c r="B35" s="371" t="s">
        <v>117</v>
      </c>
      <c r="C35" s="372"/>
      <c r="D35" s="372"/>
      <c r="E35" s="373"/>
      <c r="F35" s="545">
        <v>43.2</v>
      </c>
      <c r="G35" s="545">
        <v>44.4</v>
      </c>
      <c r="H35" s="545">
        <v>41.3</v>
      </c>
      <c r="I35" s="545">
        <v>44.7</v>
      </c>
      <c r="J35" s="546">
        <v>47.1</v>
      </c>
      <c r="K35" s="547" t="s">
        <v>350</v>
      </c>
      <c r="L35" s="374">
        <v>-3.8999999999999986</v>
      </c>
    </row>
    <row r="36" spans="1:12" s="369" customFormat="1" ht="15.95" customHeight="1" x14ac:dyDescent="0.2">
      <c r="A36" s="375" t="s">
        <v>351</v>
      </c>
      <c r="B36" s="376"/>
      <c r="C36" s="377"/>
      <c r="D36" s="376"/>
      <c r="E36" s="378"/>
      <c r="F36" s="548">
        <v>15720</v>
      </c>
      <c r="G36" s="548">
        <v>10562</v>
      </c>
      <c r="H36" s="548">
        <v>15403</v>
      </c>
      <c r="I36" s="548">
        <v>13032</v>
      </c>
      <c r="J36" s="548">
        <v>15439</v>
      </c>
      <c r="K36" s="549">
        <v>281</v>
      </c>
      <c r="L36" s="380">
        <v>1.8200660664550812</v>
      </c>
    </row>
    <row r="37" spans="1:12" s="369" customFormat="1" ht="15.95" customHeight="1" x14ac:dyDescent="0.2">
      <c r="A37" s="381"/>
      <c r="B37" s="382" t="s">
        <v>113</v>
      </c>
      <c r="C37" s="382" t="s">
        <v>352</v>
      </c>
      <c r="D37" s="382"/>
      <c r="E37" s="383"/>
      <c r="F37" s="548">
        <v>5493</v>
      </c>
      <c r="G37" s="548">
        <v>3885</v>
      </c>
      <c r="H37" s="548">
        <v>5793</v>
      </c>
      <c r="I37" s="548">
        <v>4998</v>
      </c>
      <c r="J37" s="548">
        <v>5837</v>
      </c>
      <c r="K37" s="549">
        <v>-344</v>
      </c>
      <c r="L37" s="380">
        <v>-5.8934384101421964</v>
      </c>
    </row>
    <row r="38" spans="1:12" s="369" customFormat="1" ht="15.95" customHeight="1" x14ac:dyDescent="0.2">
      <c r="A38" s="381"/>
      <c r="B38" s="384" t="s">
        <v>105</v>
      </c>
      <c r="C38" s="384" t="s">
        <v>106</v>
      </c>
      <c r="D38" s="385"/>
      <c r="E38" s="383"/>
      <c r="F38" s="548">
        <v>9902</v>
      </c>
      <c r="G38" s="548">
        <v>6116</v>
      </c>
      <c r="H38" s="548">
        <v>8968</v>
      </c>
      <c r="I38" s="548">
        <v>8261</v>
      </c>
      <c r="J38" s="550">
        <v>9680</v>
      </c>
      <c r="K38" s="549">
        <v>222</v>
      </c>
      <c r="L38" s="380">
        <v>2.2933884297520661</v>
      </c>
    </row>
    <row r="39" spans="1:12" s="369" customFormat="1" ht="15.95" customHeight="1" x14ac:dyDescent="0.2">
      <c r="A39" s="381"/>
      <c r="B39" s="385"/>
      <c r="C39" s="382" t="s">
        <v>353</v>
      </c>
      <c r="D39" s="385"/>
      <c r="E39" s="383"/>
      <c r="F39" s="548">
        <v>3083</v>
      </c>
      <c r="G39" s="548">
        <v>2048</v>
      </c>
      <c r="H39" s="548">
        <v>2924</v>
      </c>
      <c r="I39" s="548">
        <v>2863</v>
      </c>
      <c r="J39" s="548">
        <v>3371</v>
      </c>
      <c r="K39" s="549">
        <v>-288</v>
      </c>
      <c r="L39" s="380">
        <v>-8.5434589142687631</v>
      </c>
    </row>
    <row r="40" spans="1:12" s="369" customFormat="1" ht="15.95" customHeight="1" x14ac:dyDescent="0.2">
      <c r="A40" s="381"/>
      <c r="B40" s="384"/>
      <c r="C40" s="384" t="s">
        <v>107</v>
      </c>
      <c r="D40" s="385"/>
      <c r="E40" s="383"/>
      <c r="F40" s="548">
        <v>5818</v>
      </c>
      <c r="G40" s="548">
        <v>4446</v>
      </c>
      <c r="H40" s="548">
        <v>6435</v>
      </c>
      <c r="I40" s="548">
        <v>4771</v>
      </c>
      <c r="J40" s="548">
        <v>5759</v>
      </c>
      <c r="K40" s="549">
        <v>59</v>
      </c>
      <c r="L40" s="380">
        <v>1.0244834172599409</v>
      </c>
    </row>
    <row r="41" spans="1:12" s="369" customFormat="1" ht="24" customHeight="1" x14ac:dyDescent="0.2">
      <c r="A41" s="381"/>
      <c r="B41" s="385"/>
      <c r="C41" s="382" t="s">
        <v>353</v>
      </c>
      <c r="D41" s="385"/>
      <c r="E41" s="383"/>
      <c r="F41" s="548">
        <v>2410</v>
      </c>
      <c r="G41" s="548">
        <v>1837</v>
      </c>
      <c r="H41" s="548">
        <v>2869</v>
      </c>
      <c r="I41" s="548">
        <v>2135</v>
      </c>
      <c r="J41" s="550">
        <v>2466</v>
      </c>
      <c r="K41" s="549">
        <v>-56</v>
      </c>
      <c r="L41" s="380">
        <v>-2.2708840227088403</v>
      </c>
    </row>
    <row r="42" spans="1:12" s="110" customFormat="1" ht="15" customHeight="1" x14ac:dyDescent="0.2">
      <c r="A42" s="381"/>
      <c r="B42" s="384" t="s">
        <v>113</v>
      </c>
      <c r="C42" s="384" t="s">
        <v>354</v>
      </c>
      <c r="D42" s="385"/>
      <c r="E42" s="383"/>
      <c r="F42" s="548">
        <v>3512</v>
      </c>
      <c r="G42" s="548">
        <v>2231</v>
      </c>
      <c r="H42" s="548">
        <v>4391</v>
      </c>
      <c r="I42" s="548">
        <v>3148</v>
      </c>
      <c r="J42" s="548">
        <v>3486</v>
      </c>
      <c r="K42" s="549">
        <v>26</v>
      </c>
      <c r="L42" s="380">
        <v>0.74584050487664943</v>
      </c>
    </row>
    <row r="43" spans="1:12" s="110" customFormat="1" ht="15" customHeight="1" x14ac:dyDescent="0.2">
      <c r="A43" s="381"/>
      <c r="B43" s="385"/>
      <c r="C43" s="382" t="s">
        <v>353</v>
      </c>
      <c r="D43" s="385"/>
      <c r="E43" s="383"/>
      <c r="F43" s="548">
        <v>1635</v>
      </c>
      <c r="G43" s="548">
        <v>980</v>
      </c>
      <c r="H43" s="548">
        <v>2086</v>
      </c>
      <c r="I43" s="548">
        <v>1603</v>
      </c>
      <c r="J43" s="548">
        <v>1705</v>
      </c>
      <c r="K43" s="549">
        <v>-70</v>
      </c>
      <c r="L43" s="380">
        <v>-4.1055718475073313</v>
      </c>
    </row>
    <row r="44" spans="1:12" s="110" customFormat="1" ht="15" customHeight="1" x14ac:dyDescent="0.2">
      <c r="A44" s="381"/>
      <c r="B44" s="384"/>
      <c r="C44" s="366" t="s">
        <v>109</v>
      </c>
      <c r="D44" s="385"/>
      <c r="E44" s="383"/>
      <c r="F44" s="548">
        <v>10738</v>
      </c>
      <c r="G44" s="548">
        <v>7387</v>
      </c>
      <c r="H44" s="548">
        <v>9846</v>
      </c>
      <c r="I44" s="548">
        <v>8825</v>
      </c>
      <c r="J44" s="550">
        <v>10587</v>
      </c>
      <c r="K44" s="549">
        <v>151</v>
      </c>
      <c r="L44" s="380">
        <v>1.4262775101539624</v>
      </c>
    </row>
    <row r="45" spans="1:12" s="110" customFormat="1" ht="15" customHeight="1" x14ac:dyDescent="0.2">
      <c r="A45" s="381"/>
      <c r="B45" s="385"/>
      <c r="C45" s="382" t="s">
        <v>353</v>
      </c>
      <c r="D45" s="385"/>
      <c r="E45" s="383"/>
      <c r="F45" s="548">
        <v>3460</v>
      </c>
      <c r="G45" s="548">
        <v>2627</v>
      </c>
      <c r="H45" s="548">
        <v>3354</v>
      </c>
      <c r="I45" s="548">
        <v>3053</v>
      </c>
      <c r="J45" s="548">
        <v>3736</v>
      </c>
      <c r="K45" s="549">
        <v>-276</v>
      </c>
      <c r="L45" s="380">
        <v>-7.3875802997858671</v>
      </c>
    </row>
    <row r="46" spans="1:12" s="110" customFormat="1" ht="15" customHeight="1" x14ac:dyDescent="0.2">
      <c r="A46" s="381"/>
      <c r="B46" s="384"/>
      <c r="C46" s="366" t="s">
        <v>110</v>
      </c>
      <c r="D46" s="385"/>
      <c r="E46" s="383"/>
      <c r="F46" s="548">
        <v>1301</v>
      </c>
      <c r="G46" s="548">
        <v>820</v>
      </c>
      <c r="H46" s="548">
        <v>1042</v>
      </c>
      <c r="I46" s="548">
        <v>944</v>
      </c>
      <c r="J46" s="548">
        <v>1224</v>
      </c>
      <c r="K46" s="549">
        <v>77</v>
      </c>
      <c r="L46" s="380">
        <v>6.2908496732026142</v>
      </c>
    </row>
    <row r="47" spans="1:12" s="110" customFormat="1" ht="15" customHeight="1" x14ac:dyDescent="0.2">
      <c r="A47" s="381"/>
      <c r="B47" s="385"/>
      <c r="C47" s="382" t="s">
        <v>353</v>
      </c>
      <c r="D47" s="385"/>
      <c r="E47" s="383"/>
      <c r="F47" s="548">
        <v>355</v>
      </c>
      <c r="G47" s="548">
        <v>232</v>
      </c>
      <c r="H47" s="548">
        <v>299</v>
      </c>
      <c r="I47" s="548">
        <v>298</v>
      </c>
      <c r="J47" s="550">
        <v>344</v>
      </c>
      <c r="K47" s="549">
        <v>11</v>
      </c>
      <c r="L47" s="380">
        <v>3.1976744186046511</v>
      </c>
    </row>
    <row r="48" spans="1:12" s="110" customFormat="1" ht="15" customHeight="1" x14ac:dyDescent="0.2">
      <c r="A48" s="381"/>
      <c r="B48" s="385"/>
      <c r="C48" s="366" t="s">
        <v>111</v>
      </c>
      <c r="D48" s="386"/>
      <c r="E48" s="387"/>
      <c r="F48" s="548">
        <v>169</v>
      </c>
      <c r="G48" s="548">
        <v>124</v>
      </c>
      <c r="H48" s="548">
        <v>124</v>
      </c>
      <c r="I48" s="548">
        <v>115</v>
      </c>
      <c r="J48" s="548">
        <v>142</v>
      </c>
      <c r="K48" s="549">
        <v>27</v>
      </c>
      <c r="L48" s="380">
        <v>19.014084507042252</v>
      </c>
    </row>
    <row r="49" spans="1:12" s="110" customFormat="1" ht="15" customHeight="1" x14ac:dyDescent="0.2">
      <c r="A49" s="381"/>
      <c r="B49" s="385"/>
      <c r="C49" s="382" t="s">
        <v>353</v>
      </c>
      <c r="D49" s="385"/>
      <c r="E49" s="383"/>
      <c r="F49" s="548">
        <v>43</v>
      </c>
      <c r="G49" s="548">
        <v>46</v>
      </c>
      <c r="H49" s="548">
        <v>54</v>
      </c>
      <c r="I49" s="548">
        <v>44</v>
      </c>
      <c r="J49" s="548">
        <v>52</v>
      </c>
      <c r="K49" s="549">
        <v>-9</v>
      </c>
      <c r="L49" s="380">
        <v>-17.307692307692307</v>
      </c>
    </row>
    <row r="50" spans="1:12" s="110" customFormat="1" ht="15" customHeight="1" x14ac:dyDescent="0.2">
      <c r="A50" s="381"/>
      <c r="B50" s="384" t="s">
        <v>113</v>
      </c>
      <c r="C50" s="382" t="s">
        <v>181</v>
      </c>
      <c r="D50" s="385"/>
      <c r="E50" s="383"/>
      <c r="F50" s="548">
        <v>11745</v>
      </c>
      <c r="G50" s="548">
        <v>7422</v>
      </c>
      <c r="H50" s="548">
        <v>11066</v>
      </c>
      <c r="I50" s="548">
        <v>9721</v>
      </c>
      <c r="J50" s="550">
        <v>11529</v>
      </c>
      <c r="K50" s="549">
        <v>216</v>
      </c>
      <c r="L50" s="380">
        <v>1.873536299765808</v>
      </c>
    </row>
    <row r="51" spans="1:12" s="110" customFormat="1" ht="15" customHeight="1" x14ac:dyDescent="0.2">
      <c r="A51" s="381"/>
      <c r="B51" s="385"/>
      <c r="C51" s="382" t="s">
        <v>353</v>
      </c>
      <c r="D51" s="385"/>
      <c r="E51" s="383"/>
      <c r="F51" s="548">
        <v>4009</v>
      </c>
      <c r="G51" s="548">
        <v>2598</v>
      </c>
      <c r="H51" s="548">
        <v>3849</v>
      </c>
      <c r="I51" s="548">
        <v>3648</v>
      </c>
      <c r="J51" s="548">
        <v>4305</v>
      </c>
      <c r="K51" s="549">
        <v>-296</v>
      </c>
      <c r="L51" s="380">
        <v>-6.8757259001161444</v>
      </c>
    </row>
    <row r="52" spans="1:12" s="110" customFormat="1" ht="15" customHeight="1" x14ac:dyDescent="0.2">
      <c r="A52" s="381"/>
      <c r="B52" s="384"/>
      <c r="C52" s="382" t="s">
        <v>182</v>
      </c>
      <c r="D52" s="385"/>
      <c r="E52" s="383"/>
      <c r="F52" s="548">
        <v>3975</v>
      </c>
      <c r="G52" s="548">
        <v>3140</v>
      </c>
      <c r="H52" s="548">
        <v>4337</v>
      </c>
      <c r="I52" s="548">
        <v>3311</v>
      </c>
      <c r="J52" s="548">
        <v>3910</v>
      </c>
      <c r="K52" s="549">
        <v>65</v>
      </c>
      <c r="L52" s="380">
        <v>1.6624040920716112</v>
      </c>
    </row>
    <row r="53" spans="1:12" s="269" customFormat="1" ht="11.25" customHeight="1" x14ac:dyDescent="0.2">
      <c r="A53" s="381"/>
      <c r="B53" s="385"/>
      <c r="C53" s="382" t="s">
        <v>353</v>
      </c>
      <c r="D53" s="385"/>
      <c r="E53" s="383"/>
      <c r="F53" s="548">
        <v>1484</v>
      </c>
      <c r="G53" s="548">
        <v>1287</v>
      </c>
      <c r="H53" s="548">
        <v>1944</v>
      </c>
      <c r="I53" s="548">
        <v>1350</v>
      </c>
      <c r="J53" s="550">
        <v>1532</v>
      </c>
      <c r="K53" s="549">
        <v>-48</v>
      </c>
      <c r="L53" s="380">
        <v>-3.133159268929504</v>
      </c>
    </row>
    <row r="54" spans="1:12" s="151" customFormat="1" ht="12.75" customHeight="1" x14ac:dyDescent="0.2">
      <c r="A54" s="381"/>
      <c r="B54" s="384" t="s">
        <v>113</v>
      </c>
      <c r="C54" s="384" t="s">
        <v>116</v>
      </c>
      <c r="D54" s="385"/>
      <c r="E54" s="383"/>
      <c r="F54" s="548">
        <v>10549</v>
      </c>
      <c r="G54" s="548">
        <v>7041</v>
      </c>
      <c r="H54" s="548">
        <v>10924</v>
      </c>
      <c r="I54" s="548">
        <v>8900</v>
      </c>
      <c r="J54" s="548">
        <v>10310</v>
      </c>
      <c r="K54" s="549">
        <v>239</v>
      </c>
      <c r="L54" s="380">
        <v>2.3181377303588748</v>
      </c>
    </row>
    <row r="55" spans="1:12" ht="11.25" x14ac:dyDescent="0.2">
      <c r="A55" s="381"/>
      <c r="B55" s="385"/>
      <c r="C55" s="382" t="s">
        <v>353</v>
      </c>
      <c r="D55" s="385"/>
      <c r="E55" s="383"/>
      <c r="F55" s="548">
        <v>3257</v>
      </c>
      <c r="G55" s="548">
        <v>2323</v>
      </c>
      <c r="H55" s="548">
        <v>3946</v>
      </c>
      <c r="I55" s="548">
        <v>3148</v>
      </c>
      <c r="J55" s="548">
        <v>3424</v>
      </c>
      <c r="K55" s="549">
        <v>-167</v>
      </c>
      <c r="L55" s="380">
        <v>-4.8773364485981308</v>
      </c>
    </row>
    <row r="56" spans="1:12" ht="14.25" customHeight="1" x14ac:dyDescent="0.2">
      <c r="A56" s="381"/>
      <c r="B56" s="385"/>
      <c r="C56" s="384" t="s">
        <v>117</v>
      </c>
      <c r="D56" s="385"/>
      <c r="E56" s="383"/>
      <c r="F56" s="548">
        <v>5165</v>
      </c>
      <c r="G56" s="548">
        <v>3513</v>
      </c>
      <c r="H56" s="548">
        <v>4475</v>
      </c>
      <c r="I56" s="548">
        <v>4128</v>
      </c>
      <c r="J56" s="548">
        <v>5119</v>
      </c>
      <c r="K56" s="549">
        <v>46</v>
      </c>
      <c r="L56" s="380">
        <v>0.89861301035358465</v>
      </c>
    </row>
    <row r="57" spans="1:12" ht="18.75" customHeight="1" x14ac:dyDescent="0.2">
      <c r="A57" s="388"/>
      <c r="B57" s="389"/>
      <c r="C57" s="390" t="s">
        <v>353</v>
      </c>
      <c r="D57" s="389"/>
      <c r="E57" s="391"/>
      <c r="F57" s="551">
        <v>2233</v>
      </c>
      <c r="G57" s="552">
        <v>1561</v>
      </c>
      <c r="H57" s="552">
        <v>1846</v>
      </c>
      <c r="I57" s="552">
        <v>1847</v>
      </c>
      <c r="J57" s="552">
        <v>2411</v>
      </c>
      <c r="K57" s="553">
        <f t="shared" ref="K57" si="0">IF(OR(F57=".",J57=".")=TRUE,".",IF(OR(F57="*",J57="*")=TRUE,"*",IF(AND(F57="-",J57="-")=TRUE,"-",IF(AND(ISNUMBER(J57),ISNUMBER(F57))=TRUE,IF(F57-J57=0,0,F57-J57),IF(ISNUMBER(F57)=TRUE,F57,-J57)))))</f>
        <v>-178</v>
      </c>
      <c r="L57" s="392">
        <f t="shared" ref="L57" si="1">IF(K57 =".",".",IF(K57 ="*","*",IF(K57="-","-",IF(K57=0,0,IF(OR(J57="-",J57=".",F57="-",F57=".")=TRUE,"X",IF(J57=0,"0,0",IF(ABS(K57*100/J57)&gt;250,".X",(K57*100/J57))))))))</f>
        <v>-7.3828287017834926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16095</v>
      </c>
      <c r="E11" s="114">
        <v>11134</v>
      </c>
      <c r="F11" s="114">
        <v>20820</v>
      </c>
      <c r="G11" s="114">
        <v>13290</v>
      </c>
      <c r="H11" s="140">
        <v>15880</v>
      </c>
      <c r="I11" s="115">
        <v>215</v>
      </c>
      <c r="J11" s="116">
        <v>1.3539042821158691</v>
      </c>
    </row>
    <row r="12" spans="1:15" s="110" customFormat="1" ht="24.95" customHeight="1" x14ac:dyDescent="0.2">
      <c r="A12" s="193" t="s">
        <v>132</v>
      </c>
      <c r="B12" s="194" t="s">
        <v>133</v>
      </c>
      <c r="C12" s="113">
        <v>4.6287666977322148</v>
      </c>
      <c r="D12" s="115">
        <v>745</v>
      </c>
      <c r="E12" s="114">
        <v>313</v>
      </c>
      <c r="F12" s="114">
        <v>873</v>
      </c>
      <c r="G12" s="114">
        <v>545</v>
      </c>
      <c r="H12" s="140">
        <v>751</v>
      </c>
      <c r="I12" s="115">
        <v>-6</v>
      </c>
      <c r="J12" s="116">
        <v>-0.79893475366178424</v>
      </c>
    </row>
    <row r="13" spans="1:15" s="110" customFormat="1" ht="24.95" customHeight="1" x14ac:dyDescent="0.2">
      <c r="A13" s="193" t="s">
        <v>134</v>
      </c>
      <c r="B13" s="199" t="s">
        <v>214</v>
      </c>
      <c r="C13" s="113">
        <v>2.0316868592730661</v>
      </c>
      <c r="D13" s="115">
        <v>327</v>
      </c>
      <c r="E13" s="114">
        <v>279</v>
      </c>
      <c r="F13" s="114">
        <v>413</v>
      </c>
      <c r="G13" s="114">
        <v>203</v>
      </c>
      <c r="H13" s="140">
        <v>270</v>
      </c>
      <c r="I13" s="115">
        <v>57</v>
      </c>
      <c r="J13" s="116">
        <v>21.111111111111111</v>
      </c>
    </row>
    <row r="14" spans="1:15" s="287" customFormat="1" ht="24.95" customHeight="1" x14ac:dyDescent="0.2">
      <c r="A14" s="193" t="s">
        <v>215</v>
      </c>
      <c r="B14" s="199" t="s">
        <v>137</v>
      </c>
      <c r="C14" s="113">
        <v>21.074867971419696</v>
      </c>
      <c r="D14" s="115">
        <v>3392</v>
      </c>
      <c r="E14" s="114">
        <v>1896</v>
      </c>
      <c r="F14" s="114">
        <v>4234</v>
      </c>
      <c r="G14" s="114">
        <v>2404</v>
      </c>
      <c r="H14" s="140">
        <v>2965</v>
      </c>
      <c r="I14" s="115">
        <v>427</v>
      </c>
      <c r="J14" s="116">
        <v>14.401349072512648</v>
      </c>
      <c r="K14" s="110"/>
      <c r="L14" s="110"/>
      <c r="M14" s="110"/>
      <c r="N14" s="110"/>
      <c r="O14" s="110"/>
    </row>
    <row r="15" spans="1:15" s="110" customFormat="1" ht="24.95" customHeight="1" x14ac:dyDescent="0.2">
      <c r="A15" s="193" t="s">
        <v>216</v>
      </c>
      <c r="B15" s="199" t="s">
        <v>217</v>
      </c>
      <c r="C15" s="113">
        <v>8.0459770114942533</v>
      </c>
      <c r="D15" s="115">
        <v>1295</v>
      </c>
      <c r="E15" s="114">
        <v>752</v>
      </c>
      <c r="F15" s="114">
        <v>1199</v>
      </c>
      <c r="G15" s="114">
        <v>602</v>
      </c>
      <c r="H15" s="140">
        <v>684</v>
      </c>
      <c r="I15" s="115">
        <v>611</v>
      </c>
      <c r="J15" s="116">
        <v>89.327485380116954</v>
      </c>
    </row>
    <row r="16" spans="1:15" s="287" customFormat="1" ht="24.95" customHeight="1" x14ac:dyDescent="0.2">
      <c r="A16" s="193" t="s">
        <v>218</v>
      </c>
      <c r="B16" s="199" t="s">
        <v>141</v>
      </c>
      <c r="C16" s="113">
        <v>10.425598011804908</v>
      </c>
      <c r="D16" s="115">
        <v>1678</v>
      </c>
      <c r="E16" s="114">
        <v>877</v>
      </c>
      <c r="F16" s="114">
        <v>2354</v>
      </c>
      <c r="G16" s="114">
        <v>1352</v>
      </c>
      <c r="H16" s="140">
        <v>1832</v>
      </c>
      <c r="I16" s="115">
        <v>-154</v>
      </c>
      <c r="J16" s="116">
        <v>-8.4061135371179034</v>
      </c>
      <c r="K16" s="110"/>
      <c r="L16" s="110"/>
      <c r="M16" s="110"/>
      <c r="N16" s="110"/>
      <c r="O16" s="110"/>
    </row>
    <row r="17" spans="1:15" s="110" customFormat="1" ht="24.95" customHeight="1" x14ac:dyDescent="0.2">
      <c r="A17" s="193" t="s">
        <v>142</v>
      </c>
      <c r="B17" s="199" t="s">
        <v>220</v>
      </c>
      <c r="C17" s="113">
        <v>2.6032929481205342</v>
      </c>
      <c r="D17" s="115">
        <v>419</v>
      </c>
      <c r="E17" s="114">
        <v>267</v>
      </c>
      <c r="F17" s="114">
        <v>681</v>
      </c>
      <c r="G17" s="114">
        <v>450</v>
      </c>
      <c r="H17" s="140">
        <v>449</v>
      </c>
      <c r="I17" s="115">
        <v>-30</v>
      </c>
      <c r="J17" s="116">
        <v>-6.6815144766146997</v>
      </c>
    </row>
    <row r="18" spans="1:15" s="287" customFormat="1" ht="24.95" customHeight="1" x14ac:dyDescent="0.2">
      <c r="A18" s="201" t="s">
        <v>144</v>
      </c>
      <c r="B18" s="202" t="s">
        <v>145</v>
      </c>
      <c r="C18" s="113">
        <v>11.947809878844362</v>
      </c>
      <c r="D18" s="115">
        <v>1923</v>
      </c>
      <c r="E18" s="114">
        <v>986</v>
      </c>
      <c r="F18" s="114">
        <v>2186</v>
      </c>
      <c r="G18" s="114">
        <v>1418</v>
      </c>
      <c r="H18" s="140">
        <v>1652</v>
      </c>
      <c r="I18" s="115">
        <v>271</v>
      </c>
      <c r="J18" s="116">
        <v>16.404358353510897</v>
      </c>
      <c r="K18" s="110"/>
      <c r="L18" s="110"/>
      <c r="M18" s="110"/>
      <c r="N18" s="110"/>
      <c r="O18" s="110"/>
    </row>
    <row r="19" spans="1:15" s="110" customFormat="1" ht="24.95" customHeight="1" x14ac:dyDescent="0.2">
      <c r="A19" s="193" t="s">
        <v>146</v>
      </c>
      <c r="B19" s="199" t="s">
        <v>147</v>
      </c>
      <c r="C19" s="113">
        <v>11.45076110593352</v>
      </c>
      <c r="D19" s="115">
        <v>1843</v>
      </c>
      <c r="E19" s="114">
        <v>1470</v>
      </c>
      <c r="F19" s="114">
        <v>2690</v>
      </c>
      <c r="G19" s="114">
        <v>1607</v>
      </c>
      <c r="H19" s="140">
        <v>2137</v>
      </c>
      <c r="I19" s="115">
        <v>-294</v>
      </c>
      <c r="J19" s="116">
        <v>-13.757604117922321</v>
      </c>
    </row>
    <row r="20" spans="1:15" s="287" customFormat="1" ht="24.95" customHeight="1" x14ac:dyDescent="0.2">
      <c r="A20" s="193" t="s">
        <v>148</v>
      </c>
      <c r="B20" s="199" t="s">
        <v>149</v>
      </c>
      <c r="C20" s="113">
        <v>4.9394221808014915</v>
      </c>
      <c r="D20" s="115">
        <v>795</v>
      </c>
      <c r="E20" s="114">
        <v>594</v>
      </c>
      <c r="F20" s="114">
        <v>949</v>
      </c>
      <c r="G20" s="114">
        <v>855</v>
      </c>
      <c r="H20" s="140">
        <v>746</v>
      </c>
      <c r="I20" s="115">
        <v>49</v>
      </c>
      <c r="J20" s="116">
        <v>6.568364611260054</v>
      </c>
      <c r="K20" s="110"/>
      <c r="L20" s="110"/>
      <c r="M20" s="110"/>
      <c r="N20" s="110"/>
      <c r="O20" s="110"/>
    </row>
    <row r="21" spans="1:15" s="110" customFormat="1" ht="24.95" customHeight="1" x14ac:dyDescent="0.2">
      <c r="A21" s="201" t="s">
        <v>150</v>
      </c>
      <c r="B21" s="202" t="s">
        <v>151</v>
      </c>
      <c r="C21" s="113">
        <v>5.0947499223361294</v>
      </c>
      <c r="D21" s="115">
        <v>820</v>
      </c>
      <c r="E21" s="114">
        <v>606</v>
      </c>
      <c r="F21" s="114">
        <v>820</v>
      </c>
      <c r="G21" s="114">
        <v>718</v>
      </c>
      <c r="H21" s="140">
        <v>917</v>
      </c>
      <c r="I21" s="115">
        <v>-97</v>
      </c>
      <c r="J21" s="116">
        <v>-10.577971646673937</v>
      </c>
    </row>
    <row r="22" spans="1:15" s="110" customFormat="1" ht="24.95" customHeight="1" x14ac:dyDescent="0.2">
      <c r="A22" s="201" t="s">
        <v>152</v>
      </c>
      <c r="B22" s="199" t="s">
        <v>153</v>
      </c>
      <c r="C22" s="113">
        <v>0.6585896241068655</v>
      </c>
      <c r="D22" s="115">
        <v>106</v>
      </c>
      <c r="E22" s="114">
        <v>87</v>
      </c>
      <c r="F22" s="114">
        <v>230</v>
      </c>
      <c r="G22" s="114">
        <v>246</v>
      </c>
      <c r="H22" s="140">
        <v>88</v>
      </c>
      <c r="I22" s="115">
        <v>18</v>
      </c>
      <c r="J22" s="116">
        <v>20.454545454545453</v>
      </c>
    </row>
    <row r="23" spans="1:15" s="110" customFormat="1" ht="24.95" customHeight="1" x14ac:dyDescent="0.2">
      <c r="A23" s="193" t="s">
        <v>154</v>
      </c>
      <c r="B23" s="199" t="s">
        <v>155</v>
      </c>
      <c r="C23" s="113">
        <v>1.0189499844672258</v>
      </c>
      <c r="D23" s="115">
        <v>164</v>
      </c>
      <c r="E23" s="114">
        <v>68</v>
      </c>
      <c r="F23" s="114">
        <v>226</v>
      </c>
      <c r="G23" s="114">
        <v>101</v>
      </c>
      <c r="H23" s="140">
        <v>142</v>
      </c>
      <c r="I23" s="115">
        <v>22</v>
      </c>
      <c r="J23" s="116">
        <v>15.492957746478874</v>
      </c>
    </row>
    <row r="24" spans="1:15" s="110" customFormat="1" ht="24.95" customHeight="1" x14ac:dyDescent="0.2">
      <c r="A24" s="193" t="s">
        <v>156</v>
      </c>
      <c r="B24" s="199" t="s">
        <v>221</v>
      </c>
      <c r="C24" s="113">
        <v>4.2062752407579991</v>
      </c>
      <c r="D24" s="115">
        <v>677</v>
      </c>
      <c r="E24" s="114">
        <v>430</v>
      </c>
      <c r="F24" s="114">
        <v>910</v>
      </c>
      <c r="G24" s="114">
        <v>565</v>
      </c>
      <c r="H24" s="140">
        <v>645</v>
      </c>
      <c r="I24" s="115">
        <v>32</v>
      </c>
      <c r="J24" s="116">
        <v>4.9612403100775193</v>
      </c>
    </row>
    <row r="25" spans="1:15" s="110" customFormat="1" ht="24.95" customHeight="1" x14ac:dyDescent="0.2">
      <c r="A25" s="193" t="s">
        <v>222</v>
      </c>
      <c r="B25" s="204" t="s">
        <v>159</v>
      </c>
      <c r="C25" s="113">
        <v>5.604224914569742</v>
      </c>
      <c r="D25" s="115">
        <v>902</v>
      </c>
      <c r="E25" s="114">
        <v>530</v>
      </c>
      <c r="F25" s="114">
        <v>879</v>
      </c>
      <c r="G25" s="114">
        <v>800</v>
      </c>
      <c r="H25" s="140">
        <v>1019</v>
      </c>
      <c r="I25" s="115">
        <v>-117</v>
      </c>
      <c r="J25" s="116">
        <v>-11.481844946025515</v>
      </c>
    </row>
    <row r="26" spans="1:15" s="110" customFormat="1" ht="24.95" customHeight="1" x14ac:dyDescent="0.2">
      <c r="A26" s="201">
        <v>782.78300000000002</v>
      </c>
      <c r="B26" s="203" t="s">
        <v>160</v>
      </c>
      <c r="C26" s="113">
        <v>11.854613233923578</v>
      </c>
      <c r="D26" s="115">
        <v>1908</v>
      </c>
      <c r="E26" s="114">
        <v>1555</v>
      </c>
      <c r="F26" s="114">
        <v>1771</v>
      </c>
      <c r="G26" s="114">
        <v>1830</v>
      </c>
      <c r="H26" s="140">
        <v>2197</v>
      </c>
      <c r="I26" s="115">
        <v>-289</v>
      </c>
      <c r="J26" s="116">
        <v>-13.154301319981794</v>
      </c>
    </row>
    <row r="27" spans="1:15" s="110" customFormat="1" ht="24.95" customHeight="1" x14ac:dyDescent="0.2">
      <c r="A27" s="193" t="s">
        <v>161</v>
      </c>
      <c r="B27" s="199" t="s">
        <v>162</v>
      </c>
      <c r="C27" s="113">
        <v>1.3047530288909599</v>
      </c>
      <c r="D27" s="115">
        <v>210</v>
      </c>
      <c r="E27" s="114">
        <v>145</v>
      </c>
      <c r="F27" s="114">
        <v>421</v>
      </c>
      <c r="G27" s="114">
        <v>222</v>
      </c>
      <c r="H27" s="140">
        <v>175</v>
      </c>
      <c r="I27" s="115">
        <v>35</v>
      </c>
      <c r="J27" s="116">
        <v>20</v>
      </c>
    </row>
    <row r="28" spans="1:15" s="110" customFormat="1" ht="24.95" customHeight="1" x14ac:dyDescent="0.2">
      <c r="A28" s="193" t="s">
        <v>163</v>
      </c>
      <c r="B28" s="199" t="s">
        <v>164</v>
      </c>
      <c r="C28" s="113">
        <v>2.2242932587760174</v>
      </c>
      <c r="D28" s="115">
        <v>358</v>
      </c>
      <c r="E28" s="114">
        <v>229</v>
      </c>
      <c r="F28" s="114">
        <v>831</v>
      </c>
      <c r="G28" s="114">
        <v>192</v>
      </c>
      <c r="H28" s="140">
        <v>346</v>
      </c>
      <c r="I28" s="115">
        <v>12</v>
      </c>
      <c r="J28" s="116">
        <v>3.4682080924855492</v>
      </c>
    </row>
    <row r="29" spans="1:15" s="110" customFormat="1" ht="24.95" customHeight="1" x14ac:dyDescent="0.2">
      <c r="A29" s="193">
        <v>86</v>
      </c>
      <c r="B29" s="199" t="s">
        <v>165</v>
      </c>
      <c r="C29" s="113">
        <v>3.9950295122708916</v>
      </c>
      <c r="D29" s="115">
        <v>643</v>
      </c>
      <c r="E29" s="114">
        <v>682</v>
      </c>
      <c r="F29" s="114">
        <v>1024</v>
      </c>
      <c r="G29" s="114">
        <v>541</v>
      </c>
      <c r="H29" s="140">
        <v>630</v>
      </c>
      <c r="I29" s="115">
        <v>13</v>
      </c>
      <c r="J29" s="116">
        <v>2.0634920634920637</v>
      </c>
    </row>
    <row r="30" spans="1:15" s="110" customFormat="1" ht="24.95" customHeight="1" x14ac:dyDescent="0.2">
      <c r="A30" s="193">
        <v>87.88</v>
      </c>
      <c r="B30" s="204" t="s">
        <v>166</v>
      </c>
      <c r="C30" s="113">
        <v>5.4488971730351041</v>
      </c>
      <c r="D30" s="115">
        <v>877</v>
      </c>
      <c r="E30" s="114">
        <v>939</v>
      </c>
      <c r="F30" s="114">
        <v>1840</v>
      </c>
      <c r="G30" s="114">
        <v>711</v>
      </c>
      <c r="H30" s="140">
        <v>847</v>
      </c>
      <c r="I30" s="115">
        <v>30</v>
      </c>
      <c r="J30" s="116">
        <v>3.5419126328217239</v>
      </c>
    </row>
    <row r="31" spans="1:15" s="110" customFormat="1" ht="24.95" customHeight="1" x14ac:dyDescent="0.2">
      <c r="A31" s="193" t="s">
        <v>167</v>
      </c>
      <c r="B31" s="199" t="s">
        <v>168</v>
      </c>
      <c r="C31" s="113">
        <v>2.4976700838769803</v>
      </c>
      <c r="D31" s="115">
        <v>402</v>
      </c>
      <c r="E31" s="114">
        <v>325</v>
      </c>
      <c r="F31" s="114">
        <v>523</v>
      </c>
      <c r="G31" s="114">
        <v>332</v>
      </c>
      <c r="H31" s="140">
        <v>353</v>
      </c>
      <c r="I31" s="115">
        <v>49</v>
      </c>
      <c r="J31" s="116">
        <v>13.881019830028329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4.6287666977322148</v>
      </c>
      <c r="D34" s="115">
        <v>745</v>
      </c>
      <c r="E34" s="114">
        <v>313</v>
      </c>
      <c r="F34" s="114">
        <v>873</v>
      </c>
      <c r="G34" s="114">
        <v>545</v>
      </c>
      <c r="H34" s="140">
        <v>751</v>
      </c>
      <c r="I34" s="115">
        <v>-6</v>
      </c>
      <c r="J34" s="116">
        <v>-0.79893475366178424</v>
      </c>
    </row>
    <row r="35" spans="1:10" s="110" customFormat="1" ht="24.95" customHeight="1" x14ac:dyDescent="0.2">
      <c r="A35" s="292" t="s">
        <v>171</v>
      </c>
      <c r="B35" s="293" t="s">
        <v>172</v>
      </c>
      <c r="C35" s="113">
        <v>35.054364709537126</v>
      </c>
      <c r="D35" s="115">
        <v>5642</v>
      </c>
      <c r="E35" s="114">
        <v>3161</v>
      </c>
      <c r="F35" s="114">
        <v>6833</v>
      </c>
      <c r="G35" s="114">
        <v>4025</v>
      </c>
      <c r="H35" s="140">
        <v>4887</v>
      </c>
      <c r="I35" s="115">
        <v>755</v>
      </c>
      <c r="J35" s="116">
        <v>15.449150808266831</v>
      </c>
    </row>
    <row r="36" spans="1:10" s="110" customFormat="1" ht="24.95" customHeight="1" x14ac:dyDescent="0.2">
      <c r="A36" s="294" t="s">
        <v>173</v>
      </c>
      <c r="B36" s="295" t="s">
        <v>174</v>
      </c>
      <c r="C36" s="125">
        <v>60.298229263746506</v>
      </c>
      <c r="D36" s="143">
        <v>9705</v>
      </c>
      <c r="E36" s="144">
        <v>7660</v>
      </c>
      <c r="F36" s="144">
        <v>13114</v>
      </c>
      <c r="G36" s="144">
        <v>8720</v>
      </c>
      <c r="H36" s="145">
        <v>10242</v>
      </c>
      <c r="I36" s="143">
        <v>-537</v>
      </c>
      <c r="J36" s="146">
        <v>-5.2431165787932041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16095</v>
      </c>
      <c r="F11" s="264">
        <v>11134</v>
      </c>
      <c r="G11" s="264">
        <v>20820</v>
      </c>
      <c r="H11" s="264">
        <v>13290</v>
      </c>
      <c r="I11" s="265">
        <v>15880</v>
      </c>
      <c r="J11" s="263">
        <v>215</v>
      </c>
      <c r="K11" s="266">
        <v>1.3539042821158691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32.451071761416586</v>
      </c>
      <c r="E13" s="115">
        <v>5223</v>
      </c>
      <c r="F13" s="114">
        <v>3644</v>
      </c>
      <c r="G13" s="114">
        <v>5143</v>
      </c>
      <c r="H13" s="114">
        <v>4445</v>
      </c>
      <c r="I13" s="140">
        <v>5289</v>
      </c>
      <c r="J13" s="115">
        <v>-66</v>
      </c>
      <c r="K13" s="116">
        <v>-1.2478729438457175</v>
      </c>
    </row>
    <row r="14" spans="1:15" ht="15.95" customHeight="1" x14ac:dyDescent="0.2">
      <c r="A14" s="306" t="s">
        <v>230</v>
      </c>
      <c r="B14" s="307"/>
      <c r="C14" s="308"/>
      <c r="D14" s="113">
        <v>55.20969245107176</v>
      </c>
      <c r="E14" s="115">
        <v>8886</v>
      </c>
      <c r="F14" s="114">
        <v>6017</v>
      </c>
      <c r="G14" s="114">
        <v>13185</v>
      </c>
      <c r="H14" s="114">
        <v>7314</v>
      </c>
      <c r="I14" s="140">
        <v>8724</v>
      </c>
      <c r="J14" s="115">
        <v>162</v>
      </c>
      <c r="K14" s="116">
        <v>1.8569463548830811</v>
      </c>
    </row>
    <row r="15" spans="1:15" ht="15.95" customHeight="1" x14ac:dyDescent="0.2">
      <c r="A15" s="306" t="s">
        <v>231</v>
      </c>
      <c r="B15" s="307"/>
      <c r="C15" s="308"/>
      <c r="D15" s="113">
        <v>6.3560111835973903</v>
      </c>
      <c r="E15" s="115">
        <v>1023</v>
      </c>
      <c r="F15" s="114">
        <v>735</v>
      </c>
      <c r="G15" s="114">
        <v>1259</v>
      </c>
      <c r="H15" s="114">
        <v>840</v>
      </c>
      <c r="I15" s="140">
        <v>969</v>
      </c>
      <c r="J15" s="115">
        <v>54</v>
      </c>
      <c r="K15" s="116">
        <v>5.5727554179566567</v>
      </c>
    </row>
    <row r="16" spans="1:15" ht="15.95" customHeight="1" x14ac:dyDescent="0.2">
      <c r="A16" s="306" t="s">
        <v>232</v>
      </c>
      <c r="B16" s="307"/>
      <c r="C16" s="308"/>
      <c r="D16" s="113">
        <v>5.827896862379621</v>
      </c>
      <c r="E16" s="115">
        <v>938</v>
      </c>
      <c r="F16" s="114">
        <v>673</v>
      </c>
      <c r="G16" s="114">
        <v>1140</v>
      </c>
      <c r="H16" s="114">
        <v>665</v>
      </c>
      <c r="I16" s="140">
        <v>875</v>
      </c>
      <c r="J16" s="115">
        <v>63</v>
      </c>
      <c r="K16" s="116">
        <v>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1.9695557626592108</v>
      </c>
      <c r="E18" s="115">
        <v>317</v>
      </c>
      <c r="F18" s="114">
        <v>249</v>
      </c>
      <c r="G18" s="114">
        <v>647</v>
      </c>
      <c r="H18" s="114">
        <v>276</v>
      </c>
      <c r="I18" s="140">
        <v>324</v>
      </c>
      <c r="J18" s="115">
        <v>-7</v>
      </c>
      <c r="K18" s="116">
        <v>-2.1604938271604937</v>
      </c>
    </row>
    <row r="19" spans="1:11" ht="14.1" customHeight="1" x14ac:dyDescent="0.2">
      <c r="A19" s="306" t="s">
        <v>235</v>
      </c>
      <c r="B19" s="307" t="s">
        <v>236</v>
      </c>
      <c r="C19" s="308"/>
      <c r="D19" s="113">
        <v>1.6154085119602362</v>
      </c>
      <c r="E19" s="115">
        <v>260</v>
      </c>
      <c r="F19" s="114">
        <v>185</v>
      </c>
      <c r="G19" s="114">
        <v>544</v>
      </c>
      <c r="H19" s="114">
        <v>218</v>
      </c>
      <c r="I19" s="140">
        <v>251</v>
      </c>
      <c r="J19" s="115">
        <v>9</v>
      </c>
      <c r="K19" s="116">
        <v>3.5856573705179282</v>
      </c>
    </row>
    <row r="20" spans="1:11" ht="14.1" customHeight="1" x14ac:dyDescent="0.2">
      <c r="A20" s="306">
        <v>12</v>
      </c>
      <c r="B20" s="307" t="s">
        <v>237</v>
      </c>
      <c r="C20" s="308"/>
      <c r="D20" s="113">
        <v>4.4299471885678781</v>
      </c>
      <c r="E20" s="115">
        <v>713</v>
      </c>
      <c r="F20" s="114">
        <v>201</v>
      </c>
      <c r="G20" s="114">
        <v>564</v>
      </c>
      <c r="H20" s="114">
        <v>522</v>
      </c>
      <c r="I20" s="140">
        <v>730</v>
      </c>
      <c r="J20" s="115">
        <v>-17</v>
      </c>
      <c r="K20" s="116">
        <v>-2.3287671232876712</v>
      </c>
    </row>
    <row r="21" spans="1:11" ht="14.1" customHeight="1" x14ac:dyDescent="0.2">
      <c r="A21" s="306">
        <v>21</v>
      </c>
      <c r="B21" s="307" t="s">
        <v>238</v>
      </c>
      <c r="C21" s="308"/>
      <c r="D21" s="113">
        <v>0.52811432121776947</v>
      </c>
      <c r="E21" s="115">
        <v>85</v>
      </c>
      <c r="F21" s="114">
        <v>67</v>
      </c>
      <c r="G21" s="114">
        <v>115</v>
      </c>
      <c r="H21" s="114">
        <v>162</v>
      </c>
      <c r="I21" s="140">
        <v>106</v>
      </c>
      <c r="J21" s="115">
        <v>-21</v>
      </c>
      <c r="K21" s="116">
        <v>-19.811320754716981</v>
      </c>
    </row>
    <row r="22" spans="1:11" ht="14.1" customHeight="1" x14ac:dyDescent="0.2">
      <c r="A22" s="306">
        <v>22</v>
      </c>
      <c r="B22" s="307" t="s">
        <v>239</v>
      </c>
      <c r="C22" s="308"/>
      <c r="D22" s="113">
        <v>1.9012115563839702</v>
      </c>
      <c r="E22" s="115">
        <v>306</v>
      </c>
      <c r="F22" s="114">
        <v>236</v>
      </c>
      <c r="G22" s="114">
        <v>560</v>
      </c>
      <c r="H22" s="114">
        <v>330</v>
      </c>
      <c r="I22" s="140">
        <v>436</v>
      </c>
      <c r="J22" s="115">
        <v>-130</v>
      </c>
      <c r="K22" s="116">
        <v>-29.816513761467888</v>
      </c>
    </row>
    <row r="23" spans="1:11" ht="14.1" customHeight="1" x14ac:dyDescent="0.2">
      <c r="A23" s="306">
        <v>23</v>
      </c>
      <c r="B23" s="307" t="s">
        <v>240</v>
      </c>
      <c r="C23" s="308"/>
      <c r="D23" s="113">
        <v>0.3665734700217459</v>
      </c>
      <c r="E23" s="115">
        <v>59</v>
      </c>
      <c r="F23" s="114">
        <v>43</v>
      </c>
      <c r="G23" s="114">
        <v>128</v>
      </c>
      <c r="H23" s="114">
        <v>65</v>
      </c>
      <c r="I23" s="140">
        <v>76</v>
      </c>
      <c r="J23" s="115">
        <v>-17</v>
      </c>
      <c r="K23" s="116">
        <v>-22.368421052631579</v>
      </c>
    </row>
    <row r="24" spans="1:11" ht="14.1" customHeight="1" x14ac:dyDescent="0.2">
      <c r="A24" s="306">
        <v>24</v>
      </c>
      <c r="B24" s="307" t="s">
        <v>241</v>
      </c>
      <c r="C24" s="308"/>
      <c r="D24" s="113">
        <v>6.6480273376825103</v>
      </c>
      <c r="E24" s="115">
        <v>1070</v>
      </c>
      <c r="F24" s="114">
        <v>651</v>
      </c>
      <c r="G24" s="114">
        <v>1354</v>
      </c>
      <c r="H24" s="114">
        <v>908</v>
      </c>
      <c r="I24" s="140">
        <v>1288</v>
      </c>
      <c r="J24" s="115">
        <v>-218</v>
      </c>
      <c r="K24" s="116">
        <v>-16.925465838509318</v>
      </c>
    </row>
    <row r="25" spans="1:11" ht="14.1" customHeight="1" x14ac:dyDescent="0.2">
      <c r="A25" s="306">
        <v>25</v>
      </c>
      <c r="B25" s="307" t="s">
        <v>242</v>
      </c>
      <c r="C25" s="308"/>
      <c r="D25" s="113">
        <v>5.99565082323703</v>
      </c>
      <c r="E25" s="115">
        <v>965</v>
      </c>
      <c r="F25" s="114">
        <v>512</v>
      </c>
      <c r="G25" s="114">
        <v>1206</v>
      </c>
      <c r="H25" s="114">
        <v>721</v>
      </c>
      <c r="I25" s="140">
        <v>1158</v>
      </c>
      <c r="J25" s="115">
        <v>-193</v>
      </c>
      <c r="K25" s="116">
        <v>-16.666666666666668</v>
      </c>
    </row>
    <row r="26" spans="1:11" ht="14.1" customHeight="1" x14ac:dyDescent="0.2">
      <c r="A26" s="306">
        <v>26</v>
      </c>
      <c r="B26" s="307" t="s">
        <v>243</v>
      </c>
      <c r="C26" s="308"/>
      <c r="D26" s="113">
        <v>3.3053743398570985</v>
      </c>
      <c r="E26" s="115">
        <v>532</v>
      </c>
      <c r="F26" s="114">
        <v>329</v>
      </c>
      <c r="G26" s="114">
        <v>794</v>
      </c>
      <c r="H26" s="114">
        <v>311</v>
      </c>
      <c r="I26" s="140">
        <v>496</v>
      </c>
      <c r="J26" s="115">
        <v>36</v>
      </c>
      <c r="K26" s="116">
        <v>7.258064516129032</v>
      </c>
    </row>
    <row r="27" spans="1:11" ht="14.1" customHeight="1" x14ac:dyDescent="0.2">
      <c r="A27" s="306">
        <v>27</v>
      </c>
      <c r="B27" s="307" t="s">
        <v>244</v>
      </c>
      <c r="C27" s="308"/>
      <c r="D27" s="113">
        <v>1.5967691829760795</v>
      </c>
      <c r="E27" s="115">
        <v>257</v>
      </c>
      <c r="F27" s="114">
        <v>132</v>
      </c>
      <c r="G27" s="114">
        <v>360</v>
      </c>
      <c r="H27" s="114">
        <v>164</v>
      </c>
      <c r="I27" s="140">
        <v>241</v>
      </c>
      <c r="J27" s="115">
        <v>16</v>
      </c>
      <c r="K27" s="116">
        <v>6.6390041493775938</v>
      </c>
    </row>
    <row r="28" spans="1:11" ht="14.1" customHeight="1" x14ac:dyDescent="0.2">
      <c r="A28" s="306">
        <v>28</v>
      </c>
      <c r="B28" s="307" t="s">
        <v>245</v>
      </c>
      <c r="C28" s="308"/>
      <c r="D28" s="113">
        <v>0.39763901832867349</v>
      </c>
      <c r="E28" s="115">
        <v>64</v>
      </c>
      <c r="F28" s="114">
        <v>53</v>
      </c>
      <c r="G28" s="114">
        <v>69</v>
      </c>
      <c r="H28" s="114">
        <v>69</v>
      </c>
      <c r="I28" s="140">
        <v>74</v>
      </c>
      <c r="J28" s="115">
        <v>-10</v>
      </c>
      <c r="K28" s="116">
        <v>-13.513513513513514</v>
      </c>
    </row>
    <row r="29" spans="1:11" ht="14.1" customHeight="1" x14ac:dyDescent="0.2">
      <c r="A29" s="306">
        <v>29</v>
      </c>
      <c r="B29" s="307" t="s">
        <v>246</v>
      </c>
      <c r="C29" s="308"/>
      <c r="D29" s="113">
        <v>11.985088536812675</v>
      </c>
      <c r="E29" s="115">
        <v>1929</v>
      </c>
      <c r="F29" s="114">
        <v>1336</v>
      </c>
      <c r="G29" s="114">
        <v>1345</v>
      </c>
      <c r="H29" s="114">
        <v>1128</v>
      </c>
      <c r="I29" s="140">
        <v>1534</v>
      </c>
      <c r="J29" s="115">
        <v>395</v>
      </c>
      <c r="K29" s="116">
        <v>25.749674054758799</v>
      </c>
    </row>
    <row r="30" spans="1:11" ht="14.1" customHeight="1" x14ac:dyDescent="0.2">
      <c r="A30" s="306" t="s">
        <v>247</v>
      </c>
      <c r="B30" s="307" t="s">
        <v>248</v>
      </c>
      <c r="C30" s="308"/>
      <c r="D30" s="113">
        <v>10.481515998757379</v>
      </c>
      <c r="E30" s="115">
        <v>1687</v>
      </c>
      <c r="F30" s="114">
        <v>1120</v>
      </c>
      <c r="G30" s="114">
        <v>1076</v>
      </c>
      <c r="H30" s="114">
        <v>905</v>
      </c>
      <c r="I30" s="140">
        <v>1246</v>
      </c>
      <c r="J30" s="115">
        <v>441</v>
      </c>
      <c r="K30" s="116">
        <v>35.393258426966291</v>
      </c>
    </row>
    <row r="31" spans="1:11" ht="14.1" customHeight="1" x14ac:dyDescent="0.2">
      <c r="A31" s="306" t="s">
        <v>249</v>
      </c>
      <c r="B31" s="307" t="s">
        <v>250</v>
      </c>
      <c r="C31" s="308"/>
      <c r="D31" s="113" t="s">
        <v>514</v>
      </c>
      <c r="E31" s="115" t="s">
        <v>514</v>
      </c>
      <c r="F31" s="114">
        <v>216</v>
      </c>
      <c r="G31" s="114">
        <v>263</v>
      </c>
      <c r="H31" s="114">
        <v>223</v>
      </c>
      <c r="I31" s="140" t="s">
        <v>514</v>
      </c>
      <c r="J31" s="115" t="s">
        <v>514</v>
      </c>
      <c r="K31" s="116" t="s">
        <v>514</v>
      </c>
    </row>
    <row r="32" spans="1:11" ht="14.1" customHeight="1" x14ac:dyDescent="0.2">
      <c r="A32" s="306">
        <v>31</v>
      </c>
      <c r="B32" s="307" t="s">
        <v>251</v>
      </c>
      <c r="C32" s="308"/>
      <c r="D32" s="113">
        <v>0.65237651444547995</v>
      </c>
      <c r="E32" s="115">
        <v>105</v>
      </c>
      <c r="F32" s="114">
        <v>81</v>
      </c>
      <c r="G32" s="114">
        <v>137</v>
      </c>
      <c r="H32" s="114">
        <v>92</v>
      </c>
      <c r="I32" s="140">
        <v>139</v>
      </c>
      <c r="J32" s="115">
        <v>-34</v>
      </c>
      <c r="K32" s="116">
        <v>-24.46043165467626</v>
      </c>
    </row>
    <row r="33" spans="1:11" ht="14.1" customHeight="1" x14ac:dyDescent="0.2">
      <c r="A33" s="306">
        <v>32</v>
      </c>
      <c r="B33" s="307" t="s">
        <v>252</v>
      </c>
      <c r="C33" s="308"/>
      <c r="D33" s="113">
        <v>4.3864554209381792</v>
      </c>
      <c r="E33" s="115">
        <v>706</v>
      </c>
      <c r="F33" s="114">
        <v>412</v>
      </c>
      <c r="G33" s="114">
        <v>810</v>
      </c>
      <c r="H33" s="114">
        <v>660</v>
      </c>
      <c r="I33" s="140">
        <v>557</v>
      </c>
      <c r="J33" s="115">
        <v>149</v>
      </c>
      <c r="K33" s="116">
        <v>26.75044883303411</v>
      </c>
    </row>
    <row r="34" spans="1:11" ht="14.1" customHeight="1" x14ac:dyDescent="0.2">
      <c r="A34" s="306">
        <v>33</v>
      </c>
      <c r="B34" s="307" t="s">
        <v>253</v>
      </c>
      <c r="C34" s="308"/>
      <c r="D34" s="113">
        <v>2.0876048462255357</v>
      </c>
      <c r="E34" s="115">
        <v>336</v>
      </c>
      <c r="F34" s="114">
        <v>165</v>
      </c>
      <c r="G34" s="114">
        <v>387</v>
      </c>
      <c r="H34" s="114">
        <v>202</v>
      </c>
      <c r="I34" s="140">
        <v>302</v>
      </c>
      <c r="J34" s="115">
        <v>34</v>
      </c>
      <c r="K34" s="116">
        <v>11.258278145695364</v>
      </c>
    </row>
    <row r="35" spans="1:11" ht="14.1" customHeight="1" x14ac:dyDescent="0.2">
      <c r="A35" s="306">
        <v>34</v>
      </c>
      <c r="B35" s="307" t="s">
        <v>254</v>
      </c>
      <c r="C35" s="308"/>
      <c r="D35" s="113">
        <v>2.0689655172413794</v>
      </c>
      <c r="E35" s="115">
        <v>333</v>
      </c>
      <c r="F35" s="114">
        <v>200</v>
      </c>
      <c r="G35" s="114">
        <v>374</v>
      </c>
      <c r="H35" s="114">
        <v>251</v>
      </c>
      <c r="I35" s="140">
        <v>385</v>
      </c>
      <c r="J35" s="115">
        <v>-52</v>
      </c>
      <c r="K35" s="116">
        <v>-13.506493506493506</v>
      </c>
    </row>
    <row r="36" spans="1:11" ht="14.1" customHeight="1" x14ac:dyDescent="0.2">
      <c r="A36" s="306">
        <v>41</v>
      </c>
      <c r="B36" s="307" t="s">
        <v>255</v>
      </c>
      <c r="C36" s="308"/>
      <c r="D36" s="113">
        <v>0.37899968934451694</v>
      </c>
      <c r="E36" s="115">
        <v>61</v>
      </c>
      <c r="F36" s="114">
        <v>29</v>
      </c>
      <c r="G36" s="114">
        <v>107</v>
      </c>
      <c r="H36" s="114">
        <v>60</v>
      </c>
      <c r="I36" s="140">
        <v>82</v>
      </c>
      <c r="J36" s="115">
        <v>-21</v>
      </c>
      <c r="K36" s="116">
        <v>-25.609756097560975</v>
      </c>
    </row>
    <row r="37" spans="1:11" ht="14.1" customHeight="1" x14ac:dyDescent="0.2">
      <c r="A37" s="306">
        <v>42</v>
      </c>
      <c r="B37" s="307" t="s">
        <v>256</v>
      </c>
      <c r="C37" s="308"/>
      <c r="D37" s="113">
        <v>8.6983535259397324E-2</v>
      </c>
      <c r="E37" s="115">
        <v>14</v>
      </c>
      <c r="F37" s="114">
        <v>12</v>
      </c>
      <c r="G37" s="114">
        <v>13</v>
      </c>
      <c r="H37" s="114">
        <v>13</v>
      </c>
      <c r="I37" s="140">
        <v>22</v>
      </c>
      <c r="J37" s="115">
        <v>-8</v>
      </c>
      <c r="K37" s="116">
        <v>-36.363636363636367</v>
      </c>
    </row>
    <row r="38" spans="1:11" ht="14.1" customHeight="1" x14ac:dyDescent="0.2">
      <c r="A38" s="306">
        <v>43</v>
      </c>
      <c r="B38" s="307" t="s">
        <v>257</v>
      </c>
      <c r="C38" s="308"/>
      <c r="D38" s="113">
        <v>0.6213109661385523</v>
      </c>
      <c r="E38" s="115">
        <v>100</v>
      </c>
      <c r="F38" s="114">
        <v>83</v>
      </c>
      <c r="G38" s="114">
        <v>283</v>
      </c>
      <c r="H38" s="114">
        <v>223</v>
      </c>
      <c r="I38" s="140">
        <v>124</v>
      </c>
      <c r="J38" s="115">
        <v>-24</v>
      </c>
      <c r="K38" s="116">
        <v>-19.35483870967742</v>
      </c>
    </row>
    <row r="39" spans="1:11" ht="14.1" customHeight="1" x14ac:dyDescent="0.2">
      <c r="A39" s="306">
        <v>51</v>
      </c>
      <c r="B39" s="307" t="s">
        <v>258</v>
      </c>
      <c r="C39" s="308"/>
      <c r="D39" s="113">
        <v>7.8347312830071454</v>
      </c>
      <c r="E39" s="115">
        <v>1261</v>
      </c>
      <c r="F39" s="114">
        <v>1091</v>
      </c>
      <c r="G39" s="114">
        <v>1577</v>
      </c>
      <c r="H39" s="114">
        <v>1220</v>
      </c>
      <c r="I39" s="140">
        <v>1235</v>
      </c>
      <c r="J39" s="115">
        <v>26</v>
      </c>
      <c r="K39" s="116">
        <v>2.1052631578947367</v>
      </c>
    </row>
    <row r="40" spans="1:11" ht="14.1" customHeight="1" x14ac:dyDescent="0.2">
      <c r="A40" s="306" t="s">
        <v>259</v>
      </c>
      <c r="B40" s="307" t="s">
        <v>260</v>
      </c>
      <c r="C40" s="308"/>
      <c r="D40" s="113">
        <v>7.1264367816091951</v>
      </c>
      <c r="E40" s="115">
        <v>1147</v>
      </c>
      <c r="F40" s="114">
        <v>1049</v>
      </c>
      <c r="G40" s="114">
        <v>1452</v>
      </c>
      <c r="H40" s="114">
        <v>1141</v>
      </c>
      <c r="I40" s="140">
        <v>1143</v>
      </c>
      <c r="J40" s="115">
        <v>4</v>
      </c>
      <c r="K40" s="116">
        <v>0.34995625546806647</v>
      </c>
    </row>
    <row r="41" spans="1:11" ht="14.1" customHeight="1" x14ac:dyDescent="0.2">
      <c r="A41" s="306"/>
      <c r="B41" s="307" t="s">
        <v>261</v>
      </c>
      <c r="C41" s="308"/>
      <c r="D41" s="113">
        <v>6.6356011183597392</v>
      </c>
      <c r="E41" s="115">
        <v>1068</v>
      </c>
      <c r="F41" s="114">
        <v>945</v>
      </c>
      <c r="G41" s="114">
        <v>1325</v>
      </c>
      <c r="H41" s="114">
        <v>1023</v>
      </c>
      <c r="I41" s="140">
        <v>1056</v>
      </c>
      <c r="J41" s="115">
        <v>12</v>
      </c>
      <c r="K41" s="116">
        <v>1.1363636363636365</v>
      </c>
    </row>
    <row r="42" spans="1:11" ht="14.1" customHeight="1" x14ac:dyDescent="0.2">
      <c r="A42" s="306">
        <v>52</v>
      </c>
      <c r="B42" s="307" t="s">
        <v>262</v>
      </c>
      <c r="C42" s="308"/>
      <c r="D42" s="113">
        <v>5.7036346691519109</v>
      </c>
      <c r="E42" s="115">
        <v>918</v>
      </c>
      <c r="F42" s="114">
        <v>547</v>
      </c>
      <c r="G42" s="114">
        <v>817</v>
      </c>
      <c r="H42" s="114">
        <v>865</v>
      </c>
      <c r="I42" s="140">
        <v>786</v>
      </c>
      <c r="J42" s="115">
        <v>132</v>
      </c>
      <c r="K42" s="116">
        <v>16.793893129770993</v>
      </c>
    </row>
    <row r="43" spans="1:11" ht="14.1" customHeight="1" x14ac:dyDescent="0.2">
      <c r="A43" s="306" t="s">
        <v>263</v>
      </c>
      <c r="B43" s="307" t="s">
        <v>264</v>
      </c>
      <c r="C43" s="308"/>
      <c r="D43" s="113">
        <v>4.5355700528114324</v>
      </c>
      <c r="E43" s="115">
        <v>730</v>
      </c>
      <c r="F43" s="114">
        <v>491</v>
      </c>
      <c r="G43" s="114">
        <v>703</v>
      </c>
      <c r="H43" s="114">
        <v>730</v>
      </c>
      <c r="I43" s="140">
        <v>684</v>
      </c>
      <c r="J43" s="115">
        <v>46</v>
      </c>
      <c r="K43" s="116">
        <v>6.7251461988304095</v>
      </c>
    </row>
    <row r="44" spans="1:11" ht="14.1" customHeight="1" x14ac:dyDescent="0.2">
      <c r="A44" s="306">
        <v>53</v>
      </c>
      <c r="B44" s="307" t="s">
        <v>265</v>
      </c>
      <c r="C44" s="308"/>
      <c r="D44" s="113">
        <v>1.3233923578751166</v>
      </c>
      <c r="E44" s="115">
        <v>213</v>
      </c>
      <c r="F44" s="114">
        <v>216</v>
      </c>
      <c r="G44" s="114">
        <v>201</v>
      </c>
      <c r="H44" s="114">
        <v>256</v>
      </c>
      <c r="I44" s="140">
        <v>212</v>
      </c>
      <c r="J44" s="115">
        <v>1</v>
      </c>
      <c r="K44" s="116">
        <v>0.47169811320754718</v>
      </c>
    </row>
    <row r="45" spans="1:11" ht="14.1" customHeight="1" x14ac:dyDescent="0.2">
      <c r="A45" s="306" t="s">
        <v>266</v>
      </c>
      <c r="B45" s="307" t="s">
        <v>267</v>
      </c>
      <c r="C45" s="308"/>
      <c r="D45" s="113">
        <v>1.2301957129543337</v>
      </c>
      <c r="E45" s="115">
        <v>198</v>
      </c>
      <c r="F45" s="114">
        <v>203</v>
      </c>
      <c r="G45" s="114">
        <v>187</v>
      </c>
      <c r="H45" s="114">
        <v>245</v>
      </c>
      <c r="I45" s="140">
        <v>204</v>
      </c>
      <c r="J45" s="115">
        <v>-6</v>
      </c>
      <c r="K45" s="116">
        <v>-2.9411764705882355</v>
      </c>
    </row>
    <row r="46" spans="1:11" ht="14.1" customHeight="1" x14ac:dyDescent="0.2">
      <c r="A46" s="306">
        <v>54</v>
      </c>
      <c r="B46" s="307" t="s">
        <v>268</v>
      </c>
      <c r="C46" s="308"/>
      <c r="D46" s="113">
        <v>2.9636533084808945</v>
      </c>
      <c r="E46" s="115">
        <v>477</v>
      </c>
      <c r="F46" s="114">
        <v>296</v>
      </c>
      <c r="G46" s="114">
        <v>370</v>
      </c>
      <c r="H46" s="114">
        <v>353</v>
      </c>
      <c r="I46" s="140">
        <v>437</v>
      </c>
      <c r="J46" s="115">
        <v>40</v>
      </c>
      <c r="K46" s="116">
        <v>9.1533180778032044</v>
      </c>
    </row>
    <row r="47" spans="1:11" ht="14.1" customHeight="1" x14ac:dyDescent="0.2">
      <c r="A47" s="306">
        <v>61</v>
      </c>
      <c r="B47" s="307" t="s">
        <v>269</v>
      </c>
      <c r="C47" s="308"/>
      <c r="D47" s="113">
        <v>1.6837527182354768</v>
      </c>
      <c r="E47" s="115">
        <v>271</v>
      </c>
      <c r="F47" s="114">
        <v>169</v>
      </c>
      <c r="G47" s="114">
        <v>384</v>
      </c>
      <c r="H47" s="114">
        <v>262</v>
      </c>
      <c r="I47" s="140">
        <v>247</v>
      </c>
      <c r="J47" s="115">
        <v>24</v>
      </c>
      <c r="K47" s="116">
        <v>9.7165991902834001</v>
      </c>
    </row>
    <row r="48" spans="1:11" ht="14.1" customHeight="1" x14ac:dyDescent="0.2">
      <c r="A48" s="306">
        <v>62</v>
      </c>
      <c r="B48" s="307" t="s">
        <v>270</v>
      </c>
      <c r="C48" s="308"/>
      <c r="D48" s="113">
        <v>5.7036346691519109</v>
      </c>
      <c r="E48" s="115">
        <v>918</v>
      </c>
      <c r="F48" s="114">
        <v>890</v>
      </c>
      <c r="G48" s="114">
        <v>1555</v>
      </c>
      <c r="H48" s="114">
        <v>851</v>
      </c>
      <c r="I48" s="140">
        <v>961</v>
      </c>
      <c r="J48" s="115">
        <v>-43</v>
      </c>
      <c r="K48" s="116">
        <v>-4.4745057232049952</v>
      </c>
    </row>
    <row r="49" spans="1:11" ht="14.1" customHeight="1" x14ac:dyDescent="0.2">
      <c r="A49" s="306">
        <v>63</v>
      </c>
      <c r="B49" s="307" t="s">
        <v>271</v>
      </c>
      <c r="C49" s="308"/>
      <c r="D49" s="113">
        <v>3.0319975147561355</v>
      </c>
      <c r="E49" s="115">
        <v>488</v>
      </c>
      <c r="F49" s="114">
        <v>379</v>
      </c>
      <c r="G49" s="114">
        <v>570</v>
      </c>
      <c r="H49" s="114">
        <v>435</v>
      </c>
      <c r="I49" s="140">
        <v>516</v>
      </c>
      <c r="J49" s="115">
        <v>-28</v>
      </c>
      <c r="K49" s="116">
        <v>-5.4263565891472867</v>
      </c>
    </row>
    <row r="50" spans="1:11" ht="14.1" customHeight="1" x14ac:dyDescent="0.2">
      <c r="A50" s="306" t="s">
        <v>272</v>
      </c>
      <c r="B50" s="307" t="s">
        <v>273</v>
      </c>
      <c r="C50" s="308"/>
      <c r="D50" s="113">
        <v>0.55296675986331156</v>
      </c>
      <c r="E50" s="115">
        <v>89</v>
      </c>
      <c r="F50" s="114">
        <v>76</v>
      </c>
      <c r="G50" s="114">
        <v>96</v>
      </c>
      <c r="H50" s="114">
        <v>62</v>
      </c>
      <c r="I50" s="140">
        <v>148</v>
      </c>
      <c r="J50" s="115">
        <v>-59</v>
      </c>
      <c r="K50" s="116">
        <v>-39.864864864864863</v>
      </c>
    </row>
    <row r="51" spans="1:11" ht="14.1" customHeight="1" x14ac:dyDescent="0.2">
      <c r="A51" s="306" t="s">
        <v>274</v>
      </c>
      <c r="B51" s="307" t="s">
        <v>275</v>
      </c>
      <c r="C51" s="308"/>
      <c r="D51" s="113">
        <v>2.2802112457284873</v>
      </c>
      <c r="E51" s="115">
        <v>367</v>
      </c>
      <c r="F51" s="114">
        <v>289</v>
      </c>
      <c r="G51" s="114">
        <v>421</v>
      </c>
      <c r="H51" s="114">
        <v>347</v>
      </c>
      <c r="I51" s="140">
        <v>356</v>
      </c>
      <c r="J51" s="115">
        <v>11</v>
      </c>
      <c r="K51" s="116">
        <v>3.0898876404494384</v>
      </c>
    </row>
    <row r="52" spans="1:11" ht="14.1" customHeight="1" x14ac:dyDescent="0.2">
      <c r="A52" s="306">
        <v>71</v>
      </c>
      <c r="B52" s="307" t="s">
        <v>276</v>
      </c>
      <c r="C52" s="308"/>
      <c r="D52" s="113">
        <v>6.9400434917676295</v>
      </c>
      <c r="E52" s="115">
        <v>1117</v>
      </c>
      <c r="F52" s="114">
        <v>616</v>
      </c>
      <c r="G52" s="114">
        <v>1605</v>
      </c>
      <c r="H52" s="114">
        <v>946</v>
      </c>
      <c r="I52" s="140">
        <v>979</v>
      </c>
      <c r="J52" s="115">
        <v>138</v>
      </c>
      <c r="K52" s="116">
        <v>14.096016343207355</v>
      </c>
    </row>
    <row r="53" spans="1:11" ht="14.1" customHeight="1" x14ac:dyDescent="0.2">
      <c r="A53" s="306" t="s">
        <v>277</v>
      </c>
      <c r="B53" s="307" t="s">
        <v>278</v>
      </c>
      <c r="C53" s="308"/>
      <c r="D53" s="113">
        <v>2.5722273998136069</v>
      </c>
      <c r="E53" s="115">
        <v>414</v>
      </c>
      <c r="F53" s="114">
        <v>201</v>
      </c>
      <c r="G53" s="114">
        <v>618</v>
      </c>
      <c r="H53" s="114">
        <v>373</v>
      </c>
      <c r="I53" s="140">
        <v>332</v>
      </c>
      <c r="J53" s="115">
        <v>82</v>
      </c>
      <c r="K53" s="116">
        <v>24.698795180722893</v>
      </c>
    </row>
    <row r="54" spans="1:11" ht="14.1" customHeight="1" x14ac:dyDescent="0.2">
      <c r="A54" s="306" t="s">
        <v>279</v>
      </c>
      <c r="B54" s="307" t="s">
        <v>280</v>
      </c>
      <c r="C54" s="308"/>
      <c r="D54" s="113">
        <v>3.7899968934451693</v>
      </c>
      <c r="E54" s="115">
        <v>610</v>
      </c>
      <c r="F54" s="114">
        <v>346</v>
      </c>
      <c r="G54" s="114">
        <v>896</v>
      </c>
      <c r="H54" s="114">
        <v>508</v>
      </c>
      <c r="I54" s="140">
        <v>553</v>
      </c>
      <c r="J54" s="115">
        <v>57</v>
      </c>
      <c r="K54" s="116">
        <v>10.30741410488246</v>
      </c>
    </row>
    <row r="55" spans="1:11" ht="14.1" customHeight="1" x14ac:dyDescent="0.2">
      <c r="A55" s="306">
        <v>72</v>
      </c>
      <c r="B55" s="307" t="s">
        <v>281</v>
      </c>
      <c r="C55" s="308"/>
      <c r="D55" s="113">
        <v>1.5719167443305375</v>
      </c>
      <c r="E55" s="115">
        <v>253</v>
      </c>
      <c r="F55" s="114">
        <v>142</v>
      </c>
      <c r="G55" s="114">
        <v>433</v>
      </c>
      <c r="H55" s="114">
        <v>241</v>
      </c>
      <c r="I55" s="140">
        <v>276</v>
      </c>
      <c r="J55" s="115">
        <v>-23</v>
      </c>
      <c r="K55" s="116">
        <v>-8.3333333333333339</v>
      </c>
    </row>
    <row r="56" spans="1:11" ht="14.1" customHeight="1" x14ac:dyDescent="0.2">
      <c r="A56" s="306" t="s">
        <v>282</v>
      </c>
      <c r="B56" s="307" t="s">
        <v>283</v>
      </c>
      <c r="C56" s="308"/>
      <c r="D56" s="113">
        <v>0.62752407579993785</v>
      </c>
      <c r="E56" s="115">
        <v>101</v>
      </c>
      <c r="F56" s="114">
        <v>43</v>
      </c>
      <c r="G56" s="114">
        <v>187</v>
      </c>
      <c r="H56" s="114">
        <v>56</v>
      </c>
      <c r="I56" s="140">
        <v>114</v>
      </c>
      <c r="J56" s="115">
        <v>-13</v>
      </c>
      <c r="K56" s="116">
        <v>-11.403508771929825</v>
      </c>
    </row>
    <row r="57" spans="1:11" ht="14.1" customHeight="1" x14ac:dyDescent="0.2">
      <c r="A57" s="306" t="s">
        <v>284</v>
      </c>
      <c r="B57" s="307" t="s">
        <v>285</v>
      </c>
      <c r="C57" s="308"/>
      <c r="D57" s="113">
        <v>0.70208139173656414</v>
      </c>
      <c r="E57" s="115">
        <v>113</v>
      </c>
      <c r="F57" s="114">
        <v>72</v>
      </c>
      <c r="G57" s="114">
        <v>101</v>
      </c>
      <c r="H57" s="114">
        <v>105</v>
      </c>
      <c r="I57" s="140">
        <v>113</v>
      </c>
      <c r="J57" s="115">
        <v>0</v>
      </c>
      <c r="K57" s="116">
        <v>0</v>
      </c>
    </row>
    <row r="58" spans="1:11" ht="14.1" customHeight="1" x14ac:dyDescent="0.2">
      <c r="A58" s="306">
        <v>73</v>
      </c>
      <c r="B58" s="307" t="s">
        <v>286</v>
      </c>
      <c r="C58" s="308"/>
      <c r="D58" s="113">
        <v>0.70208139173656414</v>
      </c>
      <c r="E58" s="115">
        <v>113</v>
      </c>
      <c r="F58" s="114">
        <v>72</v>
      </c>
      <c r="G58" s="114">
        <v>203</v>
      </c>
      <c r="H58" s="114">
        <v>109</v>
      </c>
      <c r="I58" s="140">
        <v>99</v>
      </c>
      <c r="J58" s="115">
        <v>14</v>
      </c>
      <c r="K58" s="116">
        <v>14.141414141414142</v>
      </c>
    </row>
    <row r="59" spans="1:11" ht="14.1" customHeight="1" x14ac:dyDescent="0.2">
      <c r="A59" s="306" t="s">
        <v>287</v>
      </c>
      <c r="B59" s="307" t="s">
        <v>288</v>
      </c>
      <c r="C59" s="308"/>
      <c r="D59" s="113">
        <v>0.49083566324945638</v>
      </c>
      <c r="E59" s="115">
        <v>79</v>
      </c>
      <c r="F59" s="114">
        <v>50</v>
      </c>
      <c r="G59" s="114">
        <v>138</v>
      </c>
      <c r="H59" s="114">
        <v>69</v>
      </c>
      <c r="I59" s="140">
        <v>63</v>
      </c>
      <c r="J59" s="115">
        <v>16</v>
      </c>
      <c r="K59" s="116">
        <v>25.396825396825395</v>
      </c>
    </row>
    <row r="60" spans="1:11" ht="14.1" customHeight="1" x14ac:dyDescent="0.2">
      <c r="A60" s="306">
        <v>81</v>
      </c>
      <c r="B60" s="307" t="s">
        <v>289</v>
      </c>
      <c r="C60" s="308"/>
      <c r="D60" s="113">
        <v>4.9953401677539606</v>
      </c>
      <c r="E60" s="115">
        <v>804</v>
      </c>
      <c r="F60" s="114">
        <v>825</v>
      </c>
      <c r="G60" s="114">
        <v>1229</v>
      </c>
      <c r="H60" s="114">
        <v>641</v>
      </c>
      <c r="I60" s="140">
        <v>812</v>
      </c>
      <c r="J60" s="115">
        <v>-8</v>
      </c>
      <c r="K60" s="116">
        <v>-0.98522167487684731</v>
      </c>
    </row>
    <row r="61" spans="1:11" ht="14.1" customHeight="1" x14ac:dyDescent="0.2">
      <c r="A61" s="306" t="s">
        <v>290</v>
      </c>
      <c r="B61" s="307" t="s">
        <v>291</v>
      </c>
      <c r="C61" s="308"/>
      <c r="D61" s="113">
        <v>1.2799005902454179</v>
      </c>
      <c r="E61" s="115">
        <v>206</v>
      </c>
      <c r="F61" s="114">
        <v>146</v>
      </c>
      <c r="G61" s="114">
        <v>402</v>
      </c>
      <c r="H61" s="114">
        <v>237</v>
      </c>
      <c r="I61" s="140">
        <v>271</v>
      </c>
      <c r="J61" s="115">
        <v>-65</v>
      </c>
      <c r="K61" s="116">
        <v>-23.985239852398525</v>
      </c>
    </row>
    <row r="62" spans="1:11" ht="14.1" customHeight="1" x14ac:dyDescent="0.2">
      <c r="A62" s="306" t="s">
        <v>292</v>
      </c>
      <c r="B62" s="307" t="s">
        <v>293</v>
      </c>
      <c r="C62" s="308"/>
      <c r="D62" s="113">
        <v>1.9757688723205964</v>
      </c>
      <c r="E62" s="115">
        <v>318</v>
      </c>
      <c r="F62" s="114">
        <v>405</v>
      </c>
      <c r="G62" s="114">
        <v>593</v>
      </c>
      <c r="H62" s="114">
        <v>229</v>
      </c>
      <c r="I62" s="140">
        <v>261</v>
      </c>
      <c r="J62" s="115">
        <v>57</v>
      </c>
      <c r="K62" s="116">
        <v>21.839080459770116</v>
      </c>
    </row>
    <row r="63" spans="1:11" ht="14.1" customHeight="1" x14ac:dyDescent="0.2">
      <c r="A63" s="306"/>
      <c r="B63" s="307" t="s">
        <v>294</v>
      </c>
      <c r="C63" s="308"/>
      <c r="D63" s="113">
        <v>1.7396707051879465</v>
      </c>
      <c r="E63" s="115">
        <v>280</v>
      </c>
      <c r="F63" s="114">
        <v>361</v>
      </c>
      <c r="G63" s="114">
        <v>472</v>
      </c>
      <c r="H63" s="114">
        <v>198</v>
      </c>
      <c r="I63" s="140">
        <v>226</v>
      </c>
      <c r="J63" s="115">
        <v>54</v>
      </c>
      <c r="K63" s="116">
        <v>23.893805309734514</v>
      </c>
    </row>
    <row r="64" spans="1:11" ht="14.1" customHeight="1" x14ac:dyDescent="0.2">
      <c r="A64" s="306" t="s">
        <v>295</v>
      </c>
      <c r="B64" s="307" t="s">
        <v>296</v>
      </c>
      <c r="C64" s="308"/>
      <c r="D64" s="113">
        <v>0.81391736564150352</v>
      </c>
      <c r="E64" s="115">
        <v>131</v>
      </c>
      <c r="F64" s="114">
        <v>92</v>
      </c>
      <c r="G64" s="114">
        <v>75</v>
      </c>
      <c r="H64" s="114">
        <v>81</v>
      </c>
      <c r="I64" s="140">
        <v>81</v>
      </c>
      <c r="J64" s="115">
        <v>50</v>
      </c>
      <c r="K64" s="116">
        <v>61.728395061728392</v>
      </c>
    </row>
    <row r="65" spans="1:11" ht="14.1" customHeight="1" x14ac:dyDescent="0.2">
      <c r="A65" s="306" t="s">
        <v>297</v>
      </c>
      <c r="B65" s="307" t="s">
        <v>298</v>
      </c>
      <c r="C65" s="308"/>
      <c r="D65" s="113">
        <v>0.44113078595837218</v>
      </c>
      <c r="E65" s="115">
        <v>71</v>
      </c>
      <c r="F65" s="114">
        <v>117</v>
      </c>
      <c r="G65" s="114">
        <v>79</v>
      </c>
      <c r="H65" s="114">
        <v>50</v>
      </c>
      <c r="I65" s="140">
        <v>77</v>
      </c>
      <c r="J65" s="115">
        <v>-6</v>
      </c>
      <c r="K65" s="116">
        <v>-7.7922077922077921</v>
      </c>
    </row>
    <row r="66" spans="1:11" ht="14.1" customHeight="1" x14ac:dyDescent="0.2">
      <c r="A66" s="306">
        <v>82</v>
      </c>
      <c r="B66" s="307" t="s">
        <v>299</v>
      </c>
      <c r="C66" s="308"/>
      <c r="D66" s="113">
        <v>2.3920472196334264</v>
      </c>
      <c r="E66" s="115">
        <v>385</v>
      </c>
      <c r="F66" s="114">
        <v>344</v>
      </c>
      <c r="G66" s="114">
        <v>617</v>
      </c>
      <c r="H66" s="114">
        <v>290</v>
      </c>
      <c r="I66" s="140">
        <v>369</v>
      </c>
      <c r="J66" s="115">
        <v>16</v>
      </c>
      <c r="K66" s="116">
        <v>4.3360433604336039</v>
      </c>
    </row>
    <row r="67" spans="1:11" ht="14.1" customHeight="1" x14ac:dyDescent="0.2">
      <c r="A67" s="306" t="s">
        <v>300</v>
      </c>
      <c r="B67" s="307" t="s">
        <v>301</v>
      </c>
      <c r="C67" s="308"/>
      <c r="D67" s="113">
        <v>1.4538676607642125</v>
      </c>
      <c r="E67" s="115">
        <v>234</v>
      </c>
      <c r="F67" s="114">
        <v>250</v>
      </c>
      <c r="G67" s="114">
        <v>357</v>
      </c>
      <c r="H67" s="114">
        <v>175</v>
      </c>
      <c r="I67" s="140">
        <v>217</v>
      </c>
      <c r="J67" s="115">
        <v>17</v>
      </c>
      <c r="K67" s="116">
        <v>7.8341013824884795</v>
      </c>
    </row>
    <row r="68" spans="1:11" ht="14.1" customHeight="1" x14ac:dyDescent="0.2">
      <c r="A68" s="306" t="s">
        <v>302</v>
      </c>
      <c r="B68" s="307" t="s">
        <v>303</v>
      </c>
      <c r="C68" s="308"/>
      <c r="D68" s="113">
        <v>0.6834420627524076</v>
      </c>
      <c r="E68" s="115">
        <v>110</v>
      </c>
      <c r="F68" s="114">
        <v>70</v>
      </c>
      <c r="G68" s="114">
        <v>173</v>
      </c>
      <c r="H68" s="114">
        <v>83</v>
      </c>
      <c r="I68" s="140">
        <v>99</v>
      </c>
      <c r="J68" s="115">
        <v>11</v>
      </c>
      <c r="K68" s="116">
        <v>11.111111111111111</v>
      </c>
    </row>
    <row r="69" spans="1:11" ht="14.1" customHeight="1" x14ac:dyDescent="0.2">
      <c r="A69" s="306">
        <v>83</v>
      </c>
      <c r="B69" s="307" t="s">
        <v>304</v>
      </c>
      <c r="C69" s="308"/>
      <c r="D69" s="113">
        <v>3.6346691519105314</v>
      </c>
      <c r="E69" s="115">
        <v>585</v>
      </c>
      <c r="F69" s="114">
        <v>489</v>
      </c>
      <c r="G69" s="114">
        <v>1515</v>
      </c>
      <c r="H69" s="114">
        <v>432</v>
      </c>
      <c r="I69" s="140">
        <v>600</v>
      </c>
      <c r="J69" s="115">
        <v>-15</v>
      </c>
      <c r="K69" s="116">
        <v>-2.5</v>
      </c>
    </row>
    <row r="70" spans="1:11" ht="14.1" customHeight="1" x14ac:dyDescent="0.2">
      <c r="A70" s="306" t="s">
        <v>305</v>
      </c>
      <c r="B70" s="307" t="s">
        <v>306</v>
      </c>
      <c r="C70" s="308"/>
      <c r="D70" s="113">
        <v>2.6219322771046909</v>
      </c>
      <c r="E70" s="115">
        <v>422</v>
      </c>
      <c r="F70" s="114">
        <v>350</v>
      </c>
      <c r="G70" s="114">
        <v>1303</v>
      </c>
      <c r="H70" s="114">
        <v>277</v>
      </c>
      <c r="I70" s="140">
        <v>448</v>
      </c>
      <c r="J70" s="115">
        <v>-26</v>
      </c>
      <c r="K70" s="116">
        <v>-5.8035714285714288</v>
      </c>
    </row>
    <row r="71" spans="1:11" ht="14.1" customHeight="1" x14ac:dyDescent="0.2">
      <c r="A71" s="306"/>
      <c r="B71" s="307" t="s">
        <v>307</v>
      </c>
      <c r="C71" s="308"/>
      <c r="D71" s="113">
        <v>1.3544579061820441</v>
      </c>
      <c r="E71" s="115">
        <v>218</v>
      </c>
      <c r="F71" s="114">
        <v>166</v>
      </c>
      <c r="G71" s="114">
        <v>739</v>
      </c>
      <c r="H71" s="114">
        <v>128</v>
      </c>
      <c r="I71" s="140">
        <v>250</v>
      </c>
      <c r="J71" s="115">
        <v>-32</v>
      </c>
      <c r="K71" s="116">
        <v>-12.8</v>
      </c>
    </row>
    <row r="72" spans="1:11" ht="14.1" customHeight="1" x14ac:dyDescent="0.2">
      <c r="A72" s="306">
        <v>84</v>
      </c>
      <c r="B72" s="307" t="s">
        <v>308</v>
      </c>
      <c r="C72" s="308"/>
      <c r="D72" s="113">
        <v>0.80770425598011808</v>
      </c>
      <c r="E72" s="115">
        <v>130</v>
      </c>
      <c r="F72" s="114">
        <v>101</v>
      </c>
      <c r="G72" s="114">
        <v>194</v>
      </c>
      <c r="H72" s="114">
        <v>99</v>
      </c>
      <c r="I72" s="140">
        <v>134</v>
      </c>
      <c r="J72" s="115">
        <v>-4</v>
      </c>
      <c r="K72" s="116">
        <v>-2.9850746268656718</v>
      </c>
    </row>
    <row r="73" spans="1:11" ht="14.1" customHeight="1" x14ac:dyDescent="0.2">
      <c r="A73" s="306" t="s">
        <v>309</v>
      </c>
      <c r="B73" s="307" t="s">
        <v>310</v>
      </c>
      <c r="C73" s="308"/>
      <c r="D73" s="113">
        <v>0.39142590866728799</v>
      </c>
      <c r="E73" s="115">
        <v>63</v>
      </c>
      <c r="F73" s="114">
        <v>36</v>
      </c>
      <c r="G73" s="114">
        <v>85</v>
      </c>
      <c r="H73" s="114">
        <v>35</v>
      </c>
      <c r="I73" s="140">
        <v>57</v>
      </c>
      <c r="J73" s="115">
        <v>6</v>
      </c>
      <c r="K73" s="116">
        <v>10.526315789473685</v>
      </c>
    </row>
    <row r="74" spans="1:11" ht="14.1" customHeight="1" x14ac:dyDescent="0.2">
      <c r="A74" s="306" t="s">
        <v>311</v>
      </c>
      <c r="B74" s="307" t="s">
        <v>312</v>
      </c>
      <c r="C74" s="308"/>
      <c r="D74" s="113">
        <v>0.11183597390493942</v>
      </c>
      <c r="E74" s="115">
        <v>18</v>
      </c>
      <c r="F74" s="114">
        <v>19</v>
      </c>
      <c r="G74" s="114">
        <v>38</v>
      </c>
      <c r="H74" s="114">
        <v>12</v>
      </c>
      <c r="I74" s="140">
        <v>17</v>
      </c>
      <c r="J74" s="115">
        <v>1</v>
      </c>
      <c r="K74" s="116">
        <v>5.882352941176471</v>
      </c>
    </row>
    <row r="75" spans="1:11" ht="14.1" customHeight="1" x14ac:dyDescent="0.2">
      <c r="A75" s="306" t="s">
        <v>313</v>
      </c>
      <c r="B75" s="307" t="s">
        <v>314</v>
      </c>
      <c r="C75" s="308"/>
      <c r="D75" s="113">
        <v>4.3491767629698662E-2</v>
      </c>
      <c r="E75" s="115">
        <v>7</v>
      </c>
      <c r="F75" s="114">
        <v>6</v>
      </c>
      <c r="G75" s="114">
        <v>5</v>
      </c>
      <c r="H75" s="114">
        <v>6</v>
      </c>
      <c r="I75" s="140">
        <v>9</v>
      </c>
      <c r="J75" s="115">
        <v>-2</v>
      </c>
      <c r="K75" s="116">
        <v>-22.222222222222221</v>
      </c>
    </row>
    <row r="76" spans="1:11" ht="14.1" customHeight="1" x14ac:dyDescent="0.2">
      <c r="A76" s="306">
        <v>91</v>
      </c>
      <c r="B76" s="307" t="s">
        <v>315</v>
      </c>
      <c r="C76" s="308"/>
      <c r="D76" s="113">
        <v>0.26716371543957751</v>
      </c>
      <c r="E76" s="115">
        <v>43</v>
      </c>
      <c r="F76" s="114">
        <v>14</v>
      </c>
      <c r="G76" s="114">
        <v>40</v>
      </c>
      <c r="H76" s="114" t="s">
        <v>514</v>
      </c>
      <c r="I76" s="140">
        <v>23</v>
      </c>
      <c r="J76" s="115">
        <v>20</v>
      </c>
      <c r="K76" s="116">
        <v>86.956521739130437</v>
      </c>
    </row>
    <row r="77" spans="1:11" ht="14.1" customHeight="1" x14ac:dyDescent="0.2">
      <c r="A77" s="306">
        <v>92</v>
      </c>
      <c r="B77" s="307" t="s">
        <v>316</v>
      </c>
      <c r="C77" s="308"/>
      <c r="D77" s="113">
        <v>0.66480273376825105</v>
      </c>
      <c r="E77" s="115">
        <v>107</v>
      </c>
      <c r="F77" s="114">
        <v>65</v>
      </c>
      <c r="G77" s="114">
        <v>88</v>
      </c>
      <c r="H77" s="114">
        <v>59</v>
      </c>
      <c r="I77" s="140">
        <v>58</v>
      </c>
      <c r="J77" s="115">
        <v>49</v>
      </c>
      <c r="K77" s="116">
        <v>84.482758620689651</v>
      </c>
    </row>
    <row r="78" spans="1:11" ht="14.1" customHeight="1" x14ac:dyDescent="0.2">
      <c r="A78" s="306">
        <v>93</v>
      </c>
      <c r="B78" s="307" t="s">
        <v>317</v>
      </c>
      <c r="C78" s="308"/>
      <c r="D78" s="113">
        <v>0.12426219322771047</v>
      </c>
      <c r="E78" s="115">
        <v>20</v>
      </c>
      <c r="F78" s="114">
        <v>19</v>
      </c>
      <c r="G78" s="114">
        <v>41</v>
      </c>
      <c r="H78" s="114">
        <v>16</v>
      </c>
      <c r="I78" s="140">
        <v>20</v>
      </c>
      <c r="J78" s="115">
        <v>0</v>
      </c>
      <c r="K78" s="116">
        <v>0</v>
      </c>
    </row>
    <row r="79" spans="1:11" ht="14.1" customHeight="1" x14ac:dyDescent="0.2">
      <c r="A79" s="306">
        <v>94</v>
      </c>
      <c r="B79" s="307" t="s">
        <v>318</v>
      </c>
      <c r="C79" s="308"/>
      <c r="D79" s="113" t="s">
        <v>514</v>
      </c>
      <c r="E79" s="115" t="s">
        <v>514</v>
      </c>
      <c r="F79" s="114">
        <v>3</v>
      </c>
      <c r="G79" s="114">
        <v>31</v>
      </c>
      <c r="H79" s="114">
        <v>19</v>
      </c>
      <c r="I79" s="140" t="s">
        <v>514</v>
      </c>
      <c r="J79" s="115" t="s">
        <v>514</v>
      </c>
      <c r="K79" s="116" t="s">
        <v>514</v>
      </c>
    </row>
    <row r="80" spans="1:11" ht="14.1" customHeight="1" x14ac:dyDescent="0.2">
      <c r="A80" s="306" t="s">
        <v>319</v>
      </c>
      <c r="B80" s="307" t="s">
        <v>320</v>
      </c>
      <c r="C80" s="308"/>
      <c r="D80" s="113" t="s">
        <v>514</v>
      </c>
      <c r="E80" s="115" t="s">
        <v>514</v>
      </c>
      <c r="F80" s="114">
        <v>0</v>
      </c>
      <c r="G80" s="114">
        <v>4</v>
      </c>
      <c r="H80" s="114" t="s">
        <v>514</v>
      </c>
      <c r="I80" s="140" t="s">
        <v>514</v>
      </c>
      <c r="J80" s="115" t="s">
        <v>514</v>
      </c>
      <c r="K80" s="116" t="s">
        <v>514</v>
      </c>
    </row>
    <row r="81" spans="1:11" ht="14.1" customHeight="1" x14ac:dyDescent="0.2">
      <c r="A81" s="310" t="s">
        <v>321</v>
      </c>
      <c r="B81" s="311" t="s">
        <v>334</v>
      </c>
      <c r="C81" s="312"/>
      <c r="D81" s="125">
        <v>0.15532774153463808</v>
      </c>
      <c r="E81" s="143">
        <v>25</v>
      </c>
      <c r="F81" s="144">
        <v>65</v>
      </c>
      <c r="G81" s="144">
        <v>93</v>
      </c>
      <c r="H81" s="144">
        <v>26</v>
      </c>
      <c r="I81" s="145">
        <v>23</v>
      </c>
      <c r="J81" s="143">
        <v>2</v>
      </c>
      <c r="K81" s="146">
        <v>8.695652173913043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14909</v>
      </c>
      <c r="E11" s="114">
        <v>12977</v>
      </c>
      <c r="F11" s="114">
        <v>16717</v>
      </c>
      <c r="G11" s="114">
        <v>13116</v>
      </c>
      <c r="H11" s="140">
        <v>13911</v>
      </c>
      <c r="I11" s="115">
        <v>998</v>
      </c>
      <c r="J11" s="116">
        <v>7.1741787074976635</v>
      </c>
    </row>
    <row r="12" spans="1:15" s="110" customFormat="1" ht="24.95" customHeight="1" x14ac:dyDescent="0.2">
      <c r="A12" s="193" t="s">
        <v>132</v>
      </c>
      <c r="B12" s="194" t="s">
        <v>133</v>
      </c>
      <c r="C12" s="113">
        <v>2.5689181031591657</v>
      </c>
      <c r="D12" s="115">
        <v>383</v>
      </c>
      <c r="E12" s="114">
        <v>650</v>
      </c>
      <c r="F12" s="114">
        <v>807</v>
      </c>
      <c r="G12" s="114">
        <v>573</v>
      </c>
      <c r="H12" s="140">
        <v>396</v>
      </c>
      <c r="I12" s="115">
        <v>-13</v>
      </c>
      <c r="J12" s="116">
        <v>-3.2828282828282829</v>
      </c>
    </row>
    <row r="13" spans="1:15" s="110" customFormat="1" ht="24.95" customHeight="1" x14ac:dyDescent="0.2">
      <c r="A13" s="193" t="s">
        <v>134</v>
      </c>
      <c r="B13" s="199" t="s">
        <v>214</v>
      </c>
      <c r="C13" s="113">
        <v>1.9987926755650949</v>
      </c>
      <c r="D13" s="115">
        <v>298</v>
      </c>
      <c r="E13" s="114">
        <v>325</v>
      </c>
      <c r="F13" s="114">
        <v>327</v>
      </c>
      <c r="G13" s="114">
        <v>273</v>
      </c>
      <c r="H13" s="140">
        <v>262</v>
      </c>
      <c r="I13" s="115">
        <v>36</v>
      </c>
      <c r="J13" s="116">
        <v>13.740458015267176</v>
      </c>
    </row>
    <row r="14" spans="1:15" s="287" customFormat="1" ht="24.95" customHeight="1" x14ac:dyDescent="0.2">
      <c r="A14" s="193" t="s">
        <v>215</v>
      </c>
      <c r="B14" s="199" t="s">
        <v>137</v>
      </c>
      <c r="C14" s="113">
        <v>21.631229458716213</v>
      </c>
      <c r="D14" s="115">
        <v>3225</v>
      </c>
      <c r="E14" s="114">
        <v>2182</v>
      </c>
      <c r="F14" s="114">
        <v>3163</v>
      </c>
      <c r="G14" s="114">
        <v>2410</v>
      </c>
      <c r="H14" s="140">
        <v>2740</v>
      </c>
      <c r="I14" s="115">
        <v>485</v>
      </c>
      <c r="J14" s="116">
        <v>17.700729927007298</v>
      </c>
      <c r="K14" s="110"/>
      <c r="L14" s="110"/>
      <c r="M14" s="110"/>
      <c r="N14" s="110"/>
      <c r="O14" s="110"/>
    </row>
    <row r="15" spans="1:15" s="110" customFormat="1" ht="24.95" customHeight="1" x14ac:dyDescent="0.2">
      <c r="A15" s="193" t="s">
        <v>216</v>
      </c>
      <c r="B15" s="199" t="s">
        <v>217</v>
      </c>
      <c r="C15" s="113">
        <v>7.451874706553089</v>
      </c>
      <c r="D15" s="115">
        <v>1111</v>
      </c>
      <c r="E15" s="114">
        <v>722</v>
      </c>
      <c r="F15" s="114">
        <v>975</v>
      </c>
      <c r="G15" s="114">
        <v>600</v>
      </c>
      <c r="H15" s="140">
        <v>744</v>
      </c>
      <c r="I15" s="115">
        <v>367</v>
      </c>
      <c r="J15" s="116">
        <v>49.327956989247312</v>
      </c>
    </row>
    <row r="16" spans="1:15" s="287" customFormat="1" ht="24.95" customHeight="1" x14ac:dyDescent="0.2">
      <c r="A16" s="193" t="s">
        <v>218</v>
      </c>
      <c r="B16" s="199" t="s">
        <v>141</v>
      </c>
      <c r="C16" s="113">
        <v>11.322020256221075</v>
      </c>
      <c r="D16" s="115">
        <v>1688</v>
      </c>
      <c r="E16" s="114">
        <v>1119</v>
      </c>
      <c r="F16" s="114">
        <v>1574</v>
      </c>
      <c r="G16" s="114">
        <v>1316</v>
      </c>
      <c r="H16" s="140">
        <v>1577</v>
      </c>
      <c r="I16" s="115">
        <v>111</v>
      </c>
      <c r="J16" s="116">
        <v>7.038681039949271</v>
      </c>
      <c r="K16" s="110"/>
      <c r="L16" s="110"/>
      <c r="M16" s="110"/>
      <c r="N16" s="110"/>
      <c r="O16" s="110"/>
    </row>
    <row r="17" spans="1:15" s="110" customFormat="1" ht="24.95" customHeight="1" x14ac:dyDescent="0.2">
      <c r="A17" s="193" t="s">
        <v>142</v>
      </c>
      <c r="B17" s="199" t="s">
        <v>220</v>
      </c>
      <c r="C17" s="113">
        <v>2.8573344959420486</v>
      </c>
      <c r="D17" s="115">
        <v>426</v>
      </c>
      <c r="E17" s="114">
        <v>341</v>
      </c>
      <c r="F17" s="114">
        <v>614</v>
      </c>
      <c r="G17" s="114">
        <v>494</v>
      </c>
      <c r="H17" s="140">
        <v>419</v>
      </c>
      <c r="I17" s="115">
        <v>7</v>
      </c>
      <c r="J17" s="116">
        <v>1.6706443914081146</v>
      </c>
    </row>
    <row r="18" spans="1:15" s="287" customFormat="1" ht="24.95" customHeight="1" x14ac:dyDescent="0.2">
      <c r="A18" s="201" t="s">
        <v>144</v>
      </c>
      <c r="B18" s="202" t="s">
        <v>145</v>
      </c>
      <c r="C18" s="113">
        <v>9.85310886041988</v>
      </c>
      <c r="D18" s="115">
        <v>1469</v>
      </c>
      <c r="E18" s="114">
        <v>1265</v>
      </c>
      <c r="F18" s="114">
        <v>1648</v>
      </c>
      <c r="G18" s="114">
        <v>1284</v>
      </c>
      <c r="H18" s="140">
        <v>1347</v>
      </c>
      <c r="I18" s="115">
        <v>122</v>
      </c>
      <c r="J18" s="116">
        <v>9.0571640682999259</v>
      </c>
      <c r="K18" s="110"/>
      <c r="L18" s="110"/>
      <c r="M18" s="110"/>
      <c r="N18" s="110"/>
      <c r="O18" s="110"/>
    </row>
    <row r="19" spans="1:15" s="110" customFormat="1" ht="24.95" customHeight="1" x14ac:dyDescent="0.2">
      <c r="A19" s="193" t="s">
        <v>146</v>
      </c>
      <c r="B19" s="199" t="s">
        <v>147</v>
      </c>
      <c r="C19" s="113">
        <v>13.743376484002951</v>
      </c>
      <c r="D19" s="115">
        <v>2049</v>
      </c>
      <c r="E19" s="114">
        <v>1537</v>
      </c>
      <c r="F19" s="114">
        <v>2047</v>
      </c>
      <c r="G19" s="114">
        <v>1888</v>
      </c>
      <c r="H19" s="140">
        <v>2131</v>
      </c>
      <c r="I19" s="115">
        <v>-82</v>
      </c>
      <c r="J19" s="116">
        <v>-3.8479587048334114</v>
      </c>
    </row>
    <row r="20" spans="1:15" s="287" customFormat="1" ht="24.95" customHeight="1" x14ac:dyDescent="0.2">
      <c r="A20" s="193" t="s">
        <v>148</v>
      </c>
      <c r="B20" s="199" t="s">
        <v>149</v>
      </c>
      <c r="C20" s="113">
        <v>6.1439399020725736</v>
      </c>
      <c r="D20" s="115">
        <v>916</v>
      </c>
      <c r="E20" s="114">
        <v>703</v>
      </c>
      <c r="F20" s="114">
        <v>815</v>
      </c>
      <c r="G20" s="114">
        <v>721</v>
      </c>
      <c r="H20" s="140">
        <v>720</v>
      </c>
      <c r="I20" s="115">
        <v>196</v>
      </c>
      <c r="J20" s="116">
        <v>27.222222222222221</v>
      </c>
      <c r="K20" s="110"/>
      <c r="L20" s="110"/>
      <c r="M20" s="110"/>
      <c r="N20" s="110"/>
      <c r="O20" s="110"/>
    </row>
    <row r="21" spans="1:15" s="110" customFormat="1" ht="24.95" customHeight="1" x14ac:dyDescent="0.2">
      <c r="A21" s="201" t="s">
        <v>150</v>
      </c>
      <c r="B21" s="202" t="s">
        <v>151</v>
      </c>
      <c r="C21" s="113">
        <v>4.6414917164129053</v>
      </c>
      <c r="D21" s="115">
        <v>692</v>
      </c>
      <c r="E21" s="114">
        <v>774</v>
      </c>
      <c r="F21" s="114">
        <v>800</v>
      </c>
      <c r="G21" s="114">
        <v>592</v>
      </c>
      <c r="H21" s="140">
        <v>735</v>
      </c>
      <c r="I21" s="115">
        <v>-43</v>
      </c>
      <c r="J21" s="116">
        <v>-5.850340136054422</v>
      </c>
    </row>
    <row r="22" spans="1:15" s="110" customFormat="1" ht="24.95" customHeight="1" x14ac:dyDescent="0.2">
      <c r="A22" s="201" t="s">
        <v>152</v>
      </c>
      <c r="B22" s="199" t="s">
        <v>153</v>
      </c>
      <c r="C22" s="113">
        <v>0.63049164933932522</v>
      </c>
      <c r="D22" s="115">
        <v>94</v>
      </c>
      <c r="E22" s="114">
        <v>73</v>
      </c>
      <c r="F22" s="114">
        <v>123</v>
      </c>
      <c r="G22" s="114">
        <v>80</v>
      </c>
      <c r="H22" s="140">
        <v>87</v>
      </c>
      <c r="I22" s="115">
        <v>7</v>
      </c>
      <c r="J22" s="116">
        <v>8.0459770114942533</v>
      </c>
    </row>
    <row r="23" spans="1:15" s="110" customFormat="1" ht="24.95" customHeight="1" x14ac:dyDescent="0.2">
      <c r="A23" s="193" t="s">
        <v>154</v>
      </c>
      <c r="B23" s="199" t="s">
        <v>155</v>
      </c>
      <c r="C23" s="113">
        <v>1.2676906566503454</v>
      </c>
      <c r="D23" s="115">
        <v>189</v>
      </c>
      <c r="E23" s="114">
        <v>119</v>
      </c>
      <c r="F23" s="114">
        <v>184</v>
      </c>
      <c r="G23" s="114">
        <v>130</v>
      </c>
      <c r="H23" s="140">
        <v>189</v>
      </c>
      <c r="I23" s="115">
        <v>0</v>
      </c>
      <c r="J23" s="116">
        <v>0</v>
      </c>
    </row>
    <row r="24" spans="1:15" s="110" customFormat="1" ht="24.95" customHeight="1" x14ac:dyDescent="0.2">
      <c r="A24" s="193" t="s">
        <v>156</v>
      </c>
      <c r="B24" s="199" t="s">
        <v>221</v>
      </c>
      <c r="C24" s="113">
        <v>4.4000268294318872</v>
      </c>
      <c r="D24" s="115">
        <v>656</v>
      </c>
      <c r="E24" s="114">
        <v>462</v>
      </c>
      <c r="F24" s="114">
        <v>633</v>
      </c>
      <c r="G24" s="114">
        <v>556</v>
      </c>
      <c r="H24" s="140">
        <v>556</v>
      </c>
      <c r="I24" s="115">
        <v>100</v>
      </c>
      <c r="J24" s="116">
        <v>17.985611510791365</v>
      </c>
    </row>
    <row r="25" spans="1:15" s="110" customFormat="1" ht="24.95" customHeight="1" x14ac:dyDescent="0.2">
      <c r="A25" s="193" t="s">
        <v>222</v>
      </c>
      <c r="B25" s="204" t="s">
        <v>159</v>
      </c>
      <c r="C25" s="113">
        <v>4.7823462338184992</v>
      </c>
      <c r="D25" s="115">
        <v>713</v>
      </c>
      <c r="E25" s="114">
        <v>839</v>
      </c>
      <c r="F25" s="114">
        <v>811</v>
      </c>
      <c r="G25" s="114">
        <v>629</v>
      </c>
      <c r="H25" s="140">
        <v>637</v>
      </c>
      <c r="I25" s="115">
        <v>76</v>
      </c>
      <c r="J25" s="116">
        <v>11.930926216640502</v>
      </c>
    </row>
    <row r="26" spans="1:15" s="110" customFormat="1" ht="24.95" customHeight="1" x14ac:dyDescent="0.2">
      <c r="A26" s="201">
        <v>782.78300000000002</v>
      </c>
      <c r="B26" s="203" t="s">
        <v>160</v>
      </c>
      <c r="C26" s="113">
        <v>12.026292843249044</v>
      </c>
      <c r="D26" s="115">
        <v>1793</v>
      </c>
      <c r="E26" s="114">
        <v>1994</v>
      </c>
      <c r="F26" s="114">
        <v>1921</v>
      </c>
      <c r="G26" s="114">
        <v>1957</v>
      </c>
      <c r="H26" s="140">
        <v>1827</v>
      </c>
      <c r="I26" s="115">
        <v>-34</v>
      </c>
      <c r="J26" s="116">
        <v>-1.8609742747673783</v>
      </c>
    </row>
    <row r="27" spans="1:15" s="110" customFormat="1" ht="24.95" customHeight="1" x14ac:dyDescent="0.2">
      <c r="A27" s="193" t="s">
        <v>161</v>
      </c>
      <c r="B27" s="199" t="s">
        <v>162</v>
      </c>
      <c r="C27" s="113">
        <v>1.4689113958011939</v>
      </c>
      <c r="D27" s="115">
        <v>219</v>
      </c>
      <c r="E27" s="114">
        <v>158</v>
      </c>
      <c r="F27" s="114">
        <v>235</v>
      </c>
      <c r="G27" s="114">
        <v>201</v>
      </c>
      <c r="H27" s="140">
        <v>195</v>
      </c>
      <c r="I27" s="115">
        <v>24</v>
      </c>
      <c r="J27" s="116">
        <v>12.307692307692308</v>
      </c>
    </row>
    <row r="28" spans="1:15" s="110" customFormat="1" ht="24.95" customHeight="1" x14ac:dyDescent="0.2">
      <c r="A28" s="193" t="s">
        <v>163</v>
      </c>
      <c r="B28" s="199" t="s">
        <v>164</v>
      </c>
      <c r="C28" s="113">
        <v>2.3408679321215375</v>
      </c>
      <c r="D28" s="115">
        <v>349</v>
      </c>
      <c r="E28" s="114">
        <v>189</v>
      </c>
      <c r="F28" s="114">
        <v>741</v>
      </c>
      <c r="G28" s="114">
        <v>194</v>
      </c>
      <c r="H28" s="140">
        <v>349</v>
      </c>
      <c r="I28" s="115">
        <v>0</v>
      </c>
      <c r="J28" s="116">
        <v>0</v>
      </c>
    </row>
    <row r="29" spans="1:15" s="110" customFormat="1" ht="24.95" customHeight="1" x14ac:dyDescent="0.2">
      <c r="A29" s="193">
        <v>86</v>
      </c>
      <c r="B29" s="199" t="s">
        <v>165</v>
      </c>
      <c r="C29" s="113">
        <v>4.1585619424508682</v>
      </c>
      <c r="D29" s="115">
        <v>620</v>
      </c>
      <c r="E29" s="114">
        <v>593</v>
      </c>
      <c r="F29" s="114">
        <v>717</v>
      </c>
      <c r="G29" s="114">
        <v>587</v>
      </c>
      <c r="H29" s="140">
        <v>569</v>
      </c>
      <c r="I29" s="115">
        <v>51</v>
      </c>
      <c r="J29" s="116">
        <v>8.9630931458699479</v>
      </c>
    </row>
    <row r="30" spans="1:15" s="110" customFormat="1" ht="24.95" customHeight="1" x14ac:dyDescent="0.2">
      <c r="A30" s="193">
        <v>87.88</v>
      </c>
      <c r="B30" s="204" t="s">
        <v>166</v>
      </c>
      <c r="C30" s="113">
        <v>5.5402776846200279</v>
      </c>
      <c r="D30" s="115">
        <v>826</v>
      </c>
      <c r="E30" s="114">
        <v>816</v>
      </c>
      <c r="F30" s="114">
        <v>1326</v>
      </c>
      <c r="G30" s="114">
        <v>710</v>
      </c>
      <c r="H30" s="140">
        <v>809</v>
      </c>
      <c r="I30" s="115">
        <v>17</v>
      </c>
      <c r="J30" s="116">
        <v>2.1013597033374536</v>
      </c>
    </row>
    <row r="31" spans="1:15" s="110" customFormat="1" ht="24.95" customHeight="1" x14ac:dyDescent="0.2">
      <c r="A31" s="193" t="s">
        <v>167</v>
      </c>
      <c r="B31" s="199" t="s">
        <v>168</v>
      </c>
      <c r="C31" s="113">
        <v>2.8036756321684888</v>
      </c>
      <c r="D31" s="115">
        <v>418</v>
      </c>
      <c r="E31" s="114">
        <v>298</v>
      </c>
      <c r="F31" s="114">
        <v>419</v>
      </c>
      <c r="G31" s="114">
        <v>331</v>
      </c>
      <c r="H31" s="140">
        <v>362</v>
      </c>
      <c r="I31" s="115">
        <v>56</v>
      </c>
      <c r="J31" s="116">
        <v>15.469613259668508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2.5689181031591657</v>
      </c>
      <c r="D34" s="115">
        <v>383</v>
      </c>
      <c r="E34" s="114">
        <v>650</v>
      </c>
      <c r="F34" s="114">
        <v>807</v>
      </c>
      <c r="G34" s="114">
        <v>573</v>
      </c>
      <c r="H34" s="140">
        <v>396</v>
      </c>
      <c r="I34" s="115">
        <v>-13</v>
      </c>
      <c r="J34" s="116">
        <v>-3.2828282828282829</v>
      </c>
    </row>
    <row r="35" spans="1:10" s="110" customFormat="1" ht="24.95" customHeight="1" x14ac:dyDescent="0.2">
      <c r="A35" s="292" t="s">
        <v>171</v>
      </c>
      <c r="B35" s="293" t="s">
        <v>172</v>
      </c>
      <c r="C35" s="113">
        <v>33.483130994701185</v>
      </c>
      <c r="D35" s="115">
        <v>4992</v>
      </c>
      <c r="E35" s="114">
        <v>3772</v>
      </c>
      <c r="F35" s="114">
        <v>5138</v>
      </c>
      <c r="G35" s="114">
        <v>3967</v>
      </c>
      <c r="H35" s="140">
        <v>4349</v>
      </c>
      <c r="I35" s="115">
        <v>643</v>
      </c>
      <c r="J35" s="116">
        <v>14.785008047827088</v>
      </c>
    </row>
    <row r="36" spans="1:10" s="110" customFormat="1" ht="24.95" customHeight="1" x14ac:dyDescent="0.2">
      <c r="A36" s="294" t="s">
        <v>173</v>
      </c>
      <c r="B36" s="295" t="s">
        <v>174</v>
      </c>
      <c r="C36" s="125">
        <v>63.947950902139645</v>
      </c>
      <c r="D36" s="143">
        <v>9534</v>
      </c>
      <c r="E36" s="144">
        <v>8555</v>
      </c>
      <c r="F36" s="144">
        <v>10772</v>
      </c>
      <c r="G36" s="144">
        <v>8576</v>
      </c>
      <c r="H36" s="145">
        <v>9166</v>
      </c>
      <c r="I36" s="143">
        <v>368</v>
      </c>
      <c r="J36" s="146">
        <v>4.0148374427231071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14909</v>
      </c>
      <c r="F11" s="264">
        <v>12977</v>
      </c>
      <c r="G11" s="264">
        <v>16717</v>
      </c>
      <c r="H11" s="264">
        <v>13116</v>
      </c>
      <c r="I11" s="265">
        <v>13911</v>
      </c>
      <c r="J11" s="263">
        <v>998</v>
      </c>
      <c r="K11" s="266">
        <v>7.1741787074976635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27.936145952109463</v>
      </c>
      <c r="E13" s="115">
        <v>4165</v>
      </c>
      <c r="F13" s="114">
        <v>4668</v>
      </c>
      <c r="G13" s="114">
        <v>4931</v>
      </c>
      <c r="H13" s="114">
        <v>4238</v>
      </c>
      <c r="I13" s="140">
        <v>3879</v>
      </c>
      <c r="J13" s="115">
        <v>286</v>
      </c>
      <c r="K13" s="116">
        <v>7.3730342871874193</v>
      </c>
    </row>
    <row r="14" spans="1:17" ht="15.95" customHeight="1" x14ac:dyDescent="0.2">
      <c r="A14" s="306" t="s">
        <v>230</v>
      </c>
      <c r="B14" s="307"/>
      <c r="C14" s="308"/>
      <c r="D14" s="113">
        <v>60.151586290160303</v>
      </c>
      <c r="E14" s="115">
        <v>8968</v>
      </c>
      <c r="F14" s="114">
        <v>6954</v>
      </c>
      <c r="G14" s="114">
        <v>9800</v>
      </c>
      <c r="H14" s="114">
        <v>7489</v>
      </c>
      <c r="I14" s="140">
        <v>8379</v>
      </c>
      <c r="J14" s="115">
        <v>589</v>
      </c>
      <c r="K14" s="116">
        <v>7.029478458049887</v>
      </c>
    </row>
    <row r="15" spans="1:17" ht="15.95" customHeight="1" x14ac:dyDescent="0.2">
      <c r="A15" s="306" t="s">
        <v>231</v>
      </c>
      <c r="B15" s="307"/>
      <c r="C15" s="308"/>
      <c r="D15" s="113">
        <v>5.8018646455161313</v>
      </c>
      <c r="E15" s="115">
        <v>865</v>
      </c>
      <c r="F15" s="114">
        <v>710</v>
      </c>
      <c r="G15" s="114">
        <v>988</v>
      </c>
      <c r="H15" s="114">
        <v>740</v>
      </c>
      <c r="I15" s="140">
        <v>821</v>
      </c>
      <c r="J15" s="115">
        <v>44</v>
      </c>
      <c r="K15" s="116">
        <v>5.3593179049939099</v>
      </c>
    </row>
    <row r="16" spans="1:17" ht="15.95" customHeight="1" x14ac:dyDescent="0.2">
      <c r="A16" s="306" t="s">
        <v>232</v>
      </c>
      <c r="B16" s="307"/>
      <c r="C16" s="308"/>
      <c r="D16" s="113">
        <v>5.8622308672613856</v>
      </c>
      <c r="E16" s="115">
        <v>874</v>
      </c>
      <c r="F16" s="114">
        <v>582</v>
      </c>
      <c r="G16" s="114">
        <v>923</v>
      </c>
      <c r="H16" s="114">
        <v>622</v>
      </c>
      <c r="I16" s="140">
        <v>789</v>
      </c>
      <c r="J16" s="115">
        <v>85</v>
      </c>
      <c r="K16" s="116">
        <v>10.773130544993663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1.6969615668388223</v>
      </c>
      <c r="E18" s="115">
        <v>253</v>
      </c>
      <c r="F18" s="114">
        <v>340</v>
      </c>
      <c r="G18" s="114">
        <v>585</v>
      </c>
      <c r="H18" s="114">
        <v>271</v>
      </c>
      <c r="I18" s="140">
        <v>250</v>
      </c>
      <c r="J18" s="115">
        <v>3</v>
      </c>
      <c r="K18" s="116">
        <v>1.2</v>
      </c>
    </row>
    <row r="19" spans="1:11" ht="14.1" customHeight="1" x14ac:dyDescent="0.2">
      <c r="A19" s="306" t="s">
        <v>235</v>
      </c>
      <c r="B19" s="307" t="s">
        <v>236</v>
      </c>
      <c r="C19" s="308"/>
      <c r="D19" s="113">
        <v>1.2006170769333959</v>
      </c>
      <c r="E19" s="115">
        <v>179</v>
      </c>
      <c r="F19" s="114">
        <v>281</v>
      </c>
      <c r="G19" s="114">
        <v>514</v>
      </c>
      <c r="H19" s="114">
        <v>208</v>
      </c>
      <c r="I19" s="140">
        <v>169</v>
      </c>
      <c r="J19" s="115">
        <v>10</v>
      </c>
      <c r="K19" s="116">
        <v>5.9171597633136095</v>
      </c>
    </row>
    <row r="20" spans="1:11" ht="14.1" customHeight="1" x14ac:dyDescent="0.2">
      <c r="A20" s="306">
        <v>12</v>
      </c>
      <c r="B20" s="307" t="s">
        <v>237</v>
      </c>
      <c r="C20" s="308"/>
      <c r="D20" s="113">
        <v>2.0658662552820446</v>
      </c>
      <c r="E20" s="115">
        <v>308</v>
      </c>
      <c r="F20" s="114">
        <v>614</v>
      </c>
      <c r="G20" s="114">
        <v>507</v>
      </c>
      <c r="H20" s="114">
        <v>573</v>
      </c>
      <c r="I20" s="140">
        <v>300</v>
      </c>
      <c r="J20" s="115">
        <v>8</v>
      </c>
      <c r="K20" s="116">
        <v>2.6666666666666665</v>
      </c>
    </row>
    <row r="21" spans="1:11" ht="14.1" customHeight="1" x14ac:dyDescent="0.2">
      <c r="A21" s="306">
        <v>21</v>
      </c>
      <c r="B21" s="307" t="s">
        <v>238</v>
      </c>
      <c r="C21" s="308"/>
      <c r="D21" s="113">
        <v>0.5701254275940707</v>
      </c>
      <c r="E21" s="115">
        <v>85</v>
      </c>
      <c r="F21" s="114">
        <v>96</v>
      </c>
      <c r="G21" s="114">
        <v>132</v>
      </c>
      <c r="H21" s="114">
        <v>157</v>
      </c>
      <c r="I21" s="140">
        <v>92</v>
      </c>
      <c r="J21" s="115">
        <v>-7</v>
      </c>
      <c r="K21" s="116">
        <v>-7.6086956521739131</v>
      </c>
    </row>
    <row r="22" spans="1:11" ht="14.1" customHeight="1" x14ac:dyDescent="0.2">
      <c r="A22" s="306">
        <v>22</v>
      </c>
      <c r="B22" s="307" t="s">
        <v>239</v>
      </c>
      <c r="C22" s="308"/>
      <c r="D22" s="113">
        <v>2.0591588973103496</v>
      </c>
      <c r="E22" s="115">
        <v>307</v>
      </c>
      <c r="F22" s="114">
        <v>326</v>
      </c>
      <c r="G22" s="114">
        <v>542</v>
      </c>
      <c r="H22" s="114">
        <v>322</v>
      </c>
      <c r="I22" s="140">
        <v>365</v>
      </c>
      <c r="J22" s="115">
        <v>-58</v>
      </c>
      <c r="K22" s="116">
        <v>-15.890410958904109</v>
      </c>
    </row>
    <row r="23" spans="1:11" ht="14.1" customHeight="1" x14ac:dyDescent="0.2">
      <c r="A23" s="306">
        <v>23</v>
      </c>
      <c r="B23" s="307" t="s">
        <v>240</v>
      </c>
      <c r="C23" s="308"/>
      <c r="D23" s="113">
        <v>0.38231940438661211</v>
      </c>
      <c r="E23" s="115">
        <v>57</v>
      </c>
      <c r="F23" s="114">
        <v>53</v>
      </c>
      <c r="G23" s="114">
        <v>98</v>
      </c>
      <c r="H23" s="114">
        <v>84</v>
      </c>
      <c r="I23" s="140">
        <v>74</v>
      </c>
      <c r="J23" s="115">
        <v>-17</v>
      </c>
      <c r="K23" s="116">
        <v>-22.972972972972972</v>
      </c>
    </row>
    <row r="24" spans="1:11" ht="14.1" customHeight="1" x14ac:dyDescent="0.2">
      <c r="A24" s="306">
        <v>24</v>
      </c>
      <c r="B24" s="307" t="s">
        <v>241</v>
      </c>
      <c r="C24" s="308"/>
      <c r="D24" s="113">
        <v>7.1500435978268158</v>
      </c>
      <c r="E24" s="115">
        <v>1066</v>
      </c>
      <c r="F24" s="114">
        <v>952</v>
      </c>
      <c r="G24" s="114">
        <v>1099</v>
      </c>
      <c r="H24" s="114">
        <v>947</v>
      </c>
      <c r="I24" s="140">
        <v>1101</v>
      </c>
      <c r="J24" s="115">
        <v>-35</v>
      </c>
      <c r="K24" s="116">
        <v>-3.1789282470481379</v>
      </c>
    </row>
    <row r="25" spans="1:11" ht="14.1" customHeight="1" x14ac:dyDescent="0.2">
      <c r="A25" s="306">
        <v>25</v>
      </c>
      <c r="B25" s="307" t="s">
        <v>242</v>
      </c>
      <c r="C25" s="308"/>
      <c r="D25" s="113">
        <v>6.660406465893085</v>
      </c>
      <c r="E25" s="115">
        <v>993</v>
      </c>
      <c r="F25" s="114">
        <v>725</v>
      </c>
      <c r="G25" s="114">
        <v>823</v>
      </c>
      <c r="H25" s="114">
        <v>703</v>
      </c>
      <c r="I25" s="140">
        <v>989</v>
      </c>
      <c r="J25" s="115">
        <v>4</v>
      </c>
      <c r="K25" s="116">
        <v>0.40444893832153689</v>
      </c>
    </row>
    <row r="26" spans="1:11" ht="14.1" customHeight="1" x14ac:dyDescent="0.2">
      <c r="A26" s="306">
        <v>26</v>
      </c>
      <c r="B26" s="307" t="s">
        <v>243</v>
      </c>
      <c r="C26" s="308"/>
      <c r="D26" s="113">
        <v>3.7427057482057817</v>
      </c>
      <c r="E26" s="115">
        <v>558</v>
      </c>
      <c r="F26" s="114">
        <v>331</v>
      </c>
      <c r="G26" s="114">
        <v>475</v>
      </c>
      <c r="H26" s="114">
        <v>286</v>
      </c>
      <c r="I26" s="140">
        <v>491</v>
      </c>
      <c r="J26" s="115">
        <v>67</v>
      </c>
      <c r="K26" s="116">
        <v>13.645621181262729</v>
      </c>
    </row>
    <row r="27" spans="1:11" ht="14.1" customHeight="1" x14ac:dyDescent="0.2">
      <c r="A27" s="306">
        <v>27</v>
      </c>
      <c r="B27" s="307" t="s">
        <v>244</v>
      </c>
      <c r="C27" s="308"/>
      <c r="D27" s="113">
        <v>1.5896438392917029</v>
      </c>
      <c r="E27" s="115">
        <v>237</v>
      </c>
      <c r="F27" s="114">
        <v>145</v>
      </c>
      <c r="G27" s="114">
        <v>259</v>
      </c>
      <c r="H27" s="114">
        <v>194</v>
      </c>
      <c r="I27" s="140">
        <v>203</v>
      </c>
      <c r="J27" s="115">
        <v>34</v>
      </c>
      <c r="K27" s="116">
        <v>16.748768472906406</v>
      </c>
    </row>
    <row r="28" spans="1:11" ht="14.1" customHeight="1" x14ac:dyDescent="0.2">
      <c r="A28" s="306">
        <v>28</v>
      </c>
      <c r="B28" s="307" t="s">
        <v>245</v>
      </c>
      <c r="C28" s="308"/>
      <c r="D28" s="113">
        <v>0.41585619424508685</v>
      </c>
      <c r="E28" s="115">
        <v>62</v>
      </c>
      <c r="F28" s="114">
        <v>72</v>
      </c>
      <c r="G28" s="114">
        <v>73</v>
      </c>
      <c r="H28" s="114">
        <v>42</v>
      </c>
      <c r="I28" s="140">
        <v>49</v>
      </c>
      <c r="J28" s="115">
        <v>13</v>
      </c>
      <c r="K28" s="116">
        <v>26.530612244897959</v>
      </c>
    </row>
    <row r="29" spans="1:11" ht="14.1" customHeight="1" x14ac:dyDescent="0.2">
      <c r="A29" s="306">
        <v>29</v>
      </c>
      <c r="B29" s="307" t="s">
        <v>246</v>
      </c>
      <c r="C29" s="308"/>
      <c r="D29" s="113">
        <v>10.772016902542088</v>
      </c>
      <c r="E29" s="115">
        <v>1606</v>
      </c>
      <c r="F29" s="114">
        <v>1299</v>
      </c>
      <c r="G29" s="114">
        <v>1269</v>
      </c>
      <c r="H29" s="114">
        <v>1278</v>
      </c>
      <c r="I29" s="140">
        <v>1301</v>
      </c>
      <c r="J29" s="115">
        <v>305</v>
      </c>
      <c r="K29" s="116">
        <v>23.443504996156804</v>
      </c>
    </row>
    <row r="30" spans="1:11" ht="14.1" customHeight="1" x14ac:dyDescent="0.2">
      <c r="A30" s="306" t="s">
        <v>247</v>
      </c>
      <c r="B30" s="307" t="s">
        <v>248</v>
      </c>
      <c r="C30" s="308"/>
      <c r="D30" s="113">
        <v>9.3098128647125904</v>
      </c>
      <c r="E30" s="115">
        <v>1388</v>
      </c>
      <c r="F30" s="114">
        <v>1079</v>
      </c>
      <c r="G30" s="114">
        <v>1032</v>
      </c>
      <c r="H30" s="114">
        <v>1066</v>
      </c>
      <c r="I30" s="140">
        <v>1070</v>
      </c>
      <c r="J30" s="115">
        <v>318</v>
      </c>
      <c r="K30" s="116">
        <v>29.719626168224298</v>
      </c>
    </row>
    <row r="31" spans="1:11" ht="14.1" customHeight="1" x14ac:dyDescent="0.2">
      <c r="A31" s="306" t="s">
        <v>249</v>
      </c>
      <c r="B31" s="307" t="s">
        <v>250</v>
      </c>
      <c r="C31" s="308"/>
      <c r="D31" s="113">
        <v>1.4622040378294989</v>
      </c>
      <c r="E31" s="115">
        <v>218</v>
      </c>
      <c r="F31" s="114" t="s">
        <v>514</v>
      </c>
      <c r="G31" s="114" t="s">
        <v>514</v>
      </c>
      <c r="H31" s="114">
        <v>212</v>
      </c>
      <c r="I31" s="140">
        <v>231</v>
      </c>
      <c r="J31" s="115">
        <v>-13</v>
      </c>
      <c r="K31" s="116">
        <v>-5.6277056277056277</v>
      </c>
    </row>
    <row r="32" spans="1:11" ht="14.1" customHeight="1" x14ac:dyDescent="0.2">
      <c r="A32" s="306">
        <v>31</v>
      </c>
      <c r="B32" s="307" t="s">
        <v>251</v>
      </c>
      <c r="C32" s="308"/>
      <c r="D32" s="113">
        <v>0.71768730297135963</v>
      </c>
      <c r="E32" s="115">
        <v>107</v>
      </c>
      <c r="F32" s="114">
        <v>60</v>
      </c>
      <c r="G32" s="114">
        <v>90</v>
      </c>
      <c r="H32" s="114">
        <v>82</v>
      </c>
      <c r="I32" s="140">
        <v>96</v>
      </c>
      <c r="J32" s="115">
        <v>11</v>
      </c>
      <c r="K32" s="116">
        <v>11.458333333333334</v>
      </c>
    </row>
    <row r="33" spans="1:11" ht="14.1" customHeight="1" x14ac:dyDescent="0.2">
      <c r="A33" s="306">
        <v>32</v>
      </c>
      <c r="B33" s="307" t="s">
        <v>252</v>
      </c>
      <c r="C33" s="308"/>
      <c r="D33" s="113">
        <v>3.2195318264135757</v>
      </c>
      <c r="E33" s="115">
        <v>480</v>
      </c>
      <c r="F33" s="114">
        <v>558</v>
      </c>
      <c r="G33" s="114">
        <v>704</v>
      </c>
      <c r="H33" s="114">
        <v>505</v>
      </c>
      <c r="I33" s="140">
        <v>467</v>
      </c>
      <c r="J33" s="115">
        <v>13</v>
      </c>
      <c r="K33" s="116">
        <v>2.78372591006424</v>
      </c>
    </row>
    <row r="34" spans="1:11" ht="14.1" customHeight="1" x14ac:dyDescent="0.2">
      <c r="A34" s="306">
        <v>33</v>
      </c>
      <c r="B34" s="307" t="s">
        <v>253</v>
      </c>
      <c r="C34" s="308"/>
      <c r="D34" s="113">
        <v>1.8713528741028909</v>
      </c>
      <c r="E34" s="115">
        <v>279</v>
      </c>
      <c r="F34" s="114">
        <v>258</v>
      </c>
      <c r="G34" s="114">
        <v>300</v>
      </c>
      <c r="H34" s="114">
        <v>215</v>
      </c>
      <c r="I34" s="140">
        <v>241</v>
      </c>
      <c r="J34" s="115">
        <v>38</v>
      </c>
      <c r="K34" s="116">
        <v>15.767634854771785</v>
      </c>
    </row>
    <row r="35" spans="1:11" ht="14.1" customHeight="1" x14ac:dyDescent="0.2">
      <c r="A35" s="306">
        <v>34</v>
      </c>
      <c r="B35" s="307" t="s">
        <v>254</v>
      </c>
      <c r="C35" s="308"/>
      <c r="D35" s="113">
        <v>2.367697364008317</v>
      </c>
      <c r="E35" s="115">
        <v>353</v>
      </c>
      <c r="F35" s="114">
        <v>213</v>
      </c>
      <c r="G35" s="114">
        <v>310</v>
      </c>
      <c r="H35" s="114">
        <v>237</v>
      </c>
      <c r="I35" s="140">
        <v>324</v>
      </c>
      <c r="J35" s="115">
        <v>29</v>
      </c>
      <c r="K35" s="116">
        <v>8.9506172839506171</v>
      </c>
    </row>
    <row r="36" spans="1:11" ht="14.1" customHeight="1" x14ac:dyDescent="0.2">
      <c r="A36" s="306">
        <v>41</v>
      </c>
      <c r="B36" s="307" t="s">
        <v>255</v>
      </c>
      <c r="C36" s="308"/>
      <c r="D36" s="113">
        <v>0.42927091018847674</v>
      </c>
      <c r="E36" s="115">
        <v>64</v>
      </c>
      <c r="F36" s="114">
        <v>31</v>
      </c>
      <c r="G36" s="114">
        <v>75</v>
      </c>
      <c r="H36" s="114">
        <v>60</v>
      </c>
      <c r="I36" s="140">
        <v>72</v>
      </c>
      <c r="J36" s="115">
        <v>-8</v>
      </c>
      <c r="K36" s="116">
        <v>-11.111111111111111</v>
      </c>
    </row>
    <row r="37" spans="1:11" ht="14.1" customHeight="1" x14ac:dyDescent="0.2">
      <c r="A37" s="306">
        <v>42</v>
      </c>
      <c r="B37" s="307" t="s">
        <v>256</v>
      </c>
      <c r="C37" s="308"/>
      <c r="D37" s="113">
        <v>0.12073244349050909</v>
      </c>
      <c r="E37" s="115">
        <v>18</v>
      </c>
      <c r="F37" s="114">
        <v>9</v>
      </c>
      <c r="G37" s="114">
        <v>12</v>
      </c>
      <c r="H37" s="114">
        <v>15</v>
      </c>
      <c r="I37" s="140">
        <v>30</v>
      </c>
      <c r="J37" s="115">
        <v>-12</v>
      </c>
      <c r="K37" s="116">
        <v>-40</v>
      </c>
    </row>
    <row r="38" spans="1:11" ht="14.1" customHeight="1" x14ac:dyDescent="0.2">
      <c r="A38" s="306">
        <v>43</v>
      </c>
      <c r="B38" s="307" t="s">
        <v>257</v>
      </c>
      <c r="C38" s="308"/>
      <c r="D38" s="113">
        <v>0.65061372325441014</v>
      </c>
      <c r="E38" s="115">
        <v>97</v>
      </c>
      <c r="F38" s="114">
        <v>65</v>
      </c>
      <c r="G38" s="114">
        <v>133</v>
      </c>
      <c r="H38" s="114">
        <v>210</v>
      </c>
      <c r="I38" s="140">
        <v>87</v>
      </c>
      <c r="J38" s="115">
        <v>10</v>
      </c>
      <c r="K38" s="116">
        <v>11.494252873563218</v>
      </c>
    </row>
    <row r="39" spans="1:11" ht="14.1" customHeight="1" x14ac:dyDescent="0.2">
      <c r="A39" s="306">
        <v>51</v>
      </c>
      <c r="B39" s="307" t="s">
        <v>258</v>
      </c>
      <c r="C39" s="308"/>
      <c r="D39" s="113">
        <v>8.9006640284391985</v>
      </c>
      <c r="E39" s="115">
        <v>1327</v>
      </c>
      <c r="F39" s="114">
        <v>1253</v>
      </c>
      <c r="G39" s="114">
        <v>1428</v>
      </c>
      <c r="H39" s="114">
        <v>1219</v>
      </c>
      <c r="I39" s="140">
        <v>1246</v>
      </c>
      <c r="J39" s="115">
        <v>81</v>
      </c>
      <c r="K39" s="116">
        <v>6.5008025682182984</v>
      </c>
    </row>
    <row r="40" spans="1:11" ht="14.1" customHeight="1" x14ac:dyDescent="0.2">
      <c r="A40" s="306" t="s">
        <v>259</v>
      </c>
      <c r="B40" s="307" t="s">
        <v>260</v>
      </c>
      <c r="C40" s="308"/>
      <c r="D40" s="113">
        <v>8.270172379099872</v>
      </c>
      <c r="E40" s="115">
        <v>1233</v>
      </c>
      <c r="F40" s="114">
        <v>1185</v>
      </c>
      <c r="G40" s="114">
        <v>1351</v>
      </c>
      <c r="H40" s="114">
        <v>1128</v>
      </c>
      <c r="I40" s="140">
        <v>1165</v>
      </c>
      <c r="J40" s="115">
        <v>68</v>
      </c>
      <c r="K40" s="116">
        <v>5.836909871244635</v>
      </c>
    </row>
    <row r="41" spans="1:11" ht="14.1" customHeight="1" x14ac:dyDescent="0.2">
      <c r="A41" s="306"/>
      <c r="B41" s="307" t="s">
        <v>261</v>
      </c>
      <c r="C41" s="308"/>
      <c r="D41" s="113">
        <v>7.5189482862700379</v>
      </c>
      <c r="E41" s="115">
        <v>1121</v>
      </c>
      <c r="F41" s="114">
        <v>1091</v>
      </c>
      <c r="G41" s="114">
        <v>1233</v>
      </c>
      <c r="H41" s="114">
        <v>1032</v>
      </c>
      <c r="I41" s="140">
        <v>1053</v>
      </c>
      <c r="J41" s="115">
        <v>68</v>
      </c>
      <c r="K41" s="116">
        <v>6.4577397910731245</v>
      </c>
    </row>
    <row r="42" spans="1:11" ht="14.1" customHeight="1" x14ac:dyDescent="0.2">
      <c r="A42" s="306">
        <v>52</v>
      </c>
      <c r="B42" s="307" t="s">
        <v>262</v>
      </c>
      <c r="C42" s="308"/>
      <c r="D42" s="113">
        <v>5.8085720034878259</v>
      </c>
      <c r="E42" s="115">
        <v>866</v>
      </c>
      <c r="F42" s="114">
        <v>669</v>
      </c>
      <c r="G42" s="114">
        <v>735</v>
      </c>
      <c r="H42" s="114">
        <v>726</v>
      </c>
      <c r="I42" s="140">
        <v>681</v>
      </c>
      <c r="J42" s="115">
        <v>185</v>
      </c>
      <c r="K42" s="116">
        <v>27.165932452276063</v>
      </c>
    </row>
    <row r="43" spans="1:11" ht="14.1" customHeight="1" x14ac:dyDescent="0.2">
      <c r="A43" s="306" t="s">
        <v>263</v>
      </c>
      <c r="B43" s="307" t="s">
        <v>264</v>
      </c>
      <c r="C43" s="308"/>
      <c r="D43" s="113">
        <v>4.8829566033939233</v>
      </c>
      <c r="E43" s="115">
        <v>728</v>
      </c>
      <c r="F43" s="114">
        <v>585</v>
      </c>
      <c r="G43" s="114">
        <v>622</v>
      </c>
      <c r="H43" s="114">
        <v>636</v>
      </c>
      <c r="I43" s="140">
        <v>581</v>
      </c>
      <c r="J43" s="115">
        <v>147</v>
      </c>
      <c r="K43" s="116">
        <v>25.301204819277107</v>
      </c>
    </row>
    <row r="44" spans="1:11" ht="14.1" customHeight="1" x14ac:dyDescent="0.2">
      <c r="A44" s="306">
        <v>53</v>
      </c>
      <c r="B44" s="307" t="s">
        <v>265</v>
      </c>
      <c r="C44" s="308"/>
      <c r="D44" s="113">
        <v>1.3615936682540748</v>
      </c>
      <c r="E44" s="115">
        <v>203</v>
      </c>
      <c r="F44" s="114">
        <v>224</v>
      </c>
      <c r="G44" s="114">
        <v>257</v>
      </c>
      <c r="H44" s="114">
        <v>156</v>
      </c>
      <c r="I44" s="140">
        <v>160</v>
      </c>
      <c r="J44" s="115">
        <v>43</v>
      </c>
      <c r="K44" s="116">
        <v>26.875</v>
      </c>
    </row>
    <row r="45" spans="1:11" ht="14.1" customHeight="1" x14ac:dyDescent="0.2">
      <c r="A45" s="306" t="s">
        <v>266</v>
      </c>
      <c r="B45" s="307" t="s">
        <v>267</v>
      </c>
      <c r="C45" s="308"/>
      <c r="D45" s="113">
        <v>1.2475685827352605</v>
      </c>
      <c r="E45" s="115">
        <v>186</v>
      </c>
      <c r="F45" s="114">
        <v>217</v>
      </c>
      <c r="G45" s="114">
        <v>244</v>
      </c>
      <c r="H45" s="114">
        <v>151</v>
      </c>
      <c r="I45" s="140">
        <v>150</v>
      </c>
      <c r="J45" s="115">
        <v>36</v>
      </c>
      <c r="K45" s="116">
        <v>24</v>
      </c>
    </row>
    <row r="46" spans="1:11" ht="14.1" customHeight="1" x14ac:dyDescent="0.2">
      <c r="A46" s="306">
        <v>54</v>
      </c>
      <c r="B46" s="307" t="s">
        <v>268</v>
      </c>
      <c r="C46" s="308"/>
      <c r="D46" s="113">
        <v>2.5823328191025556</v>
      </c>
      <c r="E46" s="115">
        <v>385</v>
      </c>
      <c r="F46" s="114">
        <v>369</v>
      </c>
      <c r="G46" s="114">
        <v>315</v>
      </c>
      <c r="H46" s="114">
        <v>276</v>
      </c>
      <c r="I46" s="140">
        <v>308</v>
      </c>
      <c r="J46" s="115">
        <v>77</v>
      </c>
      <c r="K46" s="116">
        <v>25</v>
      </c>
    </row>
    <row r="47" spans="1:11" ht="14.1" customHeight="1" x14ac:dyDescent="0.2">
      <c r="A47" s="306">
        <v>61</v>
      </c>
      <c r="B47" s="307" t="s">
        <v>269</v>
      </c>
      <c r="C47" s="308"/>
      <c r="D47" s="113">
        <v>1.7439130726406868</v>
      </c>
      <c r="E47" s="115">
        <v>260</v>
      </c>
      <c r="F47" s="114">
        <v>189</v>
      </c>
      <c r="G47" s="114">
        <v>248</v>
      </c>
      <c r="H47" s="114">
        <v>249</v>
      </c>
      <c r="I47" s="140">
        <v>231</v>
      </c>
      <c r="J47" s="115">
        <v>29</v>
      </c>
      <c r="K47" s="116">
        <v>12.554112554112555</v>
      </c>
    </row>
    <row r="48" spans="1:11" ht="14.1" customHeight="1" x14ac:dyDescent="0.2">
      <c r="A48" s="306">
        <v>62</v>
      </c>
      <c r="B48" s="307" t="s">
        <v>270</v>
      </c>
      <c r="C48" s="308"/>
      <c r="D48" s="113">
        <v>6.6469917499496951</v>
      </c>
      <c r="E48" s="115">
        <v>991</v>
      </c>
      <c r="F48" s="114">
        <v>931</v>
      </c>
      <c r="G48" s="114">
        <v>1261</v>
      </c>
      <c r="H48" s="114">
        <v>950</v>
      </c>
      <c r="I48" s="140">
        <v>1073</v>
      </c>
      <c r="J48" s="115">
        <v>-82</v>
      </c>
      <c r="K48" s="116">
        <v>-7.6421248835041942</v>
      </c>
    </row>
    <row r="49" spans="1:11" ht="14.1" customHeight="1" x14ac:dyDescent="0.2">
      <c r="A49" s="306">
        <v>63</v>
      </c>
      <c r="B49" s="307" t="s">
        <v>271</v>
      </c>
      <c r="C49" s="308"/>
      <c r="D49" s="113">
        <v>3.031725803206117</v>
      </c>
      <c r="E49" s="115">
        <v>452</v>
      </c>
      <c r="F49" s="114">
        <v>453</v>
      </c>
      <c r="G49" s="114">
        <v>514</v>
      </c>
      <c r="H49" s="114">
        <v>372</v>
      </c>
      <c r="I49" s="140">
        <v>483</v>
      </c>
      <c r="J49" s="115">
        <v>-31</v>
      </c>
      <c r="K49" s="116">
        <v>-6.4182194616977224</v>
      </c>
    </row>
    <row r="50" spans="1:11" ht="14.1" customHeight="1" x14ac:dyDescent="0.2">
      <c r="A50" s="306" t="s">
        <v>272</v>
      </c>
      <c r="B50" s="307" t="s">
        <v>273</v>
      </c>
      <c r="C50" s="308"/>
      <c r="D50" s="113">
        <v>0.58354014353746064</v>
      </c>
      <c r="E50" s="115">
        <v>87</v>
      </c>
      <c r="F50" s="114">
        <v>87</v>
      </c>
      <c r="G50" s="114">
        <v>78</v>
      </c>
      <c r="H50" s="114">
        <v>66</v>
      </c>
      <c r="I50" s="140">
        <v>158</v>
      </c>
      <c r="J50" s="115">
        <v>-71</v>
      </c>
      <c r="K50" s="116">
        <v>-44.936708860759495</v>
      </c>
    </row>
    <row r="51" spans="1:11" ht="14.1" customHeight="1" x14ac:dyDescent="0.2">
      <c r="A51" s="306" t="s">
        <v>274</v>
      </c>
      <c r="B51" s="307" t="s">
        <v>275</v>
      </c>
      <c r="C51" s="308"/>
      <c r="D51" s="113">
        <v>2.226842846602723</v>
      </c>
      <c r="E51" s="115">
        <v>332</v>
      </c>
      <c r="F51" s="114">
        <v>333</v>
      </c>
      <c r="G51" s="114">
        <v>403</v>
      </c>
      <c r="H51" s="114">
        <v>271</v>
      </c>
      <c r="I51" s="140">
        <v>300</v>
      </c>
      <c r="J51" s="115">
        <v>32</v>
      </c>
      <c r="K51" s="116">
        <v>10.666666666666666</v>
      </c>
    </row>
    <row r="52" spans="1:11" ht="14.1" customHeight="1" x14ac:dyDescent="0.2">
      <c r="A52" s="306">
        <v>71</v>
      </c>
      <c r="B52" s="307" t="s">
        <v>276</v>
      </c>
      <c r="C52" s="308"/>
      <c r="D52" s="113">
        <v>7.0427258702796971</v>
      </c>
      <c r="E52" s="115">
        <v>1050</v>
      </c>
      <c r="F52" s="114">
        <v>722</v>
      </c>
      <c r="G52" s="114">
        <v>1135</v>
      </c>
      <c r="H52" s="114">
        <v>1013</v>
      </c>
      <c r="I52" s="140">
        <v>882</v>
      </c>
      <c r="J52" s="115">
        <v>168</v>
      </c>
      <c r="K52" s="116">
        <v>19.047619047619047</v>
      </c>
    </row>
    <row r="53" spans="1:11" ht="14.1" customHeight="1" x14ac:dyDescent="0.2">
      <c r="A53" s="306" t="s">
        <v>277</v>
      </c>
      <c r="B53" s="307" t="s">
        <v>278</v>
      </c>
      <c r="C53" s="308"/>
      <c r="D53" s="113">
        <v>2.3811120799517069</v>
      </c>
      <c r="E53" s="115">
        <v>355</v>
      </c>
      <c r="F53" s="114">
        <v>241</v>
      </c>
      <c r="G53" s="114">
        <v>431</v>
      </c>
      <c r="H53" s="114">
        <v>379</v>
      </c>
      <c r="I53" s="140">
        <v>313</v>
      </c>
      <c r="J53" s="115">
        <v>42</v>
      </c>
      <c r="K53" s="116">
        <v>13.418530351437699</v>
      </c>
    </row>
    <row r="54" spans="1:11" ht="14.1" customHeight="1" x14ac:dyDescent="0.2">
      <c r="A54" s="306" t="s">
        <v>279</v>
      </c>
      <c r="B54" s="307" t="s">
        <v>280</v>
      </c>
      <c r="C54" s="308"/>
      <c r="D54" s="113">
        <v>4.0646589308471395</v>
      </c>
      <c r="E54" s="115">
        <v>606</v>
      </c>
      <c r="F54" s="114">
        <v>429</v>
      </c>
      <c r="G54" s="114">
        <v>623</v>
      </c>
      <c r="H54" s="114">
        <v>571</v>
      </c>
      <c r="I54" s="140">
        <v>497</v>
      </c>
      <c r="J54" s="115">
        <v>109</v>
      </c>
      <c r="K54" s="116">
        <v>21.931589537223338</v>
      </c>
    </row>
    <row r="55" spans="1:11" ht="14.1" customHeight="1" x14ac:dyDescent="0.2">
      <c r="A55" s="306">
        <v>72</v>
      </c>
      <c r="B55" s="307" t="s">
        <v>281</v>
      </c>
      <c r="C55" s="308"/>
      <c r="D55" s="113">
        <v>2.1262324770272989</v>
      </c>
      <c r="E55" s="115">
        <v>317</v>
      </c>
      <c r="F55" s="114">
        <v>200</v>
      </c>
      <c r="G55" s="114">
        <v>274</v>
      </c>
      <c r="H55" s="114">
        <v>268</v>
      </c>
      <c r="I55" s="140">
        <v>300</v>
      </c>
      <c r="J55" s="115">
        <v>17</v>
      </c>
      <c r="K55" s="116">
        <v>5.666666666666667</v>
      </c>
    </row>
    <row r="56" spans="1:11" ht="14.1" customHeight="1" x14ac:dyDescent="0.2">
      <c r="A56" s="306" t="s">
        <v>282</v>
      </c>
      <c r="B56" s="307" t="s">
        <v>283</v>
      </c>
      <c r="C56" s="308"/>
      <c r="D56" s="113">
        <v>1.039640485612717</v>
      </c>
      <c r="E56" s="115">
        <v>155</v>
      </c>
      <c r="F56" s="114">
        <v>85</v>
      </c>
      <c r="G56" s="114">
        <v>114</v>
      </c>
      <c r="H56" s="114">
        <v>90</v>
      </c>
      <c r="I56" s="140">
        <v>148</v>
      </c>
      <c r="J56" s="115">
        <v>7</v>
      </c>
      <c r="K56" s="116">
        <v>4.7297297297297298</v>
      </c>
    </row>
    <row r="57" spans="1:11" ht="14.1" customHeight="1" x14ac:dyDescent="0.2">
      <c r="A57" s="306" t="s">
        <v>284</v>
      </c>
      <c r="B57" s="307" t="s">
        <v>285</v>
      </c>
      <c r="C57" s="308"/>
      <c r="D57" s="113">
        <v>0.68415051311288488</v>
      </c>
      <c r="E57" s="115">
        <v>102</v>
      </c>
      <c r="F57" s="114">
        <v>75</v>
      </c>
      <c r="G57" s="114">
        <v>82</v>
      </c>
      <c r="H57" s="114">
        <v>79</v>
      </c>
      <c r="I57" s="140">
        <v>90</v>
      </c>
      <c r="J57" s="115">
        <v>12</v>
      </c>
      <c r="K57" s="116">
        <v>13.333333333333334</v>
      </c>
    </row>
    <row r="58" spans="1:11" ht="14.1" customHeight="1" x14ac:dyDescent="0.2">
      <c r="A58" s="306">
        <v>73</v>
      </c>
      <c r="B58" s="307" t="s">
        <v>286</v>
      </c>
      <c r="C58" s="308"/>
      <c r="D58" s="113">
        <v>0.75122409282983438</v>
      </c>
      <c r="E58" s="115">
        <v>112</v>
      </c>
      <c r="F58" s="114">
        <v>74</v>
      </c>
      <c r="G58" s="114">
        <v>138</v>
      </c>
      <c r="H58" s="114">
        <v>134</v>
      </c>
      <c r="I58" s="140">
        <v>90</v>
      </c>
      <c r="J58" s="115">
        <v>22</v>
      </c>
      <c r="K58" s="116">
        <v>24.444444444444443</v>
      </c>
    </row>
    <row r="59" spans="1:11" ht="14.1" customHeight="1" x14ac:dyDescent="0.2">
      <c r="A59" s="306" t="s">
        <v>287</v>
      </c>
      <c r="B59" s="307" t="s">
        <v>288</v>
      </c>
      <c r="C59" s="308"/>
      <c r="D59" s="113">
        <v>0.47622241599034143</v>
      </c>
      <c r="E59" s="115">
        <v>71</v>
      </c>
      <c r="F59" s="114">
        <v>43</v>
      </c>
      <c r="G59" s="114">
        <v>97</v>
      </c>
      <c r="H59" s="114">
        <v>75</v>
      </c>
      <c r="I59" s="140">
        <v>54</v>
      </c>
      <c r="J59" s="115">
        <v>17</v>
      </c>
      <c r="K59" s="116">
        <v>31.481481481481481</v>
      </c>
    </row>
    <row r="60" spans="1:11" ht="14.1" customHeight="1" x14ac:dyDescent="0.2">
      <c r="A60" s="306">
        <v>81</v>
      </c>
      <c r="B60" s="307" t="s">
        <v>289</v>
      </c>
      <c r="C60" s="308"/>
      <c r="D60" s="113">
        <v>5.3055201556107052</v>
      </c>
      <c r="E60" s="115">
        <v>791</v>
      </c>
      <c r="F60" s="114">
        <v>742</v>
      </c>
      <c r="G60" s="114">
        <v>869</v>
      </c>
      <c r="H60" s="114">
        <v>686</v>
      </c>
      <c r="I60" s="140">
        <v>733</v>
      </c>
      <c r="J60" s="115">
        <v>58</v>
      </c>
      <c r="K60" s="116">
        <v>7.9126875852660303</v>
      </c>
    </row>
    <row r="61" spans="1:11" ht="14.1" customHeight="1" x14ac:dyDescent="0.2">
      <c r="A61" s="306" t="s">
        <v>290</v>
      </c>
      <c r="B61" s="307" t="s">
        <v>291</v>
      </c>
      <c r="C61" s="308"/>
      <c r="D61" s="113">
        <v>1.6231806291501778</v>
      </c>
      <c r="E61" s="115">
        <v>242</v>
      </c>
      <c r="F61" s="114">
        <v>167</v>
      </c>
      <c r="G61" s="114">
        <v>273</v>
      </c>
      <c r="H61" s="114">
        <v>269</v>
      </c>
      <c r="I61" s="140">
        <v>252</v>
      </c>
      <c r="J61" s="115">
        <v>-10</v>
      </c>
      <c r="K61" s="116">
        <v>-3.9682539682539684</v>
      </c>
    </row>
    <row r="62" spans="1:11" ht="14.1" customHeight="1" x14ac:dyDescent="0.2">
      <c r="A62" s="306" t="s">
        <v>292</v>
      </c>
      <c r="B62" s="307" t="s">
        <v>293</v>
      </c>
      <c r="C62" s="308"/>
      <c r="D62" s="113">
        <v>2.0122073915084848</v>
      </c>
      <c r="E62" s="115">
        <v>300</v>
      </c>
      <c r="F62" s="114">
        <v>360</v>
      </c>
      <c r="G62" s="114">
        <v>408</v>
      </c>
      <c r="H62" s="114">
        <v>230</v>
      </c>
      <c r="I62" s="140">
        <v>233</v>
      </c>
      <c r="J62" s="115">
        <v>67</v>
      </c>
      <c r="K62" s="116">
        <v>28.755364806866954</v>
      </c>
    </row>
    <row r="63" spans="1:11" ht="14.1" customHeight="1" x14ac:dyDescent="0.2">
      <c r="A63" s="306"/>
      <c r="B63" s="307" t="s">
        <v>294</v>
      </c>
      <c r="C63" s="308"/>
      <c r="D63" s="113">
        <v>1.7640351465557718</v>
      </c>
      <c r="E63" s="115">
        <v>263</v>
      </c>
      <c r="F63" s="114">
        <v>320</v>
      </c>
      <c r="G63" s="114">
        <v>340</v>
      </c>
      <c r="H63" s="114">
        <v>199</v>
      </c>
      <c r="I63" s="140">
        <v>212</v>
      </c>
      <c r="J63" s="115">
        <v>51</v>
      </c>
      <c r="K63" s="116">
        <v>24.056603773584907</v>
      </c>
    </row>
    <row r="64" spans="1:11" ht="14.1" customHeight="1" x14ac:dyDescent="0.2">
      <c r="A64" s="306" t="s">
        <v>295</v>
      </c>
      <c r="B64" s="307" t="s">
        <v>296</v>
      </c>
      <c r="C64" s="308"/>
      <c r="D64" s="113">
        <v>0.63049164933932522</v>
      </c>
      <c r="E64" s="115">
        <v>94</v>
      </c>
      <c r="F64" s="114">
        <v>80</v>
      </c>
      <c r="G64" s="114">
        <v>54</v>
      </c>
      <c r="H64" s="114">
        <v>69</v>
      </c>
      <c r="I64" s="140">
        <v>66</v>
      </c>
      <c r="J64" s="115">
        <v>28</v>
      </c>
      <c r="K64" s="116">
        <v>42.424242424242422</v>
      </c>
    </row>
    <row r="65" spans="1:11" ht="14.1" customHeight="1" x14ac:dyDescent="0.2">
      <c r="A65" s="306" t="s">
        <v>297</v>
      </c>
      <c r="B65" s="307" t="s">
        <v>298</v>
      </c>
      <c r="C65" s="308"/>
      <c r="D65" s="113">
        <v>0.48963713193373132</v>
      </c>
      <c r="E65" s="115">
        <v>73</v>
      </c>
      <c r="F65" s="114">
        <v>83</v>
      </c>
      <c r="G65" s="114">
        <v>70</v>
      </c>
      <c r="H65" s="114">
        <v>63</v>
      </c>
      <c r="I65" s="140">
        <v>63</v>
      </c>
      <c r="J65" s="115">
        <v>10</v>
      </c>
      <c r="K65" s="116">
        <v>15.873015873015873</v>
      </c>
    </row>
    <row r="66" spans="1:11" ht="14.1" customHeight="1" x14ac:dyDescent="0.2">
      <c r="A66" s="306">
        <v>82</v>
      </c>
      <c r="B66" s="307" t="s">
        <v>299</v>
      </c>
      <c r="C66" s="308"/>
      <c r="D66" s="113">
        <v>2.61586960896103</v>
      </c>
      <c r="E66" s="115">
        <v>390</v>
      </c>
      <c r="F66" s="114">
        <v>360</v>
      </c>
      <c r="G66" s="114">
        <v>480</v>
      </c>
      <c r="H66" s="114">
        <v>303</v>
      </c>
      <c r="I66" s="140">
        <v>378</v>
      </c>
      <c r="J66" s="115">
        <v>12</v>
      </c>
      <c r="K66" s="116">
        <v>3.1746031746031744</v>
      </c>
    </row>
    <row r="67" spans="1:11" ht="14.1" customHeight="1" x14ac:dyDescent="0.2">
      <c r="A67" s="306" t="s">
        <v>300</v>
      </c>
      <c r="B67" s="307" t="s">
        <v>301</v>
      </c>
      <c r="C67" s="308"/>
      <c r="D67" s="113">
        <v>1.5225702595747534</v>
      </c>
      <c r="E67" s="115">
        <v>227</v>
      </c>
      <c r="F67" s="114">
        <v>231</v>
      </c>
      <c r="G67" s="114">
        <v>280</v>
      </c>
      <c r="H67" s="114">
        <v>176</v>
      </c>
      <c r="I67" s="140">
        <v>216</v>
      </c>
      <c r="J67" s="115">
        <v>11</v>
      </c>
      <c r="K67" s="116">
        <v>5.0925925925925926</v>
      </c>
    </row>
    <row r="68" spans="1:11" ht="14.1" customHeight="1" x14ac:dyDescent="0.2">
      <c r="A68" s="306" t="s">
        <v>302</v>
      </c>
      <c r="B68" s="307" t="s">
        <v>303</v>
      </c>
      <c r="C68" s="308"/>
      <c r="D68" s="113">
        <v>0.80488295660339393</v>
      </c>
      <c r="E68" s="115">
        <v>120</v>
      </c>
      <c r="F68" s="114">
        <v>92</v>
      </c>
      <c r="G68" s="114">
        <v>144</v>
      </c>
      <c r="H68" s="114">
        <v>89</v>
      </c>
      <c r="I68" s="140">
        <v>112</v>
      </c>
      <c r="J68" s="115">
        <v>8</v>
      </c>
      <c r="K68" s="116">
        <v>7.1428571428571432</v>
      </c>
    </row>
    <row r="69" spans="1:11" ht="14.1" customHeight="1" x14ac:dyDescent="0.2">
      <c r="A69" s="306">
        <v>83</v>
      </c>
      <c r="B69" s="307" t="s">
        <v>304</v>
      </c>
      <c r="C69" s="308"/>
      <c r="D69" s="113">
        <v>3.4274599235361189</v>
      </c>
      <c r="E69" s="115">
        <v>511</v>
      </c>
      <c r="F69" s="114">
        <v>398</v>
      </c>
      <c r="G69" s="114">
        <v>1160</v>
      </c>
      <c r="H69" s="114">
        <v>384</v>
      </c>
      <c r="I69" s="140">
        <v>528</v>
      </c>
      <c r="J69" s="115">
        <v>-17</v>
      </c>
      <c r="K69" s="116">
        <v>-3.2196969696969697</v>
      </c>
    </row>
    <row r="70" spans="1:11" ht="14.1" customHeight="1" x14ac:dyDescent="0.2">
      <c r="A70" s="306" t="s">
        <v>305</v>
      </c>
      <c r="B70" s="307" t="s">
        <v>306</v>
      </c>
      <c r="C70" s="308"/>
      <c r="D70" s="113">
        <v>2.5420886712723858</v>
      </c>
      <c r="E70" s="115">
        <v>379</v>
      </c>
      <c r="F70" s="114">
        <v>284</v>
      </c>
      <c r="G70" s="114">
        <v>1010</v>
      </c>
      <c r="H70" s="114">
        <v>275</v>
      </c>
      <c r="I70" s="140">
        <v>420</v>
      </c>
      <c r="J70" s="115">
        <v>-41</v>
      </c>
      <c r="K70" s="116">
        <v>-9.7619047619047628</v>
      </c>
    </row>
    <row r="71" spans="1:11" ht="14.1" customHeight="1" x14ac:dyDescent="0.2">
      <c r="A71" s="306"/>
      <c r="B71" s="307" t="s">
        <v>307</v>
      </c>
      <c r="C71" s="308"/>
      <c r="D71" s="113">
        <v>1.2878127305654303</v>
      </c>
      <c r="E71" s="115">
        <v>192</v>
      </c>
      <c r="F71" s="114">
        <v>140</v>
      </c>
      <c r="G71" s="114">
        <v>526</v>
      </c>
      <c r="H71" s="114">
        <v>134</v>
      </c>
      <c r="I71" s="140">
        <v>196</v>
      </c>
      <c r="J71" s="115">
        <v>-4</v>
      </c>
      <c r="K71" s="116">
        <v>-2.0408163265306123</v>
      </c>
    </row>
    <row r="72" spans="1:11" ht="14.1" customHeight="1" x14ac:dyDescent="0.2">
      <c r="A72" s="306">
        <v>84</v>
      </c>
      <c r="B72" s="307" t="s">
        <v>308</v>
      </c>
      <c r="C72" s="308"/>
      <c r="D72" s="113">
        <v>1.0932993493862768</v>
      </c>
      <c r="E72" s="115">
        <v>163</v>
      </c>
      <c r="F72" s="114">
        <v>89</v>
      </c>
      <c r="G72" s="114">
        <v>204</v>
      </c>
      <c r="H72" s="114">
        <v>86</v>
      </c>
      <c r="I72" s="140">
        <v>145</v>
      </c>
      <c r="J72" s="115">
        <v>18</v>
      </c>
      <c r="K72" s="116">
        <v>12.413793103448276</v>
      </c>
    </row>
    <row r="73" spans="1:11" ht="14.1" customHeight="1" x14ac:dyDescent="0.2">
      <c r="A73" s="306" t="s">
        <v>309</v>
      </c>
      <c r="B73" s="307" t="s">
        <v>310</v>
      </c>
      <c r="C73" s="308"/>
      <c r="D73" s="113">
        <v>0.5902475015091555</v>
      </c>
      <c r="E73" s="115">
        <v>88</v>
      </c>
      <c r="F73" s="114">
        <v>21</v>
      </c>
      <c r="G73" s="114">
        <v>109</v>
      </c>
      <c r="H73" s="114">
        <v>23</v>
      </c>
      <c r="I73" s="140">
        <v>84</v>
      </c>
      <c r="J73" s="115">
        <v>4</v>
      </c>
      <c r="K73" s="116">
        <v>4.7619047619047619</v>
      </c>
    </row>
    <row r="74" spans="1:11" ht="14.1" customHeight="1" x14ac:dyDescent="0.2">
      <c r="A74" s="306" t="s">
        <v>311</v>
      </c>
      <c r="B74" s="307" t="s">
        <v>312</v>
      </c>
      <c r="C74" s="308"/>
      <c r="D74" s="113">
        <v>0.18109866523576362</v>
      </c>
      <c r="E74" s="115">
        <v>27</v>
      </c>
      <c r="F74" s="114">
        <v>35</v>
      </c>
      <c r="G74" s="114">
        <v>35</v>
      </c>
      <c r="H74" s="114">
        <v>16</v>
      </c>
      <c r="I74" s="140">
        <v>18</v>
      </c>
      <c r="J74" s="115">
        <v>9</v>
      </c>
      <c r="K74" s="116">
        <v>50</v>
      </c>
    </row>
    <row r="75" spans="1:11" ht="14.1" customHeight="1" x14ac:dyDescent="0.2">
      <c r="A75" s="306" t="s">
        <v>313</v>
      </c>
      <c r="B75" s="307" t="s">
        <v>314</v>
      </c>
      <c r="C75" s="308"/>
      <c r="D75" s="113">
        <v>4.6951505801864649E-2</v>
      </c>
      <c r="E75" s="115">
        <v>7</v>
      </c>
      <c r="F75" s="114">
        <v>0</v>
      </c>
      <c r="G75" s="114">
        <v>6</v>
      </c>
      <c r="H75" s="114">
        <v>4</v>
      </c>
      <c r="I75" s="140" t="s">
        <v>514</v>
      </c>
      <c r="J75" s="115" t="s">
        <v>514</v>
      </c>
      <c r="K75" s="116" t="s">
        <v>514</v>
      </c>
    </row>
    <row r="76" spans="1:11" ht="14.1" customHeight="1" x14ac:dyDescent="0.2">
      <c r="A76" s="306">
        <v>91</v>
      </c>
      <c r="B76" s="307" t="s">
        <v>315</v>
      </c>
      <c r="C76" s="308"/>
      <c r="D76" s="113">
        <v>0.16768394929237374</v>
      </c>
      <c r="E76" s="115">
        <v>25</v>
      </c>
      <c r="F76" s="114">
        <v>9</v>
      </c>
      <c r="G76" s="114">
        <v>27</v>
      </c>
      <c r="H76" s="114">
        <v>10</v>
      </c>
      <c r="I76" s="140">
        <v>18</v>
      </c>
      <c r="J76" s="115">
        <v>7</v>
      </c>
      <c r="K76" s="116">
        <v>38.888888888888886</v>
      </c>
    </row>
    <row r="77" spans="1:11" ht="14.1" customHeight="1" x14ac:dyDescent="0.2">
      <c r="A77" s="306">
        <v>92</v>
      </c>
      <c r="B77" s="307" t="s">
        <v>316</v>
      </c>
      <c r="C77" s="308"/>
      <c r="D77" s="113">
        <v>0.48963713193373132</v>
      </c>
      <c r="E77" s="115">
        <v>73</v>
      </c>
      <c r="F77" s="114">
        <v>45</v>
      </c>
      <c r="G77" s="114">
        <v>54</v>
      </c>
      <c r="H77" s="114">
        <v>42</v>
      </c>
      <c r="I77" s="140">
        <v>51</v>
      </c>
      <c r="J77" s="115">
        <v>22</v>
      </c>
      <c r="K77" s="116">
        <v>43.137254901960787</v>
      </c>
    </row>
    <row r="78" spans="1:11" ht="14.1" customHeight="1" x14ac:dyDescent="0.2">
      <c r="A78" s="306">
        <v>93</v>
      </c>
      <c r="B78" s="307" t="s">
        <v>317</v>
      </c>
      <c r="C78" s="308"/>
      <c r="D78" s="113">
        <v>0.12073244349050909</v>
      </c>
      <c r="E78" s="115">
        <v>18</v>
      </c>
      <c r="F78" s="114">
        <v>22</v>
      </c>
      <c r="G78" s="114">
        <v>17</v>
      </c>
      <c r="H78" s="114">
        <v>20</v>
      </c>
      <c r="I78" s="140">
        <v>14</v>
      </c>
      <c r="J78" s="115">
        <v>4</v>
      </c>
      <c r="K78" s="116">
        <v>28.571428571428573</v>
      </c>
    </row>
    <row r="79" spans="1:11" ht="14.1" customHeight="1" x14ac:dyDescent="0.2">
      <c r="A79" s="306">
        <v>94</v>
      </c>
      <c r="B79" s="307" t="s">
        <v>318</v>
      </c>
      <c r="C79" s="308"/>
      <c r="D79" s="113" t="s">
        <v>514</v>
      </c>
      <c r="E79" s="115" t="s">
        <v>514</v>
      </c>
      <c r="F79" s="114">
        <v>18</v>
      </c>
      <c r="G79" s="114">
        <v>35</v>
      </c>
      <c r="H79" s="114">
        <v>14</v>
      </c>
      <c r="I79" s="140" t="s">
        <v>514</v>
      </c>
      <c r="J79" s="115" t="s">
        <v>514</v>
      </c>
      <c r="K79" s="116" t="s">
        <v>514</v>
      </c>
    </row>
    <row r="80" spans="1:11" ht="14.1" customHeight="1" x14ac:dyDescent="0.2">
      <c r="A80" s="306" t="s">
        <v>319</v>
      </c>
      <c r="B80" s="307" t="s">
        <v>320</v>
      </c>
      <c r="C80" s="308"/>
      <c r="D80" s="113" t="s">
        <v>514</v>
      </c>
      <c r="E80" s="115" t="s">
        <v>514</v>
      </c>
      <c r="F80" s="114">
        <v>0</v>
      </c>
      <c r="G80" s="114">
        <v>5</v>
      </c>
      <c r="H80" s="114">
        <v>0</v>
      </c>
      <c r="I80" s="140" t="s">
        <v>514</v>
      </c>
      <c r="J80" s="115" t="s">
        <v>514</v>
      </c>
      <c r="K80" s="116" t="s">
        <v>514</v>
      </c>
    </row>
    <row r="81" spans="1:11" ht="14.1" customHeight="1" x14ac:dyDescent="0.2">
      <c r="A81" s="310" t="s">
        <v>321</v>
      </c>
      <c r="B81" s="311" t="s">
        <v>334</v>
      </c>
      <c r="C81" s="312"/>
      <c r="D81" s="125">
        <v>0.24817224495271312</v>
      </c>
      <c r="E81" s="143">
        <v>37</v>
      </c>
      <c r="F81" s="144">
        <v>63</v>
      </c>
      <c r="G81" s="144">
        <v>75</v>
      </c>
      <c r="H81" s="144">
        <v>27</v>
      </c>
      <c r="I81" s="145">
        <v>43</v>
      </c>
      <c r="J81" s="143">
        <v>-6</v>
      </c>
      <c r="K81" s="146">
        <v>-13.953488372093023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145171</v>
      </c>
      <c r="C10" s="114">
        <v>89172</v>
      </c>
      <c r="D10" s="114">
        <v>55999</v>
      </c>
      <c r="E10" s="114">
        <v>117399</v>
      </c>
      <c r="F10" s="114">
        <v>24777</v>
      </c>
      <c r="G10" s="114">
        <v>22830</v>
      </c>
      <c r="H10" s="114">
        <v>32822</v>
      </c>
      <c r="I10" s="115">
        <v>52201</v>
      </c>
      <c r="J10" s="114">
        <v>40203</v>
      </c>
      <c r="K10" s="114">
        <v>11998</v>
      </c>
      <c r="L10" s="423">
        <v>11957</v>
      </c>
      <c r="M10" s="424">
        <v>11366</v>
      </c>
    </row>
    <row r="11" spans="1:13" ht="11.1" customHeight="1" x14ac:dyDescent="0.2">
      <c r="A11" s="422" t="s">
        <v>388</v>
      </c>
      <c r="B11" s="115">
        <v>146509</v>
      </c>
      <c r="C11" s="114">
        <v>90589</v>
      </c>
      <c r="D11" s="114">
        <v>55920</v>
      </c>
      <c r="E11" s="114">
        <v>118613</v>
      </c>
      <c r="F11" s="114">
        <v>24934</v>
      </c>
      <c r="G11" s="114">
        <v>22151</v>
      </c>
      <c r="H11" s="114">
        <v>33806</v>
      </c>
      <c r="I11" s="115">
        <v>53082</v>
      </c>
      <c r="J11" s="114">
        <v>40731</v>
      </c>
      <c r="K11" s="114">
        <v>12351</v>
      </c>
      <c r="L11" s="423">
        <v>10858</v>
      </c>
      <c r="M11" s="424">
        <v>9505</v>
      </c>
    </row>
    <row r="12" spans="1:13" ht="11.1" customHeight="1" x14ac:dyDescent="0.2">
      <c r="A12" s="422" t="s">
        <v>389</v>
      </c>
      <c r="B12" s="115">
        <v>150779</v>
      </c>
      <c r="C12" s="114">
        <v>92850</v>
      </c>
      <c r="D12" s="114">
        <v>57929</v>
      </c>
      <c r="E12" s="114">
        <v>122101</v>
      </c>
      <c r="F12" s="114">
        <v>25622</v>
      </c>
      <c r="G12" s="114">
        <v>24784</v>
      </c>
      <c r="H12" s="114">
        <v>34595</v>
      </c>
      <c r="I12" s="115">
        <v>53441</v>
      </c>
      <c r="J12" s="114">
        <v>40493</v>
      </c>
      <c r="K12" s="114">
        <v>12948</v>
      </c>
      <c r="L12" s="423">
        <v>16010</v>
      </c>
      <c r="M12" s="424">
        <v>12151</v>
      </c>
    </row>
    <row r="13" spans="1:13" s="110" customFormat="1" ht="11.1" customHeight="1" x14ac:dyDescent="0.2">
      <c r="A13" s="422" t="s">
        <v>390</v>
      </c>
      <c r="B13" s="115">
        <v>148922</v>
      </c>
      <c r="C13" s="114">
        <v>91259</v>
      </c>
      <c r="D13" s="114">
        <v>57663</v>
      </c>
      <c r="E13" s="114">
        <v>120058</v>
      </c>
      <c r="F13" s="114">
        <v>25820</v>
      </c>
      <c r="G13" s="114">
        <v>23728</v>
      </c>
      <c r="H13" s="114">
        <v>34774</v>
      </c>
      <c r="I13" s="115">
        <v>53242</v>
      </c>
      <c r="J13" s="114">
        <v>40550</v>
      </c>
      <c r="K13" s="114">
        <v>12692</v>
      </c>
      <c r="L13" s="423">
        <v>7992</v>
      </c>
      <c r="M13" s="424">
        <v>10077</v>
      </c>
    </row>
    <row r="14" spans="1:13" ht="15" customHeight="1" x14ac:dyDescent="0.2">
      <c r="A14" s="422" t="s">
        <v>391</v>
      </c>
      <c r="B14" s="115">
        <v>150199</v>
      </c>
      <c r="C14" s="114">
        <v>92237</v>
      </c>
      <c r="D14" s="114">
        <v>57962</v>
      </c>
      <c r="E14" s="114">
        <v>116173</v>
      </c>
      <c r="F14" s="114">
        <v>31379</v>
      </c>
      <c r="G14" s="114">
        <v>23248</v>
      </c>
      <c r="H14" s="114">
        <v>35724</v>
      </c>
      <c r="I14" s="115">
        <v>53712</v>
      </c>
      <c r="J14" s="114">
        <v>40767</v>
      </c>
      <c r="K14" s="114">
        <v>12945</v>
      </c>
      <c r="L14" s="423">
        <v>13122</v>
      </c>
      <c r="M14" s="424">
        <v>11846</v>
      </c>
    </row>
    <row r="15" spans="1:13" ht="11.1" customHeight="1" x14ac:dyDescent="0.2">
      <c r="A15" s="422" t="s">
        <v>388</v>
      </c>
      <c r="B15" s="115">
        <v>151893</v>
      </c>
      <c r="C15" s="114">
        <v>93614</v>
      </c>
      <c r="D15" s="114">
        <v>58279</v>
      </c>
      <c r="E15" s="114">
        <v>116753</v>
      </c>
      <c r="F15" s="114">
        <v>32572</v>
      </c>
      <c r="G15" s="114">
        <v>22543</v>
      </c>
      <c r="H15" s="114">
        <v>36800</v>
      </c>
      <c r="I15" s="115">
        <v>54681</v>
      </c>
      <c r="J15" s="114">
        <v>41448</v>
      </c>
      <c r="K15" s="114">
        <v>13233</v>
      </c>
      <c r="L15" s="423">
        <v>11067</v>
      </c>
      <c r="M15" s="424">
        <v>9573</v>
      </c>
    </row>
    <row r="16" spans="1:13" ht="11.1" customHeight="1" x14ac:dyDescent="0.2">
      <c r="A16" s="422" t="s">
        <v>389</v>
      </c>
      <c r="B16" s="115">
        <v>156297</v>
      </c>
      <c r="C16" s="114">
        <v>95917</v>
      </c>
      <c r="D16" s="114">
        <v>60380</v>
      </c>
      <c r="E16" s="114">
        <v>121330</v>
      </c>
      <c r="F16" s="114">
        <v>33117</v>
      </c>
      <c r="G16" s="114">
        <v>25354</v>
      </c>
      <c r="H16" s="114">
        <v>37647</v>
      </c>
      <c r="I16" s="115">
        <v>54922</v>
      </c>
      <c r="J16" s="114">
        <v>40944</v>
      </c>
      <c r="K16" s="114">
        <v>13978</v>
      </c>
      <c r="L16" s="423">
        <v>16578</v>
      </c>
      <c r="M16" s="424">
        <v>12576</v>
      </c>
    </row>
    <row r="17" spans="1:13" s="110" customFormat="1" ht="11.1" customHeight="1" x14ac:dyDescent="0.2">
      <c r="A17" s="422" t="s">
        <v>390</v>
      </c>
      <c r="B17" s="115">
        <v>155519</v>
      </c>
      <c r="C17" s="114">
        <v>95084</v>
      </c>
      <c r="D17" s="114">
        <v>60435</v>
      </c>
      <c r="E17" s="114">
        <v>122096</v>
      </c>
      <c r="F17" s="114">
        <v>33293</v>
      </c>
      <c r="G17" s="114">
        <v>24401</v>
      </c>
      <c r="H17" s="114">
        <v>38037</v>
      </c>
      <c r="I17" s="115">
        <v>54671</v>
      </c>
      <c r="J17" s="114">
        <v>40773</v>
      </c>
      <c r="K17" s="114">
        <v>13898</v>
      </c>
      <c r="L17" s="423">
        <v>8459</v>
      </c>
      <c r="M17" s="424">
        <v>9837</v>
      </c>
    </row>
    <row r="18" spans="1:13" ht="15" customHeight="1" x14ac:dyDescent="0.2">
      <c r="A18" s="422" t="s">
        <v>392</v>
      </c>
      <c r="B18" s="115">
        <v>156879</v>
      </c>
      <c r="C18" s="114">
        <v>95860</v>
      </c>
      <c r="D18" s="114">
        <v>61019</v>
      </c>
      <c r="E18" s="114">
        <v>122301</v>
      </c>
      <c r="F18" s="114">
        <v>34386</v>
      </c>
      <c r="G18" s="114">
        <v>23894</v>
      </c>
      <c r="H18" s="114">
        <v>38850</v>
      </c>
      <c r="I18" s="115">
        <v>54421</v>
      </c>
      <c r="J18" s="114">
        <v>40631</v>
      </c>
      <c r="K18" s="114">
        <v>13790</v>
      </c>
      <c r="L18" s="423">
        <v>12921</v>
      </c>
      <c r="M18" s="424">
        <v>11687</v>
      </c>
    </row>
    <row r="19" spans="1:13" ht="11.1" customHeight="1" x14ac:dyDescent="0.2">
      <c r="A19" s="422" t="s">
        <v>388</v>
      </c>
      <c r="B19" s="115">
        <v>158079</v>
      </c>
      <c r="C19" s="114">
        <v>96940</v>
      </c>
      <c r="D19" s="114">
        <v>61139</v>
      </c>
      <c r="E19" s="114">
        <v>122905</v>
      </c>
      <c r="F19" s="114">
        <v>34994</v>
      </c>
      <c r="G19" s="114">
        <v>23181</v>
      </c>
      <c r="H19" s="114">
        <v>39904</v>
      </c>
      <c r="I19" s="115">
        <v>55488</v>
      </c>
      <c r="J19" s="114">
        <v>41277</v>
      </c>
      <c r="K19" s="114">
        <v>14211</v>
      </c>
      <c r="L19" s="423">
        <v>9860</v>
      </c>
      <c r="M19" s="424">
        <v>9032</v>
      </c>
    </row>
    <row r="20" spans="1:13" ht="11.1" customHeight="1" x14ac:dyDescent="0.2">
      <c r="A20" s="422" t="s">
        <v>389</v>
      </c>
      <c r="B20" s="115">
        <v>161144</v>
      </c>
      <c r="C20" s="114">
        <v>98749</v>
      </c>
      <c r="D20" s="114">
        <v>62395</v>
      </c>
      <c r="E20" s="114">
        <v>125534</v>
      </c>
      <c r="F20" s="114">
        <v>35361</v>
      </c>
      <c r="G20" s="114">
        <v>25337</v>
      </c>
      <c r="H20" s="114">
        <v>40620</v>
      </c>
      <c r="I20" s="115">
        <v>55782</v>
      </c>
      <c r="J20" s="114">
        <v>40881</v>
      </c>
      <c r="K20" s="114">
        <v>14901</v>
      </c>
      <c r="L20" s="423">
        <v>16466</v>
      </c>
      <c r="M20" s="424">
        <v>13736</v>
      </c>
    </row>
    <row r="21" spans="1:13" s="110" customFormat="1" ht="11.1" customHeight="1" x14ac:dyDescent="0.2">
      <c r="A21" s="422" t="s">
        <v>390</v>
      </c>
      <c r="B21" s="115">
        <v>159553</v>
      </c>
      <c r="C21" s="114">
        <v>97127</v>
      </c>
      <c r="D21" s="114">
        <v>62426</v>
      </c>
      <c r="E21" s="114">
        <v>124197</v>
      </c>
      <c r="F21" s="114">
        <v>35267</v>
      </c>
      <c r="G21" s="114">
        <v>24375</v>
      </c>
      <c r="H21" s="114">
        <v>40896</v>
      </c>
      <c r="I21" s="115">
        <v>55493</v>
      </c>
      <c r="J21" s="114">
        <v>40728</v>
      </c>
      <c r="K21" s="114">
        <v>14765</v>
      </c>
      <c r="L21" s="423">
        <v>7568</v>
      </c>
      <c r="M21" s="424">
        <v>9657</v>
      </c>
    </row>
    <row r="22" spans="1:13" ht="15" customHeight="1" x14ac:dyDescent="0.2">
      <c r="A22" s="422" t="s">
        <v>393</v>
      </c>
      <c r="B22" s="115">
        <v>160579</v>
      </c>
      <c r="C22" s="114">
        <v>97823</v>
      </c>
      <c r="D22" s="114">
        <v>62756</v>
      </c>
      <c r="E22" s="114">
        <v>124719</v>
      </c>
      <c r="F22" s="114">
        <v>35417</v>
      </c>
      <c r="G22" s="114">
        <v>23554</v>
      </c>
      <c r="H22" s="114">
        <v>41821</v>
      </c>
      <c r="I22" s="115">
        <v>55115</v>
      </c>
      <c r="J22" s="114">
        <v>40530</v>
      </c>
      <c r="K22" s="114">
        <v>14585</v>
      </c>
      <c r="L22" s="423">
        <v>11409</v>
      </c>
      <c r="M22" s="424">
        <v>10995</v>
      </c>
    </row>
    <row r="23" spans="1:13" ht="11.1" customHeight="1" x14ac:dyDescent="0.2">
      <c r="A23" s="422" t="s">
        <v>388</v>
      </c>
      <c r="B23" s="115">
        <v>161141</v>
      </c>
      <c r="C23" s="114">
        <v>98507</v>
      </c>
      <c r="D23" s="114">
        <v>62634</v>
      </c>
      <c r="E23" s="114">
        <v>124869</v>
      </c>
      <c r="F23" s="114">
        <v>35741</v>
      </c>
      <c r="G23" s="114">
        <v>22689</v>
      </c>
      <c r="H23" s="114">
        <v>42913</v>
      </c>
      <c r="I23" s="115">
        <v>56191</v>
      </c>
      <c r="J23" s="114">
        <v>41264</v>
      </c>
      <c r="K23" s="114">
        <v>14927</v>
      </c>
      <c r="L23" s="423">
        <v>10197</v>
      </c>
      <c r="M23" s="424">
        <v>9686</v>
      </c>
    </row>
    <row r="24" spans="1:13" ht="11.1" customHeight="1" x14ac:dyDescent="0.2">
      <c r="A24" s="422" t="s">
        <v>389</v>
      </c>
      <c r="B24" s="115">
        <v>165051</v>
      </c>
      <c r="C24" s="114">
        <v>100612</v>
      </c>
      <c r="D24" s="114">
        <v>64439</v>
      </c>
      <c r="E24" s="114">
        <v>125969</v>
      </c>
      <c r="F24" s="114">
        <v>36186</v>
      </c>
      <c r="G24" s="114">
        <v>25235</v>
      </c>
      <c r="H24" s="114">
        <v>43694</v>
      </c>
      <c r="I24" s="115">
        <v>56634</v>
      </c>
      <c r="J24" s="114">
        <v>40934</v>
      </c>
      <c r="K24" s="114">
        <v>15700</v>
      </c>
      <c r="L24" s="423">
        <v>16242</v>
      </c>
      <c r="M24" s="424">
        <v>12886</v>
      </c>
    </row>
    <row r="25" spans="1:13" s="110" customFormat="1" ht="11.1" customHeight="1" x14ac:dyDescent="0.2">
      <c r="A25" s="422" t="s">
        <v>390</v>
      </c>
      <c r="B25" s="115">
        <v>162527</v>
      </c>
      <c r="C25" s="114">
        <v>98537</v>
      </c>
      <c r="D25" s="114">
        <v>63990</v>
      </c>
      <c r="E25" s="114">
        <v>123252</v>
      </c>
      <c r="F25" s="114">
        <v>36240</v>
      </c>
      <c r="G25" s="114">
        <v>23998</v>
      </c>
      <c r="H25" s="114">
        <v>43854</v>
      </c>
      <c r="I25" s="115">
        <v>56023</v>
      </c>
      <c r="J25" s="114">
        <v>40612</v>
      </c>
      <c r="K25" s="114">
        <v>15411</v>
      </c>
      <c r="L25" s="423">
        <v>7630</v>
      </c>
      <c r="M25" s="424">
        <v>10174</v>
      </c>
    </row>
    <row r="26" spans="1:13" ht="15" customHeight="1" x14ac:dyDescent="0.2">
      <c r="A26" s="422" t="s">
        <v>394</v>
      </c>
      <c r="B26" s="115">
        <v>164015</v>
      </c>
      <c r="C26" s="114">
        <v>99443</v>
      </c>
      <c r="D26" s="114">
        <v>64572</v>
      </c>
      <c r="E26" s="114">
        <v>124075</v>
      </c>
      <c r="F26" s="114">
        <v>36899</v>
      </c>
      <c r="G26" s="114">
        <v>23368</v>
      </c>
      <c r="H26" s="114">
        <v>44875</v>
      </c>
      <c r="I26" s="115">
        <v>55788</v>
      </c>
      <c r="J26" s="114">
        <v>40464</v>
      </c>
      <c r="K26" s="114">
        <v>15324</v>
      </c>
      <c r="L26" s="423">
        <v>12500</v>
      </c>
      <c r="M26" s="424">
        <v>11221</v>
      </c>
    </row>
    <row r="27" spans="1:13" ht="11.1" customHeight="1" x14ac:dyDescent="0.2">
      <c r="A27" s="422" t="s">
        <v>388</v>
      </c>
      <c r="B27" s="115">
        <v>164764</v>
      </c>
      <c r="C27" s="114">
        <v>100022</v>
      </c>
      <c r="D27" s="114">
        <v>64742</v>
      </c>
      <c r="E27" s="114">
        <v>124307</v>
      </c>
      <c r="F27" s="114">
        <v>37423</v>
      </c>
      <c r="G27" s="114">
        <v>22757</v>
      </c>
      <c r="H27" s="114">
        <v>45684</v>
      </c>
      <c r="I27" s="115">
        <v>56839</v>
      </c>
      <c r="J27" s="114">
        <v>41056</v>
      </c>
      <c r="K27" s="114">
        <v>15783</v>
      </c>
      <c r="L27" s="423">
        <v>9697</v>
      </c>
      <c r="M27" s="424">
        <v>9147</v>
      </c>
    </row>
    <row r="28" spans="1:13" ht="11.1" customHeight="1" x14ac:dyDescent="0.2">
      <c r="A28" s="422" t="s">
        <v>389</v>
      </c>
      <c r="B28" s="115">
        <v>168531</v>
      </c>
      <c r="C28" s="114">
        <v>102051</v>
      </c>
      <c r="D28" s="114">
        <v>66480</v>
      </c>
      <c r="E28" s="114">
        <v>129615</v>
      </c>
      <c r="F28" s="114">
        <v>38137</v>
      </c>
      <c r="G28" s="114">
        <v>24904</v>
      </c>
      <c r="H28" s="114">
        <v>46284</v>
      </c>
      <c r="I28" s="115">
        <v>57220</v>
      </c>
      <c r="J28" s="114">
        <v>40515</v>
      </c>
      <c r="K28" s="114">
        <v>16705</v>
      </c>
      <c r="L28" s="423">
        <v>17788</v>
      </c>
      <c r="M28" s="424">
        <v>14499</v>
      </c>
    </row>
    <row r="29" spans="1:13" s="110" customFormat="1" ht="11.1" customHeight="1" x14ac:dyDescent="0.2">
      <c r="A29" s="422" t="s">
        <v>390</v>
      </c>
      <c r="B29" s="115">
        <v>166591</v>
      </c>
      <c r="C29" s="114">
        <v>100259</v>
      </c>
      <c r="D29" s="114">
        <v>66332</v>
      </c>
      <c r="E29" s="114">
        <v>128218</v>
      </c>
      <c r="F29" s="114">
        <v>38281</v>
      </c>
      <c r="G29" s="114">
        <v>23856</v>
      </c>
      <c r="H29" s="114">
        <v>46381</v>
      </c>
      <c r="I29" s="115">
        <v>56635</v>
      </c>
      <c r="J29" s="114">
        <v>40354</v>
      </c>
      <c r="K29" s="114">
        <v>16281</v>
      </c>
      <c r="L29" s="423">
        <v>8401</v>
      </c>
      <c r="M29" s="424">
        <v>10348</v>
      </c>
    </row>
    <row r="30" spans="1:13" ht="15" customHeight="1" x14ac:dyDescent="0.2">
      <c r="A30" s="422" t="s">
        <v>395</v>
      </c>
      <c r="B30" s="115">
        <v>169150</v>
      </c>
      <c r="C30" s="114">
        <v>101332</v>
      </c>
      <c r="D30" s="114">
        <v>67818</v>
      </c>
      <c r="E30" s="114">
        <v>129334</v>
      </c>
      <c r="F30" s="114">
        <v>39745</v>
      </c>
      <c r="G30" s="114">
        <v>23499</v>
      </c>
      <c r="H30" s="114">
        <v>47534</v>
      </c>
      <c r="I30" s="115">
        <v>55209</v>
      </c>
      <c r="J30" s="114">
        <v>39075</v>
      </c>
      <c r="K30" s="114">
        <v>16134</v>
      </c>
      <c r="L30" s="423">
        <v>14570</v>
      </c>
      <c r="M30" s="424">
        <v>12352</v>
      </c>
    </row>
    <row r="31" spans="1:13" ht="11.1" customHeight="1" x14ac:dyDescent="0.2">
      <c r="A31" s="422" t="s">
        <v>388</v>
      </c>
      <c r="B31" s="115">
        <v>170402</v>
      </c>
      <c r="C31" s="114">
        <v>102214</v>
      </c>
      <c r="D31" s="114">
        <v>68188</v>
      </c>
      <c r="E31" s="114">
        <v>129934</v>
      </c>
      <c r="F31" s="114">
        <v>40421</v>
      </c>
      <c r="G31" s="114">
        <v>22851</v>
      </c>
      <c r="H31" s="114">
        <v>48564</v>
      </c>
      <c r="I31" s="115">
        <v>56063</v>
      </c>
      <c r="J31" s="114">
        <v>39530</v>
      </c>
      <c r="K31" s="114">
        <v>16533</v>
      </c>
      <c r="L31" s="423">
        <v>11416</v>
      </c>
      <c r="M31" s="424">
        <v>10337</v>
      </c>
    </row>
    <row r="32" spans="1:13" ht="11.1" customHeight="1" x14ac:dyDescent="0.2">
      <c r="A32" s="422" t="s">
        <v>389</v>
      </c>
      <c r="B32" s="115">
        <v>174455</v>
      </c>
      <c r="C32" s="114">
        <v>104447</v>
      </c>
      <c r="D32" s="114">
        <v>70008</v>
      </c>
      <c r="E32" s="114">
        <v>133177</v>
      </c>
      <c r="F32" s="114">
        <v>41252</v>
      </c>
      <c r="G32" s="114">
        <v>25239</v>
      </c>
      <c r="H32" s="114">
        <v>49396</v>
      </c>
      <c r="I32" s="115">
        <v>55936</v>
      </c>
      <c r="J32" s="114">
        <v>38700</v>
      </c>
      <c r="K32" s="114">
        <v>17236</v>
      </c>
      <c r="L32" s="423">
        <v>18028</v>
      </c>
      <c r="M32" s="424">
        <v>14323</v>
      </c>
    </row>
    <row r="33" spans="1:13" s="110" customFormat="1" ht="11.1" customHeight="1" x14ac:dyDescent="0.2">
      <c r="A33" s="422" t="s">
        <v>390</v>
      </c>
      <c r="B33" s="115">
        <v>172916</v>
      </c>
      <c r="C33" s="114">
        <v>103040</v>
      </c>
      <c r="D33" s="114">
        <v>69876</v>
      </c>
      <c r="E33" s="114">
        <v>131451</v>
      </c>
      <c r="F33" s="114">
        <v>41449</v>
      </c>
      <c r="G33" s="114">
        <v>24209</v>
      </c>
      <c r="H33" s="114">
        <v>49525</v>
      </c>
      <c r="I33" s="115">
        <v>55524</v>
      </c>
      <c r="J33" s="114">
        <v>38626</v>
      </c>
      <c r="K33" s="114">
        <v>16898</v>
      </c>
      <c r="L33" s="423">
        <v>8755</v>
      </c>
      <c r="M33" s="424">
        <v>10479</v>
      </c>
    </row>
    <row r="34" spans="1:13" ht="15" customHeight="1" x14ac:dyDescent="0.2">
      <c r="A34" s="422" t="s">
        <v>396</v>
      </c>
      <c r="B34" s="115">
        <v>174601</v>
      </c>
      <c r="C34" s="114">
        <v>103972</v>
      </c>
      <c r="D34" s="114">
        <v>70629</v>
      </c>
      <c r="E34" s="114">
        <v>132370</v>
      </c>
      <c r="F34" s="114">
        <v>42222</v>
      </c>
      <c r="G34" s="114">
        <v>23641</v>
      </c>
      <c r="H34" s="114">
        <v>50713</v>
      </c>
      <c r="I34" s="115">
        <v>55431</v>
      </c>
      <c r="J34" s="114">
        <v>38521</v>
      </c>
      <c r="K34" s="114">
        <v>16910</v>
      </c>
      <c r="L34" s="423">
        <v>14060</v>
      </c>
      <c r="M34" s="424">
        <v>12282</v>
      </c>
    </row>
    <row r="35" spans="1:13" ht="11.1" customHeight="1" x14ac:dyDescent="0.2">
      <c r="A35" s="422" t="s">
        <v>388</v>
      </c>
      <c r="B35" s="115">
        <v>175557</v>
      </c>
      <c r="C35" s="114">
        <v>104675</v>
      </c>
      <c r="D35" s="114">
        <v>70882</v>
      </c>
      <c r="E35" s="114">
        <v>132696</v>
      </c>
      <c r="F35" s="114">
        <v>42854</v>
      </c>
      <c r="G35" s="114">
        <v>23072</v>
      </c>
      <c r="H35" s="114">
        <v>51632</v>
      </c>
      <c r="I35" s="115">
        <v>56169</v>
      </c>
      <c r="J35" s="114">
        <v>38970</v>
      </c>
      <c r="K35" s="114">
        <v>17199</v>
      </c>
      <c r="L35" s="423">
        <v>13022</v>
      </c>
      <c r="M35" s="424">
        <v>12134</v>
      </c>
    </row>
    <row r="36" spans="1:13" ht="11.1" customHeight="1" x14ac:dyDescent="0.2">
      <c r="A36" s="422" t="s">
        <v>389</v>
      </c>
      <c r="B36" s="115">
        <v>179760</v>
      </c>
      <c r="C36" s="114">
        <v>106943</v>
      </c>
      <c r="D36" s="114">
        <v>72817</v>
      </c>
      <c r="E36" s="114">
        <v>135989</v>
      </c>
      <c r="F36" s="114">
        <v>43769</v>
      </c>
      <c r="G36" s="114">
        <v>25636</v>
      </c>
      <c r="H36" s="114">
        <v>52471</v>
      </c>
      <c r="I36" s="115">
        <v>56104</v>
      </c>
      <c r="J36" s="114">
        <v>38109</v>
      </c>
      <c r="K36" s="114">
        <v>17995</v>
      </c>
      <c r="L36" s="423">
        <v>17988</v>
      </c>
      <c r="M36" s="424">
        <v>14069</v>
      </c>
    </row>
    <row r="37" spans="1:13" s="110" customFormat="1" ht="11.1" customHeight="1" x14ac:dyDescent="0.2">
      <c r="A37" s="422" t="s">
        <v>390</v>
      </c>
      <c r="B37" s="115">
        <v>178274</v>
      </c>
      <c r="C37" s="114">
        <v>105687</v>
      </c>
      <c r="D37" s="114">
        <v>72587</v>
      </c>
      <c r="E37" s="114">
        <v>134268</v>
      </c>
      <c r="F37" s="114">
        <v>44006</v>
      </c>
      <c r="G37" s="114">
        <v>24560</v>
      </c>
      <c r="H37" s="114">
        <v>52855</v>
      </c>
      <c r="I37" s="115">
        <v>55608</v>
      </c>
      <c r="J37" s="114">
        <v>37894</v>
      </c>
      <c r="K37" s="114">
        <v>17714</v>
      </c>
      <c r="L37" s="423">
        <v>9669</v>
      </c>
      <c r="M37" s="424">
        <v>11303</v>
      </c>
    </row>
    <row r="38" spans="1:13" ht="15" customHeight="1" x14ac:dyDescent="0.2">
      <c r="A38" s="425" t="s">
        <v>397</v>
      </c>
      <c r="B38" s="115">
        <v>179935</v>
      </c>
      <c r="C38" s="114">
        <v>106690</v>
      </c>
      <c r="D38" s="114">
        <v>73245</v>
      </c>
      <c r="E38" s="114">
        <v>135198</v>
      </c>
      <c r="F38" s="114">
        <v>44737</v>
      </c>
      <c r="G38" s="114">
        <v>24061</v>
      </c>
      <c r="H38" s="114">
        <v>53897</v>
      </c>
      <c r="I38" s="115">
        <v>55472</v>
      </c>
      <c r="J38" s="114">
        <v>37854</v>
      </c>
      <c r="K38" s="114">
        <v>17618</v>
      </c>
      <c r="L38" s="423">
        <v>14990</v>
      </c>
      <c r="M38" s="424">
        <v>13514</v>
      </c>
    </row>
    <row r="39" spans="1:13" ht="11.1" customHeight="1" x14ac:dyDescent="0.2">
      <c r="A39" s="422" t="s">
        <v>388</v>
      </c>
      <c r="B39" s="115">
        <v>180527</v>
      </c>
      <c r="C39" s="114">
        <v>107366</v>
      </c>
      <c r="D39" s="114">
        <v>73161</v>
      </c>
      <c r="E39" s="114">
        <v>135271</v>
      </c>
      <c r="F39" s="114">
        <v>45256</v>
      </c>
      <c r="G39" s="114">
        <v>23193</v>
      </c>
      <c r="H39" s="114">
        <v>54892</v>
      </c>
      <c r="I39" s="115">
        <v>56660</v>
      </c>
      <c r="J39" s="114">
        <v>38551</v>
      </c>
      <c r="K39" s="114">
        <v>18109</v>
      </c>
      <c r="L39" s="423">
        <v>12700</v>
      </c>
      <c r="M39" s="424">
        <v>12088</v>
      </c>
    </row>
    <row r="40" spans="1:13" ht="11.1" customHeight="1" x14ac:dyDescent="0.2">
      <c r="A40" s="425" t="s">
        <v>389</v>
      </c>
      <c r="B40" s="115">
        <v>185022</v>
      </c>
      <c r="C40" s="114">
        <v>109710</v>
      </c>
      <c r="D40" s="114">
        <v>75312</v>
      </c>
      <c r="E40" s="114">
        <v>138781</v>
      </c>
      <c r="F40" s="114">
        <v>46241</v>
      </c>
      <c r="G40" s="114">
        <v>25810</v>
      </c>
      <c r="H40" s="114">
        <v>55880</v>
      </c>
      <c r="I40" s="115">
        <v>56600</v>
      </c>
      <c r="J40" s="114">
        <v>37615</v>
      </c>
      <c r="K40" s="114">
        <v>18985</v>
      </c>
      <c r="L40" s="423">
        <v>19363</v>
      </c>
      <c r="M40" s="424">
        <v>15641</v>
      </c>
    </row>
    <row r="41" spans="1:13" s="110" customFormat="1" ht="11.1" customHeight="1" x14ac:dyDescent="0.2">
      <c r="A41" s="422" t="s">
        <v>390</v>
      </c>
      <c r="B41" s="115">
        <v>184348</v>
      </c>
      <c r="C41" s="114">
        <v>108920</v>
      </c>
      <c r="D41" s="114">
        <v>75428</v>
      </c>
      <c r="E41" s="114">
        <v>137780</v>
      </c>
      <c r="F41" s="114">
        <v>46568</v>
      </c>
      <c r="G41" s="114">
        <v>24783</v>
      </c>
      <c r="H41" s="114">
        <v>56432</v>
      </c>
      <c r="I41" s="115">
        <v>56091</v>
      </c>
      <c r="J41" s="114">
        <v>37237</v>
      </c>
      <c r="K41" s="114">
        <v>18854</v>
      </c>
      <c r="L41" s="423">
        <v>10881</v>
      </c>
      <c r="M41" s="424">
        <v>12044</v>
      </c>
    </row>
    <row r="42" spans="1:13" ht="15" customHeight="1" x14ac:dyDescent="0.2">
      <c r="A42" s="422" t="s">
        <v>398</v>
      </c>
      <c r="B42" s="115">
        <v>185293</v>
      </c>
      <c r="C42" s="114">
        <v>109396</v>
      </c>
      <c r="D42" s="114">
        <v>75897</v>
      </c>
      <c r="E42" s="114">
        <v>138295</v>
      </c>
      <c r="F42" s="114">
        <v>46998</v>
      </c>
      <c r="G42" s="114">
        <v>24216</v>
      </c>
      <c r="H42" s="114">
        <v>57209</v>
      </c>
      <c r="I42" s="115">
        <v>55884</v>
      </c>
      <c r="J42" s="114">
        <v>37121</v>
      </c>
      <c r="K42" s="114">
        <v>18763</v>
      </c>
      <c r="L42" s="423">
        <v>16154</v>
      </c>
      <c r="M42" s="424">
        <v>14753</v>
      </c>
    </row>
    <row r="43" spans="1:13" ht="11.1" customHeight="1" x14ac:dyDescent="0.2">
      <c r="A43" s="422" t="s">
        <v>388</v>
      </c>
      <c r="B43" s="115">
        <v>185985</v>
      </c>
      <c r="C43" s="114">
        <v>110009</v>
      </c>
      <c r="D43" s="114">
        <v>75976</v>
      </c>
      <c r="E43" s="114">
        <v>138466</v>
      </c>
      <c r="F43" s="114">
        <v>47519</v>
      </c>
      <c r="G43" s="114">
        <v>23411</v>
      </c>
      <c r="H43" s="114">
        <v>58156</v>
      </c>
      <c r="I43" s="115">
        <v>57068</v>
      </c>
      <c r="J43" s="114">
        <v>37858</v>
      </c>
      <c r="K43" s="114">
        <v>19210</v>
      </c>
      <c r="L43" s="423">
        <v>14694</v>
      </c>
      <c r="M43" s="424">
        <v>14323</v>
      </c>
    </row>
    <row r="44" spans="1:13" ht="11.1" customHeight="1" x14ac:dyDescent="0.2">
      <c r="A44" s="422" t="s">
        <v>389</v>
      </c>
      <c r="B44" s="115">
        <v>190542</v>
      </c>
      <c r="C44" s="114">
        <v>112639</v>
      </c>
      <c r="D44" s="114">
        <v>77903</v>
      </c>
      <c r="E44" s="114">
        <v>141925</v>
      </c>
      <c r="F44" s="114">
        <v>48617</v>
      </c>
      <c r="G44" s="114">
        <v>26113</v>
      </c>
      <c r="H44" s="114">
        <v>59040</v>
      </c>
      <c r="I44" s="115">
        <v>56980</v>
      </c>
      <c r="J44" s="114">
        <v>36819</v>
      </c>
      <c r="K44" s="114">
        <v>20161</v>
      </c>
      <c r="L44" s="423">
        <v>20767</v>
      </c>
      <c r="M44" s="424">
        <v>16519</v>
      </c>
    </row>
    <row r="45" spans="1:13" s="110" customFormat="1" ht="11.1" customHeight="1" x14ac:dyDescent="0.2">
      <c r="A45" s="422" t="s">
        <v>390</v>
      </c>
      <c r="B45" s="115">
        <v>189209</v>
      </c>
      <c r="C45" s="114">
        <v>111535</v>
      </c>
      <c r="D45" s="114">
        <v>77674</v>
      </c>
      <c r="E45" s="114">
        <v>140395</v>
      </c>
      <c r="F45" s="114">
        <v>48814</v>
      </c>
      <c r="G45" s="114">
        <v>25079</v>
      </c>
      <c r="H45" s="114">
        <v>59435</v>
      </c>
      <c r="I45" s="115">
        <v>56710</v>
      </c>
      <c r="J45" s="114">
        <v>36899</v>
      </c>
      <c r="K45" s="114">
        <v>19811</v>
      </c>
      <c r="L45" s="423">
        <v>11374</v>
      </c>
      <c r="M45" s="424">
        <v>13098</v>
      </c>
    </row>
    <row r="46" spans="1:13" ht="15" customHeight="1" x14ac:dyDescent="0.2">
      <c r="A46" s="422" t="s">
        <v>399</v>
      </c>
      <c r="B46" s="115">
        <v>191152</v>
      </c>
      <c r="C46" s="114">
        <v>112705</v>
      </c>
      <c r="D46" s="114">
        <v>78447</v>
      </c>
      <c r="E46" s="114">
        <v>141782</v>
      </c>
      <c r="F46" s="114">
        <v>49370</v>
      </c>
      <c r="G46" s="114">
        <v>24542</v>
      </c>
      <c r="H46" s="114">
        <v>60476</v>
      </c>
      <c r="I46" s="115">
        <v>56888</v>
      </c>
      <c r="J46" s="114">
        <v>36970</v>
      </c>
      <c r="K46" s="114">
        <v>19918</v>
      </c>
      <c r="L46" s="423">
        <v>15880</v>
      </c>
      <c r="M46" s="424">
        <v>13911</v>
      </c>
    </row>
    <row r="47" spans="1:13" ht="11.1" customHeight="1" x14ac:dyDescent="0.2">
      <c r="A47" s="422" t="s">
        <v>388</v>
      </c>
      <c r="B47" s="115">
        <v>191409</v>
      </c>
      <c r="C47" s="114">
        <v>113028</v>
      </c>
      <c r="D47" s="114">
        <v>78381</v>
      </c>
      <c r="E47" s="114">
        <v>141361</v>
      </c>
      <c r="F47" s="114">
        <v>50048</v>
      </c>
      <c r="G47" s="114">
        <v>23615</v>
      </c>
      <c r="H47" s="114">
        <v>61263</v>
      </c>
      <c r="I47" s="115">
        <v>57977</v>
      </c>
      <c r="J47" s="114">
        <v>37612</v>
      </c>
      <c r="K47" s="114">
        <v>20365</v>
      </c>
      <c r="L47" s="423">
        <v>13290</v>
      </c>
      <c r="M47" s="424">
        <v>13116</v>
      </c>
    </row>
    <row r="48" spans="1:13" ht="11.1" customHeight="1" x14ac:dyDescent="0.2">
      <c r="A48" s="422" t="s">
        <v>389</v>
      </c>
      <c r="B48" s="115">
        <v>195990</v>
      </c>
      <c r="C48" s="114">
        <v>115448</v>
      </c>
      <c r="D48" s="114">
        <v>80542</v>
      </c>
      <c r="E48" s="114">
        <v>145050</v>
      </c>
      <c r="F48" s="114">
        <v>50940</v>
      </c>
      <c r="G48" s="114">
        <v>26408</v>
      </c>
      <c r="H48" s="114">
        <v>61964</v>
      </c>
      <c r="I48" s="115">
        <v>57764</v>
      </c>
      <c r="J48" s="114">
        <v>36553</v>
      </c>
      <c r="K48" s="114">
        <v>21211</v>
      </c>
      <c r="L48" s="423">
        <v>20820</v>
      </c>
      <c r="M48" s="424">
        <v>16717</v>
      </c>
    </row>
    <row r="49" spans="1:17" s="110" customFormat="1" ht="11.1" customHeight="1" x14ac:dyDescent="0.2">
      <c r="A49" s="422" t="s">
        <v>390</v>
      </c>
      <c r="B49" s="115">
        <v>194243</v>
      </c>
      <c r="C49" s="114">
        <v>114114</v>
      </c>
      <c r="D49" s="114">
        <v>80129</v>
      </c>
      <c r="E49" s="114">
        <v>143267</v>
      </c>
      <c r="F49" s="114">
        <v>50976</v>
      </c>
      <c r="G49" s="114">
        <v>25438</v>
      </c>
      <c r="H49" s="114">
        <v>62170</v>
      </c>
      <c r="I49" s="115">
        <v>57430</v>
      </c>
      <c r="J49" s="114">
        <v>36568</v>
      </c>
      <c r="K49" s="114">
        <v>20862</v>
      </c>
      <c r="L49" s="423">
        <v>11134</v>
      </c>
      <c r="M49" s="424">
        <v>12977</v>
      </c>
    </row>
    <row r="50" spans="1:17" ht="15" customHeight="1" x14ac:dyDescent="0.2">
      <c r="A50" s="422" t="s">
        <v>400</v>
      </c>
      <c r="B50" s="143">
        <v>195303</v>
      </c>
      <c r="C50" s="144">
        <v>114705</v>
      </c>
      <c r="D50" s="144">
        <v>80598</v>
      </c>
      <c r="E50" s="144">
        <v>143941</v>
      </c>
      <c r="F50" s="144">
        <v>51362</v>
      </c>
      <c r="G50" s="144">
        <v>24900</v>
      </c>
      <c r="H50" s="144">
        <v>62738</v>
      </c>
      <c r="I50" s="143">
        <v>55759</v>
      </c>
      <c r="J50" s="144">
        <v>35594</v>
      </c>
      <c r="K50" s="144">
        <v>20165</v>
      </c>
      <c r="L50" s="426">
        <v>16095</v>
      </c>
      <c r="M50" s="427">
        <v>14909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2.1715702686866996</v>
      </c>
      <c r="C6" s="480">
        <f>'Tabelle 3.3'!J11</f>
        <v>-1.9846013218956546</v>
      </c>
      <c r="D6" s="481">
        <f t="shared" ref="D6:E9" si="0">IF(OR(AND(B6&gt;=-50,B6&lt;=50),ISNUMBER(B6)=FALSE),B6,"")</f>
        <v>2.1715702686866996</v>
      </c>
      <c r="E6" s="481">
        <f t="shared" si="0"/>
        <v>-1.9846013218956546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2.1715702686866996</v>
      </c>
      <c r="C14" s="480">
        <f>'Tabelle 3.3'!J11</f>
        <v>-1.9846013218956546</v>
      </c>
      <c r="D14" s="481">
        <f>IF(OR(AND(B14&gt;=-50,B14&lt;=50),ISNUMBER(B14)=FALSE),B14,"")</f>
        <v>2.1715702686866996</v>
      </c>
      <c r="E14" s="481">
        <f>IF(OR(AND(C14&gt;=-50,C14&lt;=50),ISNUMBER(C14)=FALSE),C14,"")</f>
        <v>-1.9846013218956546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1.0632344711807498</v>
      </c>
      <c r="C15" s="480">
        <f>'Tabelle 3.3'!J12</f>
        <v>3.8120276043378247</v>
      </c>
      <c r="D15" s="481">
        <f t="shared" ref="D15:E45" si="3">IF(OR(AND(B15&gt;=-50,B15&lt;=50),ISNUMBER(B15)=FALSE),B15,"")</f>
        <v>1.0632344711807498</v>
      </c>
      <c r="E15" s="481">
        <f t="shared" si="3"/>
        <v>3.8120276043378247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-0.13654984069185253</v>
      </c>
      <c r="C16" s="480">
        <f>'Tabelle 3.3'!J13</f>
        <v>3.2348804500703237</v>
      </c>
      <c r="D16" s="481">
        <f t="shared" si="3"/>
        <v>-0.13654984069185253</v>
      </c>
      <c r="E16" s="481">
        <f t="shared" si="3"/>
        <v>3.2348804500703237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2.0522532271778617</v>
      </c>
      <c r="C17" s="480">
        <f>'Tabelle 3.3'!J14</f>
        <v>-4.2271562766865927</v>
      </c>
      <c r="D17" s="481">
        <f t="shared" si="3"/>
        <v>2.0522532271778617</v>
      </c>
      <c r="E17" s="481">
        <f t="shared" si="3"/>
        <v>-4.2271562766865927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4.6560111188325228</v>
      </c>
      <c r="C18" s="480">
        <f>'Tabelle 3.3'!J15</f>
        <v>-1.21580547112462</v>
      </c>
      <c r="D18" s="481">
        <f t="shared" si="3"/>
        <v>4.6560111188325228</v>
      </c>
      <c r="E18" s="481">
        <f t="shared" si="3"/>
        <v>-1.21580547112462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2.047590876224282</v>
      </c>
      <c r="C19" s="480">
        <f>'Tabelle 3.3'!J16</f>
        <v>-6.8998109640831755</v>
      </c>
      <c r="D19" s="481">
        <f t="shared" si="3"/>
        <v>2.047590876224282</v>
      </c>
      <c r="E19" s="481">
        <f t="shared" si="3"/>
        <v>-6.8998109640831755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-0.26669037247755356</v>
      </c>
      <c r="C20" s="480">
        <f>'Tabelle 3.3'!J17</f>
        <v>-4.7138047138047137</v>
      </c>
      <c r="D20" s="481">
        <f t="shared" si="3"/>
        <v>-0.26669037247755356</v>
      </c>
      <c r="E20" s="481">
        <f t="shared" si="3"/>
        <v>-4.7138047138047137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4.3786666666666667</v>
      </c>
      <c r="C21" s="480">
        <f>'Tabelle 3.3'!J18</f>
        <v>3.028118240807498</v>
      </c>
      <c r="D21" s="481">
        <f t="shared" si="3"/>
        <v>4.3786666666666667</v>
      </c>
      <c r="E21" s="481">
        <f t="shared" si="3"/>
        <v>3.028118240807498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0.17194702568230044</v>
      </c>
      <c r="C22" s="480">
        <f>'Tabelle 3.3'!J19</f>
        <v>-1.3939626994808691</v>
      </c>
      <c r="D22" s="481">
        <f t="shared" si="3"/>
        <v>0.17194702568230044</v>
      </c>
      <c r="E22" s="481">
        <f t="shared" si="3"/>
        <v>-1.3939626994808691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1.564820102798401</v>
      </c>
      <c r="C23" s="480">
        <f>'Tabelle 3.3'!J20</f>
        <v>3.0575103130308179</v>
      </c>
      <c r="D23" s="481">
        <f t="shared" si="3"/>
        <v>1.564820102798401</v>
      </c>
      <c r="E23" s="481">
        <f t="shared" si="3"/>
        <v>3.0575103130308179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3.990246065174019</v>
      </c>
      <c r="C24" s="480">
        <f>'Tabelle 3.3'!J21</f>
        <v>-8.346247509408899</v>
      </c>
      <c r="D24" s="481">
        <f t="shared" si="3"/>
        <v>3.990246065174019</v>
      </c>
      <c r="E24" s="481">
        <f t="shared" si="3"/>
        <v>-8.346247509408899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20.812544547398431</v>
      </c>
      <c r="C25" s="480">
        <f>'Tabelle 3.3'!J22</f>
        <v>-9.7152428810720259</v>
      </c>
      <c r="D25" s="481">
        <f t="shared" si="3"/>
        <v>20.812544547398431</v>
      </c>
      <c r="E25" s="481">
        <f t="shared" si="3"/>
        <v>-9.7152428810720259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0.74282786885245899</v>
      </c>
      <c r="C26" s="480">
        <f>'Tabelle 3.3'!J23</f>
        <v>-4.6969696969696972</v>
      </c>
      <c r="D26" s="481">
        <f t="shared" si="3"/>
        <v>0.74282786885245899</v>
      </c>
      <c r="E26" s="481">
        <f t="shared" si="3"/>
        <v>-4.6969696969696972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3.575456801263253</v>
      </c>
      <c r="C27" s="480">
        <f>'Tabelle 3.3'!J24</f>
        <v>-1.7380109430318635</v>
      </c>
      <c r="D27" s="481">
        <f t="shared" si="3"/>
        <v>3.575456801263253</v>
      </c>
      <c r="E27" s="481">
        <f t="shared" si="3"/>
        <v>-1.7380109430318635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1.1250611446274255</v>
      </c>
      <c r="C28" s="480">
        <f>'Tabelle 3.3'!J25</f>
        <v>0.88519313304721026</v>
      </c>
      <c r="D28" s="481">
        <f t="shared" si="3"/>
        <v>1.1250611446274255</v>
      </c>
      <c r="E28" s="481">
        <f t="shared" si="3"/>
        <v>0.88519313304721026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-12.807525325615051</v>
      </c>
      <c r="C29" s="480">
        <f>'Tabelle 3.3'!J26</f>
        <v>-21.710526315789473</v>
      </c>
      <c r="D29" s="481">
        <f t="shared" si="3"/>
        <v>-12.807525325615051</v>
      </c>
      <c r="E29" s="481">
        <f t="shared" si="3"/>
        <v>-21.710526315789473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2.9318958716802523</v>
      </c>
      <c r="C30" s="480">
        <f>'Tabelle 3.3'!J27</f>
        <v>-4.3907793633369927</v>
      </c>
      <c r="D30" s="481">
        <f t="shared" si="3"/>
        <v>2.9318958716802523</v>
      </c>
      <c r="E30" s="481">
        <f t="shared" si="3"/>
        <v>-4.3907793633369927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3.464484679665738</v>
      </c>
      <c r="C31" s="480">
        <f>'Tabelle 3.3'!J28</f>
        <v>-4.7129909365558911</v>
      </c>
      <c r="D31" s="481">
        <f t="shared" si="3"/>
        <v>3.464484679665738</v>
      </c>
      <c r="E31" s="481">
        <f t="shared" si="3"/>
        <v>-4.7129909365558911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4.4262161942662228</v>
      </c>
      <c r="C32" s="480">
        <f>'Tabelle 3.3'!J29</f>
        <v>-0.82788671023965144</v>
      </c>
      <c r="D32" s="481">
        <f t="shared" si="3"/>
        <v>4.4262161942662228</v>
      </c>
      <c r="E32" s="481">
        <f t="shared" si="3"/>
        <v>-0.82788671023965144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4.806514817536125</v>
      </c>
      <c r="C33" s="480">
        <f>'Tabelle 3.3'!J30</f>
        <v>-1.3557929334428924</v>
      </c>
      <c r="D33" s="481">
        <f t="shared" si="3"/>
        <v>4.806514817536125</v>
      </c>
      <c r="E33" s="481">
        <f t="shared" si="3"/>
        <v>-1.3557929334428924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2.8430451127819549</v>
      </c>
      <c r="C34" s="480">
        <f>'Tabelle 3.3'!J31</f>
        <v>-1.0492700729927007</v>
      </c>
      <c r="D34" s="481">
        <f t="shared" si="3"/>
        <v>2.8430451127819549</v>
      </c>
      <c r="E34" s="481">
        <f t="shared" si="3"/>
        <v>-1.0492700729927007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1.0632344711807498</v>
      </c>
      <c r="C37" s="480">
        <f>'Tabelle 3.3'!J34</f>
        <v>3.8120276043378247</v>
      </c>
      <c r="D37" s="481">
        <f t="shared" si="3"/>
        <v>1.0632344711807498</v>
      </c>
      <c r="E37" s="481">
        <f t="shared" si="3"/>
        <v>3.8120276043378247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2.5062757036799659</v>
      </c>
      <c r="C38" s="480">
        <f>'Tabelle 3.3'!J35</f>
        <v>-1.1139674378748929</v>
      </c>
      <c r="D38" s="481">
        <f t="shared" si="3"/>
        <v>2.5062757036799659</v>
      </c>
      <c r="E38" s="481">
        <f t="shared" si="3"/>
        <v>-1.1139674378748929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1.9842924967830677</v>
      </c>
      <c r="C39" s="480">
        <f>'Tabelle 3.3'!J36</f>
        <v>-2.5289017341040463</v>
      </c>
      <c r="D39" s="481">
        <f t="shared" si="3"/>
        <v>1.9842924967830677</v>
      </c>
      <c r="E39" s="481">
        <f t="shared" si="3"/>
        <v>-2.5289017341040463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1.9842924967830677</v>
      </c>
      <c r="C45" s="480">
        <f>'Tabelle 3.3'!J36</f>
        <v>-2.5289017341040463</v>
      </c>
      <c r="D45" s="481">
        <f t="shared" si="3"/>
        <v>1.9842924967830677</v>
      </c>
      <c r="E45" s="481">
        <f t="shared" si="3"/>
        <v>-2.5289017341040463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164015</v>
      </c>
      <c r="C51" s="487">
        <v>40464</v>
      </c>
      <c r="D51" s="487">
        <v>15324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164764</v>
      </c>
      <c r="C52" s="487">
        <v>41056</v>
      </c>
      <c r="D52" s="487">
        <v>15783</v>
      </c>
      <c r="E52" s="488">
        <f t="shared" ref="E52:G70" si="11">IF($A$51=37802,IF(COUNTBLANK(B$51:B$70)&gt;0,#N/A,B52/B$51*100),IF(COUNTBLANK(B$51:B$75)&gt;0,#N/A,B52/B$51*100))</f>
        <v>100.45666554888273</v>
      </c>
      <c r="F52" s="488">
        <f t="shared" si="11"/>
        <v>101.46302886516409</v>
      </c>
      <c r="G52" s="488">
        <f t="shared" si="11"/>
        <v>102.99530148786218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168531</v>
      </c>
      <c r="C53" s="487">
        <v>40515</v>
      </c>
      <c r="D53" s="487">
        <v>16705</v>
      </c>
      <c r="E53" s="488">
        <f t="shared" si="11"/>
        <v>102.75340670060665</v>
      </c>
      <c r="F53" s="488">
        <f t="shared" si="11"/>
        <v>100.12603795966785</v>
      </c>
      <c r="G53" s="488">
        <f t="shared" si="11"/>
        <v>109.01200730879665</v>
      </c>
      <c r="H53" s="489">
        <f>IF(ISERROR(L53)=TRUE,IF(MONTH(A53)=MONTH(MAX(A$51:A$75)),A53,""),"")</f>
        <v>41883</v>
      </c>
      <c r="I53" s="488">
        <f t="shared" si="12"/>
        <v>102.75340670060665</v>
      </c>
      <c r="J53" s="488">
        <f t="shared" si="10"/>
        <v>100.12603795966785</v>
      </c>
      <c r="K53" s="488">
        <f t="shared" si="10"/>
        <v>109.01200730879665</v>
      </c>
      <c r="L53" s="488" t="e">
        <f t="shared" si="13"/>
        <v>#N/A</v>
      </c>
    </row>
    <row r="54" spans="1:14" ht="15" customHeight="1" x14ac:dyDescent="0.2">
      <c r="A54" s="490" t="s">
        <v>463</v>
      </c>
      <c r="B54" s="487">
        <v>166591</v>
      </c>
      <c r="C54" s="487">
        <v>40354</v>
      </c>
      <c r="D54" s="487">
        <v>16281</v>
      </c>
      <c r="E54" s="488">
        <f t="shared" si="11"/>
        <v>101.5705880559705</v>
      </c>
      <c r="F54" s="488">
        <f t="shared" si="11"/>
        <v>99.728153420324233</v>
      </c>
      <c r="G54" s="488">
        <f t="shared" si="11"/>
        <v>106.2451057165231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169150</v>
      </c>
      <c r="C55" s="487">
        <v>39075</v>
      </c>
      <c r="D55" s="487">
        <v>16134</v>
      </c>
      <c r="E55" s="488">
        <f t="shared" si="11"/>
        <v>103.13081120629211</v>
      </c>
      <c r="F55" s="488">
        <f t="shared" si="11"/>
        <v>96.567319098457887</v>
      </c>
      <c r="G55" s="488">
        <f t="shared" si="11"/>
        <v>105.28582615505091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170402</v>
      </c>
      <c r="C56" s="487">
        <v>39530</v>
      </c>
      <c r="D56" s="487">
        <v>16533</v>
      </c>
      <c r="E56" s="488">
        <f t="shared" si="11"/>
        <v>103.89415602231504</v>
      </c>
      <c r="F56" s="488">
        <f t="shared" si="11"/>
        <v>97.691775405298543</v>
      </c>
      <c r="G56" s="488">
        <f t="shared" si="11"/>
        <v>107.88958496476116</v>
      </c>
      <c r="H56" s="489" t="str">
        <f t="shared" si="14"/>
        <v/>
      </c>
      <c r="I56" s="488" t="str">
        <f t="shared" si="12"/>
        <v/>
      </c>
      <c r="J56" s="488" t="str">
        <f t="shared" si="10"/>
        <v/>
      </c>
      <c r="K56" s="488" t="str">
        <f t="shared" si="10"/>
        <v/>
      </c>
      <c r="L56" s="488" t="e">
        <f t="shared" si="13"/>
        <v>#N/A</v>
      </c>
    </row>
    <row r="57" spans="1:14" ht="15" customHeight="1" x14ac:dyDescent="0.2">
      <c r="A57" s="490">
        <v>42248</v>
      </c>
      <c r="B57" s="487">
        <v>174455</v>
      </c>
      <c r="C57" s="487">
        <v>38700</v>
      </c>
      <c r="D57" s="487">
        <v>17236</v>
      </c>
      <c r="E57" s="488">
        <f t="shared" si="11"/>
        <v>106.36527146907295</v>
      </c>
      <c r="F57" s="488">
        <f t="shared" si="11"/>
        <v>95.640569395017792</v>
      </c>
      <c r="G57" s="488">
        <f t="shared" si="11"/>
        <v>112.47716001044114</v>
      </c>
      <c r="H57" s="489">
        <f t="shared" si="14"/>
        <v>42248</v>
      </c>
      <c r="I57" s="488">
        <f t="shared" si="12"/>
        <v>106.36527146907295</v>
      </c>
      <c r="J57" s="488">
        <f t="shared" si="10"/>
        <v>95.640569395017792</v>
      </c>
      <c r="K57" s="488">
        <f t="shared" si="10"/>
        <v>112.47716001044114</v>
      </c>
      <c r="L57" s="488" t="e">
        <f t="shared" si="13"/>
        <v>#N/A</v>
      </c>
    </row>
    <row r="58" spans="1:14" ht="15" customHeight="1" x14ac:dyDescent="0.2">
      <c r="A58" s="490" t="s">
        <v>466</v>
      </c>
      <c r="B58" s="487">
        <v>172916</v>
      </c>
      <c r="C58" s="487">
        <v>38626</v>
      </c>
      <c r="D58" s="487">
        <v>16898</v>
      </c>
      <c r="E58" s="488">
        <f t="shared" si="11"/>
        <v>105.42694265768375</v>
      </c>
      <c r="F58" s="488">
        <f t="shared" si="11"/>
        <v>95.457690786872291</v>
      </c>
      <c r="G58" s="488">
        <f t="shared" si="11"/>
        <v>110.27146959018532</v>
      </c>
      <c r="H58" s="489" t="str">
        <f t="shared" si="14"/>
        <v/>
      </c>
      <c r="I58" s="488" t="str">
        <f t="shared" si="12"/>
        <v/>
      </c>
      <c r="J58" s="488" t="str">
        <f t="shared" si="10"/>
        <v/>
      </c>
      <c r="K58" s="488" t="str">
        <f t="shared" si="10"/>
        <v/>
      </c>
      <c r="L58" s="488" t="e">
        <f t="shared" si="13"/>
        <v>#N/A</v>
      </c>
    </row>
    <row r="59" spans="1:14" ht="15" customHeight="1" x14ac:dyDescent="0.2">
      <c r="A59" s="490" t="s">
        <v>467</v>
      </c>
      <c r="B59" s="487">
        <v>174601</v>
      </c>
      <c r="C59" s="487">
        <v>38521</v>
      </c>
      <c r="D59" s="487">
        <v>16910</v>
      </c>
      <c r="E59" s="488">
        <f t="shared" si="11"/>
        <v>106.45428771758681</v>
      </c>
      <c r="F59" s="488">
        <f t="shared" si="11"/>
        <v>95.198200869909058</v>
      </c>
      <c r="G59" s="488">
        <f t="shared" si="11"/>
        <v>110.34977812581572</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175557</v>
      </c>
      <c r="C60" s="487">
        <v>38970</v>
      </c>
      <c r="D60" s="487">
        <v>17199</v>
      </c>
      <c r="E60" s="488">
        <f t="shared" si="11"/>
        <v>107.03716123525287</v>
      </c>
      <c r="F60" s="488">
        <f t="shared" si="11"/>
        <v>96.307829181494668</v>
      </c>
      <c r="G60" s="488">
        <f t="shared" si="11"/>
        <v>112.23570869224746</v>
      </c>
      <c r="H60" s="489" t="str">
        <f t="shared" si="14"/>
        <v/>
      </c>
      <c r="I60" s="488" t="str">
        <f t="shared" si="12"/>
        <v/>
      </c>
      <c r="J60" s="488" t="str">
        <f t="shared" si="10"/>
        <v/>
      </c>
      <c r="K60" s="488" t="str">
        <f t="shared" si="10"/>
        <v/>
      </c>
      <c r="L60" s="488" t="e">
        <f t="shared" si="13"/>
        <v>#N/A</v>
      </c>
    </row>
    <row r="61" spans="1:14" ht="15" customHeight="1" x14ac:dyDescent="0.2">
      <c r="A61" s="490">
        <v>42614</v>
      </c>
      <c r="B61" s="487">
        <v>179760</v>
      </c>
      <c r="C61" s="487">
        <v>38109</v>
      </c>
      <c r="D61" s="487">
        <v>17995</v>
      </c>
      <c r="E61" s="488">
        <f t="shared" si="11"/>
        <v>109.59973173185379</v>
      </c>
      <c r="F61" s="488">
        <f t="shared" si="11"/>
        <v>94.180011862396213</v>
      </c>
      <c r="G61" s="488">
        <f t="shared" si="11"/>
        <v>117.43017488906291</v>
      </c>
      <c r="H61" s="489">
        <f t="shared" si="14"/>
        <v>42614</v>
      </c>
      <c r="I61" s="488">
        <f t="shared" si="12"/>
        <v>109.59973173185379</v>
      </c>
      <c r="J61" s="488">
        <f t="shared" si="10"/>
        <v>94.180011862396213</v>
      </c>
      <c r="K61" s="488">
        <f t="shared" si="10"/>
        <v>117.43017488906291</v>
      </c>
      <c r="L61" s="488" t="e">
        <f t="shared" si="13"/>
        <v>#N/A</v>
      </c>
    </row>
    <row r="62" spans="1:14" ht="15" customHeight="1" x14ac:dyDescent="0.2">
      <c r="A62" s="490" t="s">
        <v>469</v>
      </c>
      <c r="B62" s="487">
        <v>178274</v>
      </c>
      <c r="C62" s="487">
        <v>37894</v>
      </c>
      <c r="D62" s="487">
        <v>17714</v>
      </c>
      <c r="E62" s="488">
        <f t="shared" si="11"/>
        <v>108.69371703807577</v>
      </c>
      <c r="F62" s="488">
        <f t="shared" si="11"/>
        <v>93.648675365757214</v>
      </c>
      <c r="G62" s="488">
        <f t="shared" si="11"/>
        <v>115.59645001305144</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179935</v>
      </c>
      <c r="C63" s="487">
        <v>37854</v>
      </c>
      <c r="D63" s="487">
        <v>17618</v>
      </c>
      <c r="E63" s="488">
        <f t="shared" si="11"/>
        <v>109.70642929000395</v>
      </c>
      <c r="F63" s="488">
        <f t="shared" si="11"/>
        <v>93.54982206405694</v>
      </c>
      <c r="G63" s="488">
        <f t="shared" si="11"/>
        <v>114.96998172800836</v>
      </c>
      <c r="H63" s="489" t="str">
        <f t="shared" si="14"/>
        <v/>
      </c>
      <c r="I63" s="488" t="str">
        <f t="shared" si="12"/>
        <v/>
      </c>
      <c r="J63" s="488" t="str">
        <f t="shared" si="10"/>
        <v/>
      </c>
      <c r="K63" s="488" t="str">
        <f t="shared" si="10"/>
        <v/>
      </c>
      <c r="L63" s="488" t="e">
        <f t="shared" si="13"/>
        <v>#N/A</v>
      </c>
    </row>
    <row r="64" spans="1:14" ht="15" customHeight="1" x14ac:dyDescent="0.2">
      <c r="A64" s="490" t="s">
        <v>471</v>
      </c>
      <c r="B64" s="487">
        <v>180527</v>
      </c>
      <c r="C64" s="487">
        <v>38551</v>
      </c>
      <c r="D64" s="487">
        <v>18109</v>
      </c>
      <c r="E64" s="488">
        <f t="shared" si="11"/>
        <v>110.06737188671767</v>
      </c>
      <c r="F64" s="488">
        <f t="shared" si="11"/>
        <v>95.272340846184264</v>
      </c>
      <c r="G64" s="488">
        <f t="shared" si="11"/>
        <v>118.17410597755156</v>
      </c>
      <c r="H64" s="489" t="str">
        <f t="shared" si="14"/>
        <v/>
      </c>
      <c r="I64" s="488" t="str">
        <f t="shared" si="12"/>
        <v/>
      </c>
      <c r="J64" s="488" t="str">
        <f t="shared" si="10"/>
        <v/>
      </c>
      <c r="K64" s="488" t="str">
        <f t="shared" si="10"/>
        <v/>
      </c>
      <c r="L64" s="488" t="e">
        <f t="shared" si="13"/>
        <v>#N/A</v>
      </c>
    </row>
    <row r="65" spans="1:12" ht="15" customHeight="1" x14ac:dyDescent="0.2">
      <c r="A65" s="490">
        <v>42979</v>
      </c>
      <c r="B65" s="487">
        <v>185022</v>
      </c>
      <c r="C65" s="487">
        <v>37615</v>
      </c>
      <c r="D65" s="487">
        <v>18985</v>
      </c>
      <c r="E65" s="488">
        <f t="shared" si="11"/>
        <v>112.80797488034631</v>
      </c>
      <c r="F65" s="488">
        <f t="shared" si="11"/>
        <v>92.959173586397782</v>
      </c>
      <c r="G65" s="488">
        <f t="shared" si="11"/>
        <v>123.89062907856956</v>
      </c>
      <c r="H65" s="489">
        <f t="shared" si="14"/>
        <v>42979</v>
      </c>
      <c r="I65" s="488">
        <f t="shared" si="12"/>
        <v>112.80797488034631</v>
      </c>
      <c r="J65" s="488">
        <f t="shared" si="10"/>
        <v>92.959173586397782</v>
      </c>
      <c r="K65" s="488">
        <f t="shared" si="10"/>
        <v>123.89062907856956</v>
      </c>
      <c r="L65" s="488" t="e">
        <f t="shared" si="13"/>
        <v>#N/A</v>
      </c>
    </row>
    <row r="66" spans="1:12" ht="15" customHeight="1" x14ac:dyDescent="0.2">
      <c r="A66" s="490" t="s">
        <v>472</v>
      </c>
      <c r="B66" s="487">
        <v>184348</v>
      </c>
      <c r="C66" s="487">
        <v>37237</v>
      </c>
      <c r="D66" s="487">
        <v>18854</v>
      </c>
      <c r="E66" s="488">
        <f t="shared" si="11"/>
        <v>112.39703685638509</v>
      </c>
      <c r="F66" s="488">
        <f t="shared" si="11"/>
        <v>92.025009885330164</v>
      </c>
      <c r="G66" s="488">
        <f t="shared" si="11"/>
        <v>123.03576089793789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185293</v>
      </c>
      <c r="C67" s="487">
        <v>37121</v>
      </c>
      <c r="D67" s="487">
        <v>18763</v>
      </c>
      <c r="E67" s="488">
        <f t="shared" si="11"/>
        <v>112.973203670396</v>
      </c>
      <c r="F67" s="488">
        <f t="shared" si="11"/>
        <v>91.738335310399364</v>
      </c>
      <c r="G67" s="488">
        <f t="shared" si="11"/>
        <v>122.44192116940746</v>
      </c>
      <c r="H67" s="489" t="str">
        <f t="shared" si="14"/>
        <v/>
      </c>
      <c r="I67" s="488" t="str">
        <f t="shared" si="12"/>
        <v/>
      </c>
      <c r="J67" s="488" t="str">
        <f t="shared" si="12"/>
        <v/>
      </c>
      <c r="K67" s="488" t="str">
        <f t="shared" si="12"/>
        <v/>
      </c>
      <c r="L67" s="488" t="e">
        <f t="shared" si="13"/>
        <v>#N/A</v>
      </c>
    </row>
    <row r="68" spans="1:12" ht="15" customHeight="1" x14ac:dyDescent="0.2">
      <c r="A68" s="490" t="s">
        <v>474</v>
      </c>
      <c r="B68" s="487">
        <v>185985</v>
      </c>
      <c r="C68" s="487">
        <v>37858</v>
      </c>
      <c r="D68" s="487">
        <v>19210</v>
      </c>
      <c r="E68" s="488">
        <f t="shared" si="11"/>
        <v>113.39511630033839</v>
      </c>
      <c r="F68" s="488">
        <f t="shared" si="11"/>
        <v>93.559707394226962</v>
      </c>
      <c r="G68" s="488">
        <f t="shared" si="11"/>
        <v>125.35891412163926</v>
      </c>
      <c r="H68" s="489" t="str">
        <f t="shared" si="14"/>
        <v/>
      </c>
      <c r="I68" s="488" t="str">
        <f t="shared" si="12"/>
        <v/>
      </c>
      <c r="J68" s="488" t="str">
        <f t="shared" si="12"/>
        <v/>
      </c>
      <c r="K68" s="488" t="str">
        <f t="shared" si="12"/>
        <v/>
      </c>
      <c r="L68" s="488" t="e">
        <f t="shared" si="13"/>
        <v>#N/A</v>
      </c>
    </row>
    <row r="69" spans="1:12" ht="15" customHeight="1" x14ac:dyDescent="0.2">
      <c r="A69" s="490">
        <v>43344</v>
      </c>
      <c r="B69" s="487">
        <v>190542</v>
      </c>
      <c r="C69" s="487">
        <v>36819</v>
      </c>
      <c r="D69" s="487">
        <v>20161</v>
      </c>
      <c r="E69" s="488">
        <f t="shared" si="11"/>
        <v>116.1735207145688</v>
      </c>
      <c r="F69" s="488">
        <f t="shared" si="11"/>
        <v>90.991992882562272</v>
      </c>
      <c r="G69" s="488">
        <f t="shared" si="11"/>
        <v>131.56486557034717</v>
      </c>
      <c r="H69" s="489">
        <f t="shared" si="14"/>
        <v>43344</v>
      </c>
      <c r="I69" s="488">
        <f t="shared" si="12"/>
        <v>116.1735207145688</v>
      </c>
      <c r="J69" s="488">
        <f t="shared" si="12"/>
        <v>90.991992882562272</v>
      </c>
      <c r="K69" s="488">
        <f t="shared" si="12"/>
        <v>131.56486557034717</v>
      </c>
      <c r="L69" s="488" t="e">
        <f t="shared" si="13"/>
        <v>#N/A</v>
      </c>
    </row>
    <row r="70" spans="1:12" ht="15" customHeight="1" x14ac:dyDescent="0.2">
      <c r="A70" s="490" t="s">
        <v>475</v>
      </c>
      <c r="B70" s="487">
        <v>189209</v>
      </c>
      <c r="C70" s="487">
        <v>36899</v>
      </c>
      <c r="D70" s="487">
        <v>19811</v>
      </c>
      <c r="E70" s="488">
        <f t="shared" si="11"/>
        <v>115.36079017163064</v>
      </c>
      <c r="F70" s="488">
        <f t="shared" si="11"/>
        <v>91.189699485962834</v>
      </c>
      <c r="G70" s="488">
        <f t="shared" si="11"/>
        <v>129.28086661446096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191152</v>
      </c>
      <c r="C71" s="487">
        <v>36970</v>
      </c>
      <c r="D71" s="487">
        <v>19918</v>
      </c>
      <c r="E71" s="491">
        <f t="shared" ref="E71:G75" si="15">IF($A$51=37802,IF(COUNTBLANK(B$51:B$70)&gt;0,#N/A,IF(ISBLANK(B71)=FALSE,B71/B$51*100,#N/A)),IF(COUNTBLANK(B$51:B$75)&gt;0,#N/A,B71/B$51*100))</f>
        <v>116.54543791726365</v>
      </c>
      <c r="F71" s="491">
        <f t="shared" si="15"/>
        <v>91.365164096480825</v>
      </c>
      <c r="G71" s="491">
        <f t="shared" si="15"/>
        <v>129.97911772383191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191409</v>
      </c>
      <c r="C72" s="487">
        <v>37612</v>
      </c>
      <c r="D72" s="487">
        <v>20365</v>
      </c>
      <c r="E72" s="491">
        <f t="shared" si="15"/>
        <v>116.70213090266135</v>
      </c>
      <c r="F72" s="491">
        <f t="shared" si="15"/>
        <v>92.951759588770273</v>
      </c>
      <c r="G72" s="491">
        <f t="shared" si="15"/>
        <v>132.89611067606367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195990</v>
      </c>
      <c r="C73" s="487">
        <v>36553</v>
      </c>
      <c r="D73" s="487">
        <v>21211</v>
      </c>
      <c r="E73" s="491">
        <f t="shared" si="15"/>
        <v>119.49516812486662</v>
      </c>
      <c r="F73" s="491">
        <f t="shared" si="15"/>
        <v>90.334618426255446</v>
      </c>
      <c r="G73" s="491">
        <f t="shared" si="15"/>
        <v>138.41686243800575</v>
      </c>
      <c r="H73" s="492">
        <f>IF(A$51=37802,IF(ISERROR(L73)=TRUE,IF(ISBLANK(A73)=FALSE,IF(MONTH(A73)=MONTH(MAX(A$51:A$75)),A73,""),""),""),IF(ISERROR(L73)=TRUE,IF(MONTH(A73)=MONTH(MAX(A$51:A$75)),A73,""),""))</f>
        <v>43709</v>
      </c>
      <c r="I73" s="488">
        <f t="shared" si="12"/>
        <v>119.49516812486662</v>
      </c>
      <c r="J73" s="488">
        <f t="shared" si="12"/>
        <v>90.334618426255446</v>
      </c>
      <c r="K73" s="488">
        <f t="shared" si="12"/>
        <v>138.41686243800575</v>
      </c>
      <c r="L73" s="488" t="e">
        <f t="shared" si="13"/>
        <v>#N/A</v>
      </c>
    </row>
    <row r="74" spans="1:12" ht="15" customHeight="1" x14ac:dyDescent="0.2">
      <c r="A74" s="490" t="s">
        <v>478</v>
      </c>
      <c r="B74" s="487">
        <v>194243</v>
      </c>
      <c r="C74" s="487">
        <v>36568</v>
      </c>
      <c r="D74" s="487">
        <v>20862</v>
      </c>
      <c r="E74" s="491">
        <f t="shared" si="15"/>
        <v>118.4300216443618</v>
      </c>
      <c r="F74" s="491">
        <f t="shared" si="15"/>
        <v>90.371688414393034</v>
      </c>
      <c r="G74" s="491">
        <f t="shared" si="15"/>
        <v>136.13938919342209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195303</v>
      </c>
      <c r="C75" s="493">
        <v>35594</v>
      </c>
      <c r="D75" s="493">
        <v>20165</v>
      </c>
      <c r="E75" s="491">
        <f t="shared" si="15"/>
        <v>119.07630399658569</v>
      </c>
      <c r="F75" s="491">
        <f t="shared" si="15"/>
        <v>87.964610517991304</v>
      </c>
      <c r="G75" s="491">
        <f t="shared" si="15"/>
        <v>131.59096841555728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119.49516812486662</v>
      </c>
      <c r="J77" s="488">
        <f>IF(J75&lt;&gt;"",J75,IF(J74&lt;&gt;"",J74,IF(J73&lt;&gt;"",J73,IF(J72&lt;&gt;"",J72,IF(J71&lt;&gt;"",J71,IF(J70&lt;&gt;"",J70,""))))))</f>
        <v>90.334618426255446</v>
      </c>
      <c r="K77" s="488">
        <f>IF(K75&lt;&gt;"",K75,IF(K74&lt;&gt;"",K74,IF(K73&lt;&gt;"",K73,IF(K72&lt;&gt;"",K72,IF(K71&lt;&gt;"",K71,IF(K70&lt;&gt;"",K70,""))))))</f>
        <v>138.41686243800575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+19,5%</v>
      </c>
      <c r="J79" s="488" t="str">
        <f>"GeB - ausschließlich: "&amp;IF(J77&gt;100,"+","")&amp;TEXT(J77-100,"0,0")&amp;"%"</f>
        <v>GeB - ausschließlich: -9,7%</v>
      </c>
      <c r="K79" s="488" t="str">
        <f>"GeB - im Nebenjob: "&amp;IF(K77&gt;100,"+","")&amp;TEXT(K77-100,"0,0")&amp;"%"</f>
        <v>GeB - im Nebenjob: +38,4%</v>
      </c>
    </row>
    <row r="81" spans="9:9" ht="15" customHeight="1" x14ac:dyDescent="0.2">
      <c r="I81" s="488" t="str">
        <f>IF(ISERROR(HLOOKUP(1,I$78:K$79,2,FALSE)),"",HLOOKUP(1,I$78:K$79,2,FALSE))</f>
        <v>GeB - im Nebenjob: +38,4%</v>
      </c>
    </row>
    <row r="82" spans="9:9" ht="15" customHeight="1" x14ac:dyDescent="0.2">
      <c r="I82" s="488" t="str">
        <f>IF(ISERROR(HLOOKUP(2,I$78:K$79,2,FALSE)),"",HLOOKUP(2,I$78:K$79,2,FALSE))</f>
        <v>SvB: +19,5%</v>
      </c>
    </row>
    <row r="83" spans="9:9" ht="15" customHeight="1" x14ac:dyDescent="0.2">
      <c r="I83" s="488" t="str">
        <f>IF(ISERROR(HLOOKUP(3,I$78:K$79,2,FALSE)),"",HLOOKUP(3,I$78:K$79,2,FALSE))</f>
        <v>GeB - ausschließlich: -9,7%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195303</v>
      </c>
      <c r="E12" s="114">
        <v>194243</v>
      </c>
      <c r="F12" s="114">
        <v>195990</v>
      </c>
      <c r="G12" s="114">
        <v>191409</v>
      </c>
      <c r="H12" s="114">
        <v>191152</v>
      </c>
      <c r="I12" s="115">
        <v>4151</v>
      </c>
      <c r="J12" s="116">
        <v>2.1715702686866996</v>
      </c>
      <c r="N12" s="117"/>
    </row>
    <row r="13" spans="1:15" s="110" customFormat="1" ht="13.5" customHeight="1" x14ac:dyDescent="0.2">
      <c r="A13" s="118" t="s">
        <v>105</v>
      </c>
      <c r="B13" s="119" t="s">
        <v>106</v>
      </c>
      <c r="C13" s="113">
        <v>58.731816715565046</v>
      </c>
      <c r="D13" s="114">
        <v>114705</v>
      </c>
      <c r="E13" s="114">
        <v>114114</v>
      </c>
      <c r="F13" s="114">
        <v>115448</v>
      </c>
      <c r="G13" s="114">
        <v>113028</v>
      </c>
      <c r="H13" s="114">
        <v>112705</v>
      </c>
      <c r="I13" s="115">
        <v>2000</v>
      </c>
      <c r="J13" s="116">
        <v>1.7745441639678807</v>
      </c>
    </row>
    <row r="14" spans="1:15" s="110" customFormat="1" ht="13.5" customHeight="1" x14ac:dyDescent="0.2">
      <c r="A14" s="120"/>
      <c r="B14" s="119" t="s">
        <v>107</v>
      </c>
      <c r="C14" s="113">
        <v>41.268183284434954</v>
      </c>
      <c r="D14" s="114">
        <v>80598</v>
      </c>
      <c r="E14" s="114">
        <v>80129</v>
      </c>
      <c r="F14" s="114">
        <v>80542</v>
      </c>
      <c r="G14" s="114">
        <v>78381</v>
      </c>
      <c r="H14" s="114">
        <v>78447</v>
      </c>
      <c r="I14" s="115">
        <v>2151</v>
      </c>
      <c r="J14" s="116">
        <v>2.7419786607518453</v>
      </c>
    </row>
    <row r="15" spans="1:15" s="110" customFormat="1" ht="13.5" customHeight="1" x14ac:dyDescent="0.2">
      <c r="A15" s="118" t="s">
        <v>105</v>
      </c>
      <c r="B15" s="121" t="s">
        <v>108</v>
      </c>
      <c r="C15" s="113">
        <v>12.74942013179521</v>
      </c>
      <c r="D15" s="114">
        <v>24900</v>
      </c>
      <c r="E15" s="114">
        <v>25438</v>
      </c>
      <c r="F15" s="114">
        <v>26408</v>
      </c>
      <c r="G15" s="114">
        <v>23615</v>
      </c>
      <c r="H15" s="114">
        <v>24542</v>
      </c>
      <c r="I15" s="115">
        <v>358</v>
      </c>
      <c r="J15" s="116">
        <v>1.4587238203895363</v>
      </c>
    </row>
    <row r="16" spans="1:15" s="110" customFormat="1" ht="13.5" customHeight="1" x14ac:dyDescent="0.2">
      <c r="A16" s="118"/>
      <c r="B16" s="121" t="s">
        <v>109</v>
      </c>
      <c r="C16" s="113">
        <v>67.550933677414065</v>
      </c>
      <c r="D16" s="114">
        <v>131929</v>
      </c>
      <c r="E16" s="114">
        <v>130986</v>
      </c>
      <c r="F16" s="114">
        <v>132127</v>
      </c>
      <c r="G16" s="114">
        <v>131146</v>
      </c>
      <c r="H16" s="114">
        <v>130604</v>
      </c>
      <c r="I16" s="115">
        <v>1325</v>
      </c>
      <c r="J16" s="116">
        <v>1.0145171663961288</v>
      </c>
    </row>
    <row r="17" spans="1:10" s="110" customFormat="1" ht="13.5" customHeight="1" x14ac:dyDescent="0.2">
      <c r="A17" s="118"/>
      <c r="B17" s="121" t="s">
        <v>110</v>
      </c>
      <c r="C17" s="113">
        <v>18.60084074489383</v>
      </c>
      <c r="D17" s="114">
        <v>36328</v>
      </c>
      <c r="E17" s="114">
        <v>35674</v>
      </c>
      <c r="F17" s="114">
        <v>35341</v>
      </c>
      <c r="G17" s="114">
        <v>34613</v>
      </c>
      <c r="H17" s="114">
        <v>34056</v>
      </c>
      <c r="I17" s="115">
        <v>2272</v>
      </c>
      <c r="J17" s="116">
        <v>6.6713648108996946</v>
      </c>
    </row>
    <row r="18" spans="1:10" s="110" customFormat="1" ht="13.5" customHeight="1" x14ac:dyDescent="0.2">
      <c r="A18" s="120"/>
      <c r="B18" s="121" t="s">
        <v>111</v>
      </c>
      <c r="C18" s="113">
        <v>1.0988054458968883</v>
      </c>
      <c r="D18" s="114">
        <v>2146</v>
      </c>
      <c r="E18" s="114">
        <v>2145</v>
      </c>
      <c r="F18" s="114">
        <v>2114</v>
      </c>
      <c r="G18" s="114">
        <v>2035</v>
      </c>
      <c r="H18" s="114">
        <v>1950</v>
      </c>
      <c r="I18" s="115">
        <v>196</v>
      </c>
      <c r="J18" s="116">
        <v>10.051282051282051</v>
      </c>
    </row>
    <row r="19" spans="1:10" s="110" customFormat="1" ht="13.5" customHeight="1" x14ac:dyDescent="0.2">
      <c r="A19" s="120"/>
      <c r="B19" s="121" t="s">
        <v>112</v>
      </c>
      <c r="C19" s="113">
        <v>0.28724597164406079</v>
      </c>
      <c r="D19" s="114">
        <v>561</v>
      </c>
      <c r="E19" s="114">
        <v>535</v>
      </c>
      <c r="F19" s="114">
        <v>539</v>
      </c>
      <c r="G19" s="114">
        <v>447</v>
      </c>
      <c r="H19" s="114">
        <v>414</v>
      </c>
      <c r="I19" s="115">
        <v>147</v>
      </c>
      <c r="J19" s="116">
        <v>35.507246376811594</v>
      </c>
    </row>
    <row r="20" spans="1:10" s="110" customFormat="1" ht="13.5" customHeight="1" x14ac:dyDescent="0.2">
      <c r="A20" s="118" t="s">
        <v>113</v>
      </c>
      <c r="B20" s="122" t="s">
        <v>114</v>
      </c>
      <c r="C20" s="113">
        <v>73.701376834969253</v>
      </c>
      <c r="D20" s="114">
        <v>143941</v>
      </c>
      <c r="E20" s="114">
        <v>143267</v>
      </c>
      <c r="F20" s="114">
        <v>145050</v>
      </c>
      <c r="G20" s="114">
        <v>141361</v>
      </c>
      <c r="H20" s="114">
        <v>141782</v>
      </c>
      <c r="I20" s="115">
        <v>2159</v>
      </c>
      <c r="J20" s="116">
        <v>1.5227602939724365</v>
      </c>
    </row>
    <row r="21" spans="1:10" s="110" customFormat="1" ht="13.5" customHeight="1" x14ac:dyDescent="0.2">
      <c r="A21" s="120"/>
      <c r="B21" s="122" t="s">
        <v>115</v>
      </c>
      <c r="C21" s="113">
        <v>26.298623165030747</v>
      </c>
      <c r="D21" s="114">
        <v>51362</v>
      </c>
      <c r="E21" s="114">
        <v>50976</v>
      </c>
      <c r="F21" s="114">
        <v>50940</v>
      </c>
      <c r="G21" s="114">
        <v>50048</v>
      </c>
      <c r="H21" s="114">
        <v>49370</v>
      </c>
      <c r="I21" s="115">
        <v>1992</v>
      </c>
      <c r="J21" s="116">
        <v>4.0348389710350414</v>
      </c>
    </row>
    <row r="22" spans="1:10" s="110" customFormat="1" ht="13.5" customHeight="1" x14ac:dyDescent="0.2">
      <c r="A22" s="118" t="s">
        <v>113</v>
      </c>
      <c r="B22" s="122" t="s">
        <v>116</v>
      </c>
      <c r="C22" s="113">
        <v>89.271030142906156</v>
      </c>
      <c r="D22" s="114">
        <v>174349</v>
      </c>
      <c r="E22" s="114">
        <v>174489</v>
      </c>
      <c r="F22" s="114">
        <v>175575</v>
      </c>
      <c r="G22" s="114">
        <v>171780</v>
      </c>
      <c r="H22" s="114">
        <v>171751</v>
      </c>
      <c r="I22" s="115">
        <v>2598</v>
      </c>
      <c r="J22" s="116">
        <v>1.5126549481516847</v>
      </c>
    </row>
    <row r="23" spans="1:10" s="110" customFormat="1" ht="13.5" customHeight="1" x14ac:dyDescent="0.2">
      <c r="A23" s="123"/>
      <c r="B23" s="124" t="s">
        <v>117</v>
      </c>
      <c r="C23" s="125">
        <v>10.703880636754171</v>
      </c>
      <c r="D23" s="114">
        <v>20905</v>
      </c>
      <c r="E23" s="114">
        <v>19702</v>
      </c>
      <c r="F23" s="114">
        <v>20366</v>
      </c>
      <c r="G23" s="114">
        <v>19574</v>
      </c>
      <c r="H23" s="114">
        <v>19343</v>
      </c>
      <c r="I23" s="115">
        <v>1562</v>
      </c>
      <c r="J23" s="116">
        <v>8.0752727084733493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55759</v>
      </c>
      <c r="E26" s="114">
        <v>57430</v>
      </c>
      <c r="F26" s="114">
        <v>57764</v>
      </c>
      <c r="G26" s="114">
        <v>57977</v>
      </c>
      <c r="H26" s="140">
        <v>56888</v>
      </c>
      <c r="I26" s="115">
        <v>-1129</v>
      </c>
      <c r="J26" s="116">
        <v>-1.9846013218956546</v>
      </c>
    </row>
    <row r="27" spans="1:10" s="110" customFormat="1" ht="13.5" customHeight="1" x14ac:dyDescent="0.2">
      <c r="A27" s="118" t="s">
        <v>105</v>
      </c>
      <c r="B27" s="119" t="s">
        <v>106</v>
      </c>
      <c r="C27" s="113">
        <v>40.918954787567927</v>
      </c>
      <c r="D27" s="115">
        <v>22816</v>
      </c>
      <c r="E27" s="114">
        <v>23366</v>
      </c>
      <c r="F27" s="114">
        <v>23396</v>
      </c>
      <c r="G27" s="114">
        <v>23332</v>
      </c>
      <c r="H27" s="140">
        <v>22827</v>
      </c>
      <c r="I27" s="115">
        <v>-11</v>
      </c>
      <c r="J27" s="116">
        <v>-4.8188548648530248E-2</v>
      </c>
    </row>
    <row r="28" spans="1:10" s="110" customFormat="1" ht="13.5" customHeight="1" x14ac:dyDescent="0.2">
      <c r="A28" s="120"/>
      <c r="B28" s="119" t="s">
        <v>107</v>
      </c>
      <c r="C28" s="113">
        <v>59.081045212432073</v>
      </c>
      <c r="D28" s="115">
        <v>32943</v>
      </c>
      <c r="E28" s="114">
        <v>34064</v>
      </c>
      <c r="F28" s="114">
        <v>34368</v>
      </c>
      <c r="G28" s="114">
        <v>34645</v>
      </c>
      <c r="H28" s="140">
        <v>34061</v>
      </c>
      <c r="I28" s="115">
        <v>-1118</v>
      </c>
      <c r="J28" s="116">
        <v>-3.2823463785561198</v>
      </c>
    </row>
    <row r="29" spans="1:10" s="110" customFormat="1" ht="13.5" customHeight="1" x14ac:dyDescent="0.2">
      <c r="A29" s="118" t="s">
        <v>105</v>
      </c>
      <c r="B29" s="121" t="s">
        <v>108</v>
      </c>
      <c r="C29" s="113">
        <v>19.537653114295448</v>
      </c>
      <c r="D29" s="115">
        <v>10894</v>
      </c>
      <c r="E29" s="114">
        <v>11417</v>
      </c>
      <c r="F29" s="114">
        <v>11391</v>
      </c>
      <c r="G29" s="114">
        <v>11553</v>
      </c>
      <c r="H29" s="140">
        <v>11006</v>
      </c>
      <c r="I29" s="115">
        <v>-112</v>
      </c>
      <c r="J29" s="116">
        <v>-1.0176267490459749</v>
      </c>
    </row>
    <row r="30" spans="1:10" s="110" customFormat="1" ht="13.5" customHeight="1" x14ac:dyDescent="0.2">
      <c r="A30" s="118"/>
      <c r="B30" s="121" t="s">
        <v>109</v>
      </c>
      <c r="C30" s="113">
        <v>45.583672590971858</v>
      </c>
      <c r="D30" s="115">
        <v>25417</v>
      </c>
      <c r="E30" s="114">
        <v>26324</v>
      </c>
      <c r="F30" s="114">
        <v>26645</v>
      </c>
      <c r="G30" s="114">
        <v>26805</v>
      </c>
      <c r="H30" s="140">
        <v>26616</v>
      </c>
      <c r="I30" s="115">
        <v>-1199</v>
      </c>
      <c r="J30" s="116">
        <v>-4.5048091373609855</v>
      </c>
    </row>
    <row r="31" spans="1:10" s="110" customFormat="1" ht="13.5" customHeight="1" x14ac:dyDescent="0.2">
      <c r="A31" s="118"/>
      <c r="B31" s="121" t="s">
        <v>110</v>
      </c>
      <c r="C31" s="113">
        <v>19.666780250721857</v>
      </c>
      <c r="D31" s="115">
        <v>10966</v>
      </c>
      <c r="E31" s="114">
        <v>11081</v>
      </c>
      <c r="F31" s="114">
        <v>11185</v>
      </c>
      <c r="G31" s="114">
        <v>11180</v>
      </c>
      <c r="H31" s="140">
        <v>10999</v>
      </c>
      <c r="I31" s="115">
        <v>-33</v>
      </c>
      <c r="J31" s="116">
        <v>-0.30002727520683697</v>
      </c>
    </row>
    <row r="32" spans="1:10" s="110" customFormat="1" ht="13.5" customHeight="1" x14ac:dyDescent="0.2">
      <c r="A32" s="120"/>
      <c r="B32" s="121" t="s">
        <v>111</v>
      </c>
      <c r="C32" s="113">
        <v>15.211894044010831</v>
      </c>
      <c r="D32" s="115">
        <v>8482</v>
      </c>
      <c r="E32" s="114">
        <v>8608</v>
      </c>
      <c r="F32" s="114">
        <v>8543</v>
      </c>
      <c r="G32" s="114">
        <v>8439</v>
      </c>
      <c r="H32" s="140">
        <v>8267</v>
      </c>
      <c r="I32" s="115">
        <v>215</v>
      </c>
      <c r="J32" s="116">
        <v>2.6007015846135237</v>
      </c>
    </row>
    <row r="33" spans="1:10" s="110" customFormat="1" ht="13.5" customHeight="1" x14ac:dyDescent="0.2">
      <c r="A33" s="120"/>
      <c r="B33" s="121" t="s">
        <v>112</v>
      </c>
      <c r="C33" s="113">
        <v>1.58718771857458</v>
      </c>
      <c r="D33" s="115">
        <v>885</v>
      </c>
      <c r="E33" s="114">
        <v>886</v>
      </c>
      <c r="F33" s="114">
        <v>919</v>
      </c>
      <c r="G33" s="114">
        <v>780</v>
      </c>
      <c r="H33" s="140">
        <v>759</v>
      </c>
      <c r="I33" s="115">
        <v>126</v>
      </c>
      <c r="J33" s="116">
        <v>16.600790513833992</v>
      </c>
    </row>
    <row r="34" spans="1:10" s="110" customFormat="1" ht="13.5" customHeight="1" x14ac:dyDescent="0.2">
      <c r="A34" s="118" t="s">
        <v>113</v>
      </c>
      <c r="B34" s="122" t="s">
        <v>116</v>
      </c>
      <c r="C34" s="113">
        <v>92.166287056798012</v>
      </c>
      <c r="D34" s="115">
        <v>51391</v>
      </c>
      <c r="E34" s="114">
        <v>53082</v>
      </c>
      <c r="F34" s="114">
        <v>53484</v>
      </c>
      <c r="G34" s="114">
        <v>53700</v>
      </c>
      <c r="H34" s="140">
        <v>52871</v>
      </c>
      <c r="I34" s="115">
        <v>-1480</v>
      </c>
      <c r="J34" s="116">
        <v>-2.7992661383367063</v>
      </c>
    </row>
    <row r="35" spans="1:10" s="110" customFormat="1" ht="13.5" customHeight="1" x14ac:dyDescent="0.2">
      <c r="A35" s="118"/>
      <c r="B35" s="119" t="s">
        <v>117</v>
      </c>
      <c r="C35" s="113">
        <v>7.6525762657149521</v>
      </c>
      <c r="D35" s="115">
        <v>4267</v>
      </c>
      <c r="E35" s="114">
        <v>4244</v>
      </c>
      <c r="F35" s="114">
        <v>4169</v>
      </c>
      <c r="G35" s="114">
        <v>4161</v>
      </c>
      <c r="H35" s="140">
        <v>3906</v>
      </c>
      <c r="I35" s="115">
        <v>361</v>
      </c>
      <c r="J35" s="116">
        <v>9.2421915002560162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35594</v>
      </c>
      <c r="E37" s="114">
        <v>36568</v>
      </c>
      <c r="F37" s="114">
        <v>36553</v>
      </c>
      <c r="G37" s="114">
        <v>37612</v>
      </c>
      <c r="H37" s="140">
        <v>36970</v>
      </c>
      <c r="I37" s="115">
        <v>-1376</v>
      </c>
      <c r="J37" s="116">
        <v>-3.7219367054368409</v>
      </c>
    </row>
    <row r="38" spans="1:10" s="110" customFormat="1" ht="13.5" customHeight="1" x14ac:dyDescent="0.2">
      <c r="A38" s="118" t="s">
        <v>105</v>
      </c>
      <c r="B38" s="119" t="s">
        <v>106</v>
      </c>
      <c r="C38" s="113">
        <v>35.688599202112712</v>
      </c>
      <c r="D38" s="115">
        <v>12703</v>
      </c>
      <c r="E38" s="114">
        <v>12826</v>
      </c>
      <c r="F38" s="114">
        <v>12646</v>
      </c>
      <c r="G38" s="114">
        <v>13053</v>
      </c>
      <c r="H38" s="140">
        <v>12777</v>
      </c>
      <c r="I38" s="115">
        <v>-74</v>
      </c>
      <c r="J38" s="116">
        <v>-0.57916568834624715</v>
      </c>
    </row>
    <row r="39" spans="1:10" s="110" customFormat="1" ht="13.5" customHeight="1" x14ac:dyDescent="0.2">
      <c r="A39" s="120"/>
      <c r="B39" s="119" t="s">
        <v>107</v>
      </c>
      <c r="C39" s="113">
        <v>64.311400797887288</v>
      </c>
      <c r="D39" s="115">
        <v>22891</v>
      </c>
      <c r="E39" s="114">
        <v>23742</v>
      </c>
      <c r="F39" s="114">
        <v>23907</v>
      </c>
      <c r="G39" s="114">
        <v>24559</v>
      </c>
      <c r="H39" s="140">
        <v>24193</v>
      </c>
      <c r="I39" s="115">
        <v>-1302</v>
      </c>
      <c r="J39" s="116">
        <v>-5.3817219856983423</v>
      </c>
    </row>
    <row r="40" spans="1:10" s="110" customFormat="1" ht="13.5" customHeight="1" x14ac:dyDescent="0.2">
      <c r="A40" s="118" t="s">
        <v>105</v>
      </c>
      <c r="B40" s="121" t="s">
        <v>108</v>
      </c>
      <c r="C40" s="113">
        <v>21.736809574647413</v>
      </c>
      <c r="D40" s="115">
        <v>7737</v>
      </c>
      <c r="E40" s="114">
        <v>7916</v>
      </c>
      <c r="F40" s="114">
        <v>7672</v>
      </c>
      <c r="G40" s="114">
        <v>8401</v>
      </c>
      <c r="H40" s="140">
        <v>7820</v>
      </c>
      <c r="I40" s="115">
        <v>-83</v>
      </c>
      <c r="J40" s="116">
        <v>-1.0613810741687979</v>
      </c>
    </row>
    <row r="41" spans="1:10" s="110" customFormat="1" ht="13.5" customHeight="1" x14ac:dyDescent="0.2">
      <c r="A41" s="118"/>
      <c r="B41" s="121" t="s">
        <v>109</v>
      </c>
      <c r="C41" s="113">
        <v>32.971849188065406</v>
      </c>
      <c r="D41" s="115">
        <v>11736</v>
      </c>
      <c r="E41" s="114">
        <v>12298</v>
      </c>
      <c r="F41" s="114">
        <v>12464</v>
      </c>
      <c r="G41" s="114">
        <v>12809</v>
      </c>
      <c r="H41" s="140">
        <v>12991</v>
      </c>
      <c r="I41" s="115">
        <v>-1255</v>
      </c>
      <c r="J41" s="116">
        <v>-9.6605342159956891</v>
      </c>
    </row>
    <row r="42" spans="1:10" s="110" customFormat="1" ht="13.5" customHeight="1" x14ac:dyDescent="0.2">
      <c r="A42" s="118"/>
      <c r="B42" s="121" t="s">
        <v>110</v>
      </c>
      <c r="C42" s="113">
        <v>21.995280103388211</v>
      </c>
      <c r="D42" s="115">
        <v>7829</v>
      </c>
      <c r="E42" s="114">
        <v>7938</v>
      </c>
      <c r="F42" s="114">
        <v>8066</v>
      </c>
      <c r="G42" s="114">
        <v>8140</v>
      </c>
      <c r="H42" s="140">
        <v>8049</v>
      </c>
      <c r="I42" s="115">
        <v>-220</v>
      </c>
      <c r="J42" s="116">
        <v>-2.7332587899117904</v>
      </c>
    </row>
    <row r="43" spans="1:10" s="110" customFormat="1" ht="13.5" customHeight="1" x14ac:dyDescent="0.2">
      <c r="A43" s="120"/>
      <c r="B43" s="121" t="s">
        <v>111</v>
      </c>
      <c r="C43" s="113">
        <v>23.29606113389897</v>
      </c>
      <c r="D43" s="115">
        <v>8292</v>
      </c>
      <c r="E43" s="114">
        <v>8416</v>
      </c>
      <c r="F43" s="114">
        <v>8351</v>
      </c>
      <c r="G43" s="114">
        <v>8262</v>
      </c>
      <c r="H43" s="140">
        <v>8110</v>
      </c>
      <c r="I43" s="115">
        <v>182</v>
      </c>
      <c r="J43" s="116">
        <v>2.2441430332922319</v>
      </c>
    </row>
    <row r="44" spans="1:10" s="110" customFormat="1" ht="13.5" customHeight="1" x14ac:dyDescent="0.2">
      <c r="A44" s="120"/>
      <c r="B44" s="121" t="s">
        <v>112</v>
      </c>
      <c r="C44" s="113">
        <v>2.3346631454739564</v>
      </c>
      <c r="D44" s="115">
        <v>831</v>
      </c>
      <c r="E44" s="114">
        <v>832</v>
      </c>
      <c r="F44" s="114">
        <v>871</v>
      </c>
      <c r="G44" s="114">
        <v>747</v>
      </c>
      <c r="H44" s="140">
        <v>730</v>
      </c>
      <c r="I44" s="115">
        <v>101</v>
      </c>
      <c r="J44" s="116">
        <v>13.835616438356164</v>
      </c>
    </row>
    <row r="45" spans="1:10" s="110" customFormat="1" ht="13.5" customHeight="1" x14ac:dyDescent="0.2">
      <c r="A45" s="118" t="s">
        <v>113</v>
      </c>
      <c r="B45" s="122" t="s">
        <v>116</v>
      </c>
      <c r="C45" s="113">
        <v>92.186885430128669</v>
      </c>
      <c r="D45" s="115">
        <v>32813</v>
      </c>
      <c r="E45" s="114">
        <v>33771</v>
      </c>
      <c r="F45" s="114">
        <v>33853</v>
      </c>
      <c r="G45" s="114">
        <v>34834</v>
      </c>
      <c r="H45" s="140">
        <v>34283</v>
      </c>
      <c r="I45" s="115">
        <v>-1470</v>
      </c>
      <c r="J45" s="116">
        <v>-4.2878394539567717</v>
      </c>
    </row>
    <row r="46" spans="1:10" s="110" customFormat="1" ht="13.5" customHeight="1" x14ac:dyDescent="0.2">
      <c r="A46" s="118"/>
      <c r="B46" s="119" t="s">
        <v>117</v>
      </c>
      <c r="C46" s="113">
        <v>7.5349778052480758</v>
      </c>
      <c r="D46" s="115">
        <v>2682</v>
      </c>
      <c r="E46" s="114">
        <v>2695</v>
      </c>
      <c r="F46" s="114">
        <v>2591</v>
      </c>
      <c r="G46" s="114">
        <v>2666</v>
      </c>
      <c r="H46" s="140">
        <v>2580</v>
      </c>
      <c r="I46" s="115">
        <v>102</v>
      </c>
      <c r="J46" s="116">
        <v>3.9534883720930232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20165</v>
      </c>
      <c r="E48" s="114">
        <v>20862</v>
      </c>
      <c r="F48" s="114">
        <v>21211</v>
      </c>
      <c r="G48" s="114">
        <v>20365</v>
      </c>
      <c r="H48" s="140">
        <v>19918</v>
      </c>
      <c r="I48" s="115">
        <v>247</v>
      </c>
      <c r="J48" s="116">
        <v>1.2400843458178532</v>
      </c>
    </row>
    <row r="49" spans="1:12" s="110" customFormat="1" ht="13.5" customHeight="1" x14ac:dyDescent="0.2">
      <c r="A49" s="118" t="s">
        <v>105</v>
      </c>
      <c r="B49" s="119" t="s">
        <v>106</v>
      </c>
      <c r="C49" s="113">
        <v>50.151252169600795</v>
      </c>
      <c r="D49" s="115">
        <v>10113</v>
      </c>
      <c r="E49" s="114">
        <v>10540</v>
      </c>
      <c r="F49" s="114">
        <v>10750</v>
      </c>
      <c r="G49" s="114">
        <v>10279</v>
      </c>
      <c r="H49" s="140">
        <v>10050</v>
      </c>
      <c r="I49" s="115">
        <v>63</v>
      </c>
      <c r="J49" s="116">
        <v>0.62686567164179108</v>
      </c>
    </row>
    <row r="50" spans="1:12" s="110" customFormat="1" ht="13.5" customHeight="1" x14ac:dyDescent="0.2">
      <c r="A50" s="120"/>
      <c r="B50" s="119" t="s">
        <v>107</v>
      </c>
      <c r="C50" s="113">
        <v>49.848747830399205</v>
      </c>
      <c r="D50" s="115">
        <v>10052</v>
      </c>
      <c r="E50" s="114">
        <v>10322</v>
      </c>
      <c r="F50" s="114">
        <v>10461</v>
      </c>
      <c r="G50" s="114">
        <v>10086</v>
      </c>
      <c r="H50" s="140">
        <v>9868</v>
      </c>
      <c r="I50" s="115">
        <v>184</v>
      </c>
      <c r="J50" s="116">
        <v>1.8646128901499797</v>
      </c>
    </row>
    <row r="51" spans="1:12" s="110" customFormat="1" ht="13.5" customHeight="1" x14ac:dyDescent="0.2">
      <c r="A51" s="118" t="s">
        <v>105</v>
      </c>
      <c r="B51" s="121" t="s">
        <v>108</v>
      </c>
      <c r="C51" s="113">
        <v>15.655839325564097</v>
      </c>
      <c r="D51" s="115">
        <v>3157</v>
      </c>
      <c r="E51" s="114">
        <v>3501</v>
      </c>
      <c r="F51" s="114">
        <v>3719</v>
      </c>
      <c r="G51" s="114">
        <v>3152</v>
      </c>
      <c r="H51" s="140">
        <v>3186</v>
      </c>
      <c r="I51" s="115">
        <v>-29</v>
      </c>
      <c r="J51" s="116">
        <v>-0.91023226616446951</v>
      </c>
    </row>
    <row r="52" spans="1:12" s="110" customFormat="1" ht="13.5" customHeight="1" x14ac:dyDescent="0.2">
      <c r="A52" s="118"/>
      <c r="B52" s="121" t="s">
        <v>109</v>
      </c>
      <c r="C52" s="113">
        <v>67.845276469129686</v>
      </c>
      <c r="D52" s="115">
        <v>13681</v>
      </c>
      <c r="E52" s="114">
        <v>14026</v>
      </c>
      <c r="F52" s="114">
        <v>14181</v>
      </c>
      <c r="G52" s="114">
        <v>13996</v>
      </c>
      <c r="H52" s="140">
        <v>13625</v>
      </c>
      <c r="I52" s="115">
        <v>56</v>
      </c>
      <c r="J52" s="116">
        <v>0.41100917431192663</v>
      </c>
    </row>
    <row r="53" spans="1:12" s="110" customFormat="1" ht="13.5" customHeight="1" x14ac:dyDescent="0.2">
      <c r="A53" s="118"/>
      <c r="B53" s="121" t="s">
        <v>110</v>
      </c>
      <c r="C53" s="113">
        <v>15.556657575006199</v>
      </c>
      <c r="D53" s="115">
        <v>3137</v>
      </c>
      <c r="E53" s="114">
        <v>3143</v>
      </c>
      <c r="F53" s="114">
        <v>3119</v>
      </c>
      <c r="G53" s="114">
        <v>3040</v>
      </c>
      <c r="H53" s="140">
        <v>2950</v>
      </c>
      <c r="I53" s="115">
        <v>187</v>
      </c>
      <c r="J53" s="116">
        <v>6.3389830508474576</v>
      </c>
    </row>
    <row r="54" spans="1:12" s="110" customFormat="1" ht="13.5" customHeight="1" x14ac:dyDescent="0.2">
      <c r="A54" s="120"/>
      <c r="B54" s="121" t="s">
        <v>111</v>
      </c>
      <c r="C54" s="113">
        <v>0.94222663030002485</v>
      </c>
      <c r="D54" s="115">
        <v>190</v>
      </c>
      <c r="E54" s="114">
        <v>192</v>
      </c>
      <c r="F54" s="114">
        <v>192</v>
      </c>
      <c r="G54" s="114">
        <v>177</v>
      </c>
      <c r="H54" s="140">
        <v>157</v>
      </c>
      <c r="I54" s="115">
        <v>33</v>
      </c>
      <c r="J54" s="116">
        <v>21.019108280254777</v>
      </c>
    </row>
    <row r="55" spans="1:12" s="110" customFormat="1" ht="13.5" customHeight="1" x14ac:dyDescent="0.2">
      <c r="A55" s="120"/>
      <c r="B55" s="121" t="s">
        <v>112</v>
      </c>
      <c r="C55" s="113">
        <v>0.26779072650632285</v>
      </c>
      <c r="D55" s="115">
        <v>54</v>
      </c>
      <c r="E55" s="114">
        <v>54</v>
      </c>
      <c r="F55" s="114">
        <v>48</v>
      </c>
      <c r="G55" s="114">
        <v>33</v>
      </c>
      <c r="H55" s="140">
        <v>29</v>
      </c>
      <c r="I55" s="115">
        <v>25</v>
      </c>
      <c r="J55" s="116">
        <v>86.206896551724142</v>
      </c>
    </row>
    <row r="56" spans="1:12" s="110" customFormat="1" ht="13.5" customHeight="1" x14ac:dyDescent="0.2">
      <c r="A56" s="118" t="s">
        <v>113</v>
      </c>
      <c r="B56" s="122" t="s">
        <v>116</v>
      </c>
      <c r="C56" s="113">
        <v>92.129928093230845</v>
      </c>
      <c r="D56" s="115">
        <v>18578</v>
      </c>
      <c r="E56" s="114">
        <v>19311</v>
      </c>
      <c r="F56" s="114">
        <v>19631</v>
      </c>
      <c r="G56" s="114">
        <v>18866</v>
      </c>
      <c r="H56" s="140">
        <v>18588</v>
      </c>
      <c r="I56" s="115">
        <v>-10</v>
      </c>
      <c r="J56" s="116">
        <v>-5.3798149343662581E-2</v>
      </c>
    </row>
    <row r="57" spans="1:12" s="110" customFormat="1" ht="13.5" customHeight="1" x14ac:dyDescent="0.2">
      <c r="A57" s="142"/>
      <c r="B57" s="124" t="s">
        <v>117</v>
      </c>
      <c r="C57" s="125">
        <v>7.860153731713365</v>
      </c>
      <c r="D57" s="143">
        <v>1585</v>
      </c>
      <c r="E57" s="144">
        <v>1549</v>
      </c>
      <c r="F57" s="144">
        <v>1578</v>
      </c>
      <c r="G57" s="144">
        <v>1495</v>
      </c>
      <c r="H57" s="145">
        <v>1326</v>
      </c>
      <c r="I57" s="143">
        <v>259</v>
      </c>
      <c r="J57" s="146">
        <v>19.532428355957769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195303</v>
      </c>
      <c r="E12" s="236">
        <v>194243</v>
      </c>
      <c r="F12" s="114">
        <v>195990</v>
      </c>
      <c r="G12" s="114">
        <v>191409</v>
      </c>
      <c r="H12" s="140">
        <v>191152</v>
      </c>
      <c r="I12" s="115">
        <v>4151</v>
      </c>
      <c r="J12" s="116">
        <v>2.1715702686866996</v>
      </c>
    </row>
    <row r="13" spans="1:15" s="110" customFormat="1" ht="12" customHeight="1" x14ac:dyDescent="0.2">
      <c r="A13" s="118" t="s">
        <v>105</v>
      </c>
      <c r="B13" s="119" t="s">
        <v>106</v>
      </c>
      <c r="C13" s="113">
        <v>58.731816715565046</v>
      </c>
      <c r="D13" s="115">
        <v>114705</v>
      </c>
      <c r="E13" s="114">
        <v>114114</v>
      </c>
      <c r="F13" s="114">
        <v>115448</v>
      </c>
      <c r="G13" s="114">
        <v>113028</v>
      </c>
      <c r="H13" s="140">
        <v>112705</v>
      </c>
      <c r="I13" s="115">
        <v>2000</v>
      </c>
      <c r="J13" s="116">
        <v>1.7745441639678807</v>
      </c>
    </row>
    <row r="14" spans="1:15" s="110" customFormat="1" ht="12" customHeight="1" x14ac:dyDescent="0.2">
      <c r="A14" s="118"/>
      <c r="B14" s="119" t="s">
        <v>107</v>
      </c>
      <c r="C14" s="113">
        <v>41.268183284434954</v>
      </c>
      <c r="D14" s="115">
        <v>80598</v>
      </c>
      <c r="E14" s="114">
        <v>80129</v>
      </c>
      <c r="F14" s="114">
        <v>80542</v>
      </c>
      <c r="G14" s="114">
        <v>78381</v>
      </c>
      <c r="H14" s="140">
        <v>78447</v>
      </c>
      <c r="I14" s="115">
        <v>2151</v>
      </c>
      <c r="J14" s="116">
        <v>2.7419786607518453</v>
      </c>
    </row>
    <row r="15" spans="1:15" s="110" customFormat="1" ht="12" customHeight="1" x14ac:dyDescent="0.2">
      <c r="A15" s="118" t="s">
        <v>105</v>
      </c>
      <c r="B15" s="121" t="s">
        <v>108</v>
      </c>
      <c r="C15" s="113">
        <v>12.74942013179521</v>
      </c>
      <c r="D15" s="115">
        <v>24900</v>
      </c>
      <c r="E15" s="114">
        <v>25438</v>
      </c>
      <c r="F15" s="114">
        <v>26408</v>
      </c>
      <c r="G15" s="114">
        <v>23615</v>
      </c>
      <c r="H15" s="140">
        <v>24542</v>
      </c>
      <c r="I15" s="115">
        <v>358</v>
      </c>
      <c r="J15" s="116">
        <v>1.4587238203895363</v>
      </c>
    </row>
    <row r="16" spans="1:15" s="110" customFormat="1" ht="12" customHeight="1" x14ac:dyDescent="0.2">
      <c r="A16" s="118"/>
      <c r="B16" s="121" t="s">
        <v>109</v>
      </c>
      <c r="C16" s="113">
        <v>67.550933677414065</v>
      </c>
      <c r="D16" s="115">
        <v>131929</v>
      </c>
      <c r="E16" s="114">
        <v>130986</v>
      </c>
      <c r="F16" s="114">
        <v>132127</v>
      </c>
      <c r="G16" s="114">
        <v>131146</v>
      </c>
      <c r="H16" s="140">
        <v>130604</v>
      </c>
      <c r="I16" s="115">
        <v>1325</v>
      </c>
      <c r="J16" s="116">
        <v>1.0145171663961288</v>
      </c>
    </row>
    <row r="17" spans="1:10" s="110" customFormat="1" ht="12" customHeight="1" x14ac:dyDescent="0.2">
      <c r="A17" s="118"/>
      <c r="B17" s="121" t="s">
        <v>110</v>
      </c>
      <c r="C17" s="113">
        <v>18.60084074489383</v>
      </c>
      <c r="D17" s="115">
        <v>36328</v>
      </c>
      <c r="E17" s="114">
        <v>35674</v>
      </c>
      <c r="F17" s="114">
        <v>35341</v>
      </c>
      <c r="G17" s="114">
        <v>34613</v>
      </c>
      <c r="H17" s="140">
        <v>34056</v>
      </c>
      <c r="I17" s="115">
        <v>2272</v>
      </c>
      <c r="J17" s="116">
        <v>6.6713648108996946</v>
      </c>
    </row>
    <row r="18" spans="1:10" s="110" customFormat="1" ht="12" customHeight="1" x14ac:dyDescent="0.2">
      <c r="A18" s="120"/>
      <c r="B18" s="121" t="s">
        <v>111</v>
      </c>
      <c r="C18" s="113">
        <v>1.0988054458968883</v>
      </c>
      <c r="D18" s="115">
        <v>2146</v>
      </c>
      <c r="E18" s="114">
        <v>2145</v>
      </c>
      <c r="F18" s="114">
        <v>2114</v>
      </c>
      <c r="G18" s="114">
        <v>2035</v>
      </c>
      <c r="H18" s="140">
        <v>1950</v>
      </c>
      <c r="I18" s="115">
        <v>196</v>
      </c>
      <c r="J18" s="116">
        <v>10.051282051282051</v>
      </c>
    </row>
    <row r="19" spans="1:10" s="110" customFormat="1" ht="12" customHeight="1" x14ac:dyDescent="0.2">
      <c r="A19" s="120"/>
      <c r="B19" s="121" t="s">
        <v>112</v>
      </c>
      <c r="C19" s="113">
        <v>0.28724597164406079</v>
      </c>
      <c r="D19" s="115">
        <v>561</v>
      </c>
      <c r="E19" s="114">
        <v>535</v>
      </c>
      <c r="F19" s="114">
        <v>539</v>
      </c>
      <c r="G19" s="114">
        <v>447</v>
      </c>
      <c r="H19" s="140">
        <v>414</v>
      </c>
      <c r="I19" s="115">
        <v>147</v>
      </c>
      <c r="J19" s="116">
        <v>35.507246376811594</v>
      </c>
    </row>
    <row r="20" spans="1:10" s="110" customFormat="1" ht="12" customHeight="1" x14ac:dyDescent="0.2">
      <c r="A20" s="118" t="s">
        <v>113</v>
      </c>
      <c r="B20" s="119" t="s">
        <v>181</v>
      </c>
      <c r="C20" s="113">
        <v>73.701376834969253</v>
      </c>
      <c r="D20" s="115">
        <v>143941</v>
      </c>
      <c r="E20" s="114">
        <v>143267</v>
      </c>
      <c r="F20" s="114">
        <v>145050</v>
      </c>
      <c r="G20" s="114">
        <v>141361</v>
      </c>
      <c r="H20" s="140">
        <v>141782</v>
      </c>
      <c r="I20" s="115">
        <v>2159</v>
      </c>
      <c r="J20" s="116">
        <v>1.5227602939724365</v>
      </c>
    </row>
    <row r="21" spans="1:10" s="110" customFormat="1" ht="12" customHeight="1" x14ac:dyDescent="0.2">
      <c r="A21" s="118"/>
      <c r="B21" s="119" t="s">
        <v>182</v>
      </c>
      <c r="C21" s="113">
        <v>26.298623165030747</v>
      </c>
      <c r="D21" s="115">
        <v>51362</v>
      </c>
      <c r="E21" s="114">
        <v>50976</v>
      </c>
      <c r="F21" s="114">
        <v>50940</v>
      </c>
      <c r="G21" s="114">
        <v>50048</v>
      </c>
      <c r="H21" s="140">
        <v>49370</v>
      </c>
      <c r="I21" s="115">
        <v>1992</v>
      </c>
      <c r="J21" s="116">
        <v>4.0348389710350414</v>
      </c>
    </row>
    <row r="22" spans="1:10" s="110" customFormat="1" ht="12" customHeight="1" x14ac:dyDescent="0.2">
      <c r="A22" s="118" t="s">
        <v>113</v>
      </c>
      <c r="B22" s="119" t="s">
        <v>116</v>
      </c>
      <c r="C22" s="113">
        <v>89.271030142906156</v>
      </c>
      <c r="D22" s="115">
        <v>174349</v>
      </c>
      <c r="E22" s="114">
        <v>174489</v>
      </c>
      <c r="F22" s="114">
        <v>175575</v>
      </c>
      <c r="G22" s="114">
        <v>171780</v>
      </c>
      <c r="H22" s="140">
        <v>171751</v>
      </c>
      <c r="I22" s="115">
        <v>2598</v>
      </c>
      <c r="J22" s="116">
        <v>1.5126549481516847</v>
      </c>
    </row>
    <row r="23" spans="1:10" s="110" customFormat="1" ht="12" customHeight="1" x14ac:dyDescent="0.2">
      <c r="A23" s="118"/>
      <c r="B23" s="119" t="s">
        <v>117</v>
      </c>
      <c r="C23" s="113">
        <v>10.703880636754171</v>
      </c>
      <c r="D23" s="115">
        <v>20905</v>
      </c>
      <c r="E23" s="114">
        <v>19702</v>
      </c>
      <c r="F23" s="114">
        <v>20366</v>
      </c>
      <c r="G23" s="114">
        <v>19574</v>
      </c>
      <c r="H23" s="140">
        <v>19343</v>
      </c>
      <c r="I23" s="115">
        <v>1562</v>
      </c>
      <c r="J23" s="116">
        <v>8.0752727084733493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191573</v>
      </c>
      <c r="E64" s="236">
        <v>190535</v>
      </c>
      <c r="F64" s="236">
        <v>192258</v>
      </c>
      <c r="G64" s="236">
        <v>188134</v>
      </c>
      <c r="H64" s="140">
        <v>188139</v>
      </c>
      <c r="I64" s="115">
        <v>3434</v>
      </c>
      <c r="J64" s="116">
        <v>1.8252462275232673</v>
      </c>
    </row>
    <row r="65" spans="1:12" s="110" customFormat="1" ht="12" customHeight="1" x14ac:dyDescent="0.2">
      <c r="A65" s="118" t="s">
        <v>105</v>
      </c>
      <c r="B65" s="119" t="s">
        <v>106</v>
      </c>
      <c r="C65" s="113">
        <v>56.885364847864786</v>
      </c>
      <c r="D65" s="235">
        <v>108977</v>
      </c>
      <c r="E65" s="236">
        <v>108384</v>
      </c>
      <c r="F65" s="236">
        <v>109837</v>
      </c>
      <c r="G65" s="236">
        <v>107723</v>
      </c>
      <c r="H65" s="140">
        <v>107721</v>
      </c>
      <c r="I65" s="115">
        <v>1256</v>
      </c>
      <c r="J65" s="116">
        <v>1.1659750652147678</v>
      </c>
    </row>
    <row r="66" spans="1:12" s="110" customFormat="1" ht="12" customHeight="1" x14ac:dyDescent="0.2">
      <c r="A66" s="118"/>
      <c r="B66" s="119" t="s">
        <v>107</v>
      </c>
      <c r="C66" s="113">
        <v>43.114635152135214</v>
      </c>
      <c r="D66" s="235">
        <v>82596</v>
      </c>
      <c r="E66" s="236">
        <v>82151</v>
      </c>
      <c r="F66" s="236">
        <v>82421</v>
      </c>
      <c r="G66" s="236">
        <v>80411</v>
      </c>
      <c r="H66" s="140">
        <v>80418</v>
      </c>
      <c r="I66" s="115">
        <v>2178</v>
      </c>
      <c r="J66" s="116">
        <v>2.7083488771170634</v>
      </c>
    </row>
    <row r="67" spans="1:12" s="110" customFormat="1" ht="12" customHeight="1" x14ac:dyDescent="0.2">
      <c r="A67" s="118" t="s">
        <v>105</v>
      </c>
      <c r="B67" s="121" t="s">
        <v>108</v>
      </c>
      <c r="C67" s="113">
        <v>12.651052079364002</v>
      </c>
      <c r="D67" s="235">
        <v>24236</v>
      </c>
      <c r="E67" s="236">
        <v>24773</v>
      </c>
      <c r="F67" s="236">
        <v>25770</v>
      </c>
      <c r="G67" s="236">
        <v>23153</v>
      </c>
      <c r="H67" s="140">
        <v>24094</v>
      </c>
      <c r="I67" s="115">
        <v>142</v>
      </c>
      <c r="J67" s="116">
        <v>0.58935834647630114</v>
      </c>
    </row>
    <row r="68" spans="1:12" s="110" customFormat="1" ht="12" customHeight="1" x14ac:dyDescent="0.2">
      <c r="A68" s="118"/>
      <c r="B68" s="121" t="s">
        <v>109</v>
      </c>
      <c r="C68" s="113">
        <v>67.49437551220683</v>
      </c>
      <c r="D68" s="235">
        <v>129301</v>
      </c>
      <c r="E68" s="236">
        <v>128349</v>
      </c>
      <c r="F68" s="236">
        <v>129463</v>
      </c>
      <c r="G68" s="236">
        <v>128796</v>
      </c>
      <c r="H68" s="140">
        <v>128436</v>
      </c>
      <c r="I68" s="115">
        <v>865</v>
      </c>
      <c r="J68" s="116">
        <v>0.67348718427855114</v>
      </c>
    </row>
    <row r="69" spans="1:12" s="110" customFormat="1" ht="12" customHeight="1" x14ac:dyDescent="0.2">
      <c r="A69" s="118"/>
      <c r="B69" s="121" t="s">
        <v>110</v>
      </c>
      <c r="C69" s="113">
        <v>18.79335814545891</v>
      </c>
      <c r="D69" s="235">
        <v>36003</v>
      </c>
      <c r="E69" s="236">
        <v>35389</v>
      </c>
      <c r="F69" s="236">
        <v>35038</v>
      </c>
      <c r="G69" s="236">
        <v>34261</v>
      </c>
      <c r="H69" s="140">
        <v>33761</v>
      </c>
      <c r="I69" s="115">
        <v>2242</v>
      </c>
      <c r="J69" s="116">
        <v>6.6407985545451851</v>
      </c>
    </row>
    <row r="70" spans="1:12" s="110" customFormat="1" ht="12" customHeight="1" x14ac:dyDescent="0.2">
      <c r="A70" s="120"/>
      <c r="B70" s="121" t="s">
        <v>111</v>
      </c>
      <c r="C70" s="113">
        <v>1.0612142629702515</v>
      </c>
      <c r="D70" s="235">
        <v>2033</v>
      </c>
      <c r="E70" s="236">
        <v>2024</v>
      </c>
      <c r="F70" s="236">
        <v>1987</v>
      </c>
      <c r="G70" s="236">
        <v>1924</v>
      </c>
      <c r="H70" s="140">
        <v>1848</v>
      </c>
      <c r="I70" s="115">
        <v>185</v>
      </c>
      <c r="J70" s="116">
        <v>10.010822510822511</v>
      </c>
    </row>
    <row r="71" spans="1:12" s="110" customFormat="1" ht="12" customHeight="1" x14ac:dyDescent="0.2">
      <c r="A71" s="120"/>
      <c r="B71" s="121" t="s">
        <v>112</v>
      </c>
      <c r="C71" s="113">
        <v>0.28448685357539943</v>
      </c>
      <c r="D71" s="235">
        <v>545</v>
      </c>
      <c r="E71" s="236">
        <v>530</v>
      </c>
      <c r="F71" s="236">
        <v>522</v>
      </c>
      <c r="G71" s="236">
        <v>454</v>
      </c>
      <c r="H71" s="140">
        <v>417</v>
      </c>
      <c r="I71" s="115">
        <v>128</v>
      </c>
      <c r="J71" s="116">
        <v>30.695443645083934</v>
      </c>
    </row>
    <row r="72" spans="1:12" s="110" customFormat="1" ht="12" customHeight="1" x14ac:dyDescent="0.2">
      <c r="A72" s="118" t="s">
        <v>113</v>
      </c>
      <c r="B72" s="119" t="s">
        <v>181</v>
      </c>
      <c r="C72" s="113">
        <v>72.828634515302255</v>
      </c>
      <c r="D72" s="235">
        <v>139520</v>
      </c>
      <c r="E72" s="236">
        <v>138901</v>
      </c>
      <c r="F72" s="236">
        <v>140761</v>
      </c>
      <c r="G72" s="236">
        <v>137424</v>
      </c>
      <c r="H72" s="140">
        <v>137935</v>
      </c>
      <c r="I72" s="115">
        <v>1585</v>
      </c>
      <c r="J72" s="116">
        <v>1.1490919636060464</v>
      </c>
    </row>
    <row r="73" spans="1:12" s="110" customFormat="1" ht="12" customHeight="1" x14ac:dyDescent="0.2">
      <c r="A73" s="118"/>
      <c r="B73" s="119" t="s">
        <v>182</v>
      </c>
      <c r="C73" s="113">
        <v>27.171365484697738</v>
      </c>
      <c r="D73" s="115">
        <v>52053</v>
      </c>
      <c r="E73" s="114">
        <v>51634</v>
      </c>
      <c r="F73" s="114">
        <v>51497</v>
      </c>
      <c r="G73" s="114">
        <v>50710</v>
      </c>
      <c r="H73" s="140">
        <v>50204</v>
      </c>
      <c r="I73" s="115">
        <v>1849</v>
      </c>
      <c r="J73" s="116">
        <v>3.6829734682495419</v>
      </c>
    </row>
    <row r="74" spans="1:12" s="110" customFormat="1" ht="12" customHeight="1" x14ac:dyDescent="0.2">
      <c r="A74" s="118" t="s">
        <v>113</v>
      </c>
      <c r="B74" s="119" t="s">
        <v>116</v>
      </c>
      <c r="C74" s="113">
        <v>89.117464360844167</v>
      </c>
      <c r="D74" s="115">
        <v>170725</v>
      </c>
      <c r="E74" s="114">
        <v>170885</v>
      </c>
      <c r="F74" s="114">
        <v>171874</v>
      </c>
      <c r="G74" s="114">
        <v>168475</v>
      </c>
      <c r="H74" s="140">
        <v>168681</v>
      </c>
      <c r="I74" s="115">
        <v>2044</v>
      </c>
      <c r="J74" s="116">
        <v>1.2117547323053575</v>
      </c>
    </row>
    <row r="75" spans="1:12" s="110" customFormat="1" ht="12" customHeight="1" x14ac:dyDescent="0.2">
      <c r="A75" s="142"/>
      <c r="B75" s="124" t="s">
        <v>117</v>
      </c>
      <c r="C75" s="125">
        <v>10.854347950911663</v>
      </c>
      <c r="D75" s="143">
        <v>20794</v>
      </c>
      <c r="E75" s="144">
        <v>19591</v>
      </c>
      <c r="F75" s="144">
        <v>20326</v>
      </c>
      <c r="G75" s="144">
        <v>19602</v>
      </c>
      <c r="H75" s="145">
        <v>19403</v>
      </c>
      <c r="I75" s="143">
        <v>1391</v>
      </c>
      <c r="J75" s="146">
        <v>7.1689944853888576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195303</v>
      </c>
      <c r="G11" s="114">
        <v>194243</v>
      </c>
      <c r="H11" s="114">
        <v>195990</v>
      </c>
      <c r="I11" s="114">
        <v>191409</v>
      </c>
      <c r="J11" s="140">
        <v>191152</v>
      </c>
      <c r="K11" s="114">
        <v>4151</v>
      </c>
      <c r="L11" s="116">
        <v>2.1715702686866996</v>
      </c>
    </row>
    <row r="12" spans="1:17" s="110" customFormat="1" ht="24.95" customHeight="1" x14ac:dyDescent="0.2">
      <c r="A12" s="604" t="s">
        <v>185</v>
      </c>
      <c r="B12" s="605"/>
      <c r="C12" s="605"/>
      <c r="D12" s="606"/>
      <c r="E12" s="113">
        <v>58.731816715565046</v>
      </c>
      <c r="F12" s="115">
        <v>114705</v>
      </c>
      <c r="G12" s="114">
        <v>114114</v>
      </c>
      <c r="H12" s="114">
        <v>115448</v>
      </c>
      <c r="I12" s="114">
        <v>113028</v>
      </c>
      <c r="J12" s="140">
        <v>112705</v>
      </c>
      <c r="K12" s="114">
        <v>2000</v>
      </c>
      <c r="L12" s="116">
        <v>1.7745441639678807</v>
      </c>
    </row>
    <row r="13" spans="1:17" s="110" customFormat="1" ht="15" customHeight="1" x14ac:dyDescent="0.2">
      <c r="A13" s="120"/>
      <c r="B13" s="612" t="s">
        <v>107</v>
      </c>
      <c r="C13" s="612"/>
      <c r="E13" s="113">
        <v>41.268183284434954</v>
      </c>
      <c r="F13" s="115">
        <v>80598</v>
      </c>
      <c r="G13" s="114">
        <v>80129</v>
      </c>
      <c r="H13" s="114">
        <v>80542</v>
      </c>
      <c r="I13" s="114">
        <v>78381</v>
      </c>
      <c r="J13" s="140">
        <v>78447</v>
      </c>
      <c r="K13" s="114">
        <v>2151</v>
      </c>
      <c r="L13" s="116">
        <v>2.7419786607518453</v>
      </c>
    </row>
    <row r="14" spans="1:17" s="110" customFormat="1" ht="24.95" customHeight="1" x14ac:dyDescent="0.2">
      <c r="A14" s="604" t="s">
        <v>186</v>
      </c>
      <c r="B14" s="605"/>
      <c r="C14" s="605"/>
      <c r="D14" s="606"/>
      <c r="E14" s="113">
        <v>12.74942013179521</v>
      </c>
      <c r="F14" s="115">
        <v>24900</v>
      </c>
      <c r="G14" s="114">
        <v>25438</v>
      </c>
      <c r="H14" s="114">
        <v>26408</v>
      </c>
      <c r="I14" s="114">
        <v>23615</v>
      </c>
      <c r="J14" s="140">
        <v>24542</v>
      </c>
      <c r="K14" s="114">
        <v>358</v>
      </c>
      <c r="L14" s="116">
        <v>1.4587238203895363</v>
      </c>
    </row>
    <row r="15" spans="1:17" s="110" customFormat="1" ht="15" customHeight="1" x14ac:dyDescent="0.2">
      <c r="A15" s="120"/>
      <c r="B15" s="119"/>
      <c r="C15" s="258" t="s">
        <v>106</v>
      </c>
      <c r="E15" s="113">
        <v>60.244979919678713</v>
      </c>
      <c r="F15" s="115">
        <v>15001</v>
      </c>
      <c r="G15" s="114">
        <v>15348</v>
      </c>
      <c r="H15" s="114">
        <v>15976</v>
      </c>
      <c r="I15" s="114">
        <v>14429</v>
      </c>
      <c r="J15" s="140">
        <v>14896</v>
      </c>
      <c r="K15" s="114">
        <v>105</v>
      </c>
      <c r="L15" s="116">
        <v>0.70488721804511278</v>
      </c>
    </row>
    <row r="16" spans="1:17" s="110" customFormat="1" ht="15" customHeight="1" x14ac:dyDescent="0.2">
      <c r="A16" s="120"/>
      <c r="B16" s="119"/>
      <c r="C16" s="258" t="s">
        <v>107</v>
      </c>
      <c r="E16" s="113">
        <v>39.755020080321287</v>
      </c>
      <c r="F16" s="115">
        <v>9899</v>
      </c>
      <c r="G16" s="114">
        <v>10090</v>
      </c>
      <c r="H16" s="114">
        <v>10432</v>
      </c>
      <c r="I16" s="114">
        <v>9186</v>
      </c>
      <c r="J16" s="140">
        <v>9646</v>
      </c>
      <c r="K16" s="114">
        <v>253</v>
      </c>
      <c r="L16" s="116">
        <v>2.6228488492639435</v>
      </c>
    </row>
    <row r="17" spans="1:12" s="110" customFormat="1" ht="15" customHeight="1" x14ac:dyDescent="0.2">
      <c r="A17" s="120"/>
      <c r="B17" s="121" t="s">
        <v>109</v>
      </c>
      <c r="C17" s="258"/>
      <c r="E17" s="113">
        <v>67.550933677414065</v>
      </c>
      <c r="F17" s="115">
        <v>131929</v>
      </c>
      <c r="G17" s="114">
        <v>130986</v>
      </c>
      <c r="H17" s="114">
        <v>132127</v>
      </c>
      <c r="I17" s="114">
        <v>131146</v>
      </c>
      <c r="J17" s="140">
        <v>130604</v>
      </c>
      <c r="K17" s="114">
        <v>1325</v>
      </c>
      <c r="L17" s="116">
        <v>1.0145171663961288</v>
      </c>
    </row>
    <row r="18" spans="1:12" s="110" customFormat="1" ht="15" customHeight="1" x14ac:dyDescent="0.2">
      <c r="A18" s="120"/>
      <c r="B18" s="119"/>
      <c r="C18" s="258" t="s">
        <v>106</v>
      </c>
      <c r="E18" s="113">
        <v>58.471602149641093</v>
      </c>
      <c r="F18" s="115">
        <v>77141</v>
      </c>
      <c r="G18" s="114">
        <v>76518</v>
      </c>
      <c r="H18" s="114">
        <v>77388</v>
      </c>
      <c r="I18" s="114">
        <v>76966</v>
      </c>
      <c r="J18" s="140">
        <v>76554</v>
      </c>
      <c r="K18" s="114">
        <v>587</v>
      </c>
      <c r="L18" s="116">
        <v>0.76677900566920087</v>
      </c>
    </row>
    <row r="19" spans="1:12" s="110" customFormat="1" ht="15" customHeight="1" x14ac:dyDescent="0.2">
      <c r="A19" s="120"/>
      <c r="B19" s="119"/>
      <c r="C19" s="258" t="s">
        <v>107</v>
      </c>
      <c r="E19" s="113">
        <v>41.528397850358907</v>
      </c>
      <c r="F19" s="115">
        <v>54788</v>
      </c>
      <c r="G19" s="114">
        <v>54468</v>
      </c>
      <c r="H19" s="114">
        <v>54739</v>
      </c>
      <c r="I19" s="114">
        <v>54180</v>
      </c>
      <c r="J19" s="140">
        <v>54050</v>
      </c>
      <c r="K19" s="114">
        <v>738</v>
      </c>
      <c r="L19" s="116">
        <v>1.3654024051803886</v>
      </c>
    </row>
    <row r="20" spans="1:12" s="110" customFormat="1" ht="15" customHeight="1" x14ac:dyDescent="0.2">
      <c r="A20" s="120"/>
      <c r="B20" s="121" t="s">
        <v>110</v>
      </c>
      <c r="C20" s="258"/>
      <c r="E20" s="113">
        <v>18.60084074489383</v>
      </c>
      <c r="F20" s="115">
        <v>36328</v>
      </c>
      <c r="G20" s="114">
        <v>35674</v>
      </c>
      <c r="H20" s="114">
        <v>35341</v>
      </c>
      <c r="I20" s="114">
        <v>34613</v>
      </c>
      <c r="J20" s="140">
        <v>34056</v>
      </c>
      <c r="K20" s="114">
        <v>2272</v>
      </c>
      <c r="L20" s="116">
        <v>6.6713648108996946</v>
      </c>
    </row>
    <row r="21" spans="1:12" s="110" customFormat="1" ht="15" customHeight="1" x14ac:dyDescent="0.2">
      <c r="A21" s="120"/>
      <c r="B21" s="119"/>
      <c r="C21" s="258" t="s">
        <v>106</v>
      </c>
      <c r="E21" s="113">
        <v>58.081920281876236</v>
      </c>
      <c r="F21" s="115">
        <v>21100</v>
      </c>
      <c r="G21" s="114">
        <v>20782</v>
      </c>
      <c r="H21" s="114">
        <v>20626</v>
      </c>
      <c r="I21" s="114">
        <v>20228</v>
      </c>
      <c r="J21" s="140">
        <v>19922</v>
      </c>
      <c r="K21" s="114">
        <v>1178</v>
      </c>
      <c r="L21" s="116">
        <v>5.9130609376568621</v>
      </c>
    </row>
    <row r="22" spans="1:12" s="110" customFormat="1" ht="15" customHeight="1" x14ac:dyDescent="0.2">
      <c r="A22" s="120"/>
      <c r="B22" s="119"/>
      <c r="C22" s="258" t="s">
        <v>107</v>
      </c>
      <c r="E22" s="113">
        <v>41.918079718123764</v>
      </c>
      <c r="F22" s="115">
        <v>15228</v>
      </c>
      <c r="G22" s="114">
        <v>14892</v>
      </c>
      <c r="H22" s="114">
        <v>14715</v>
      </c>
      <c r="I22" s="114">
        <v>14385</v>
      </c>
      <c r="J22" s="140">
        <v>14134</v>
      </c>
      <c r="K22" s="114">
        <v>1094</v>
      </c>
      <c r="L22" s="116">
        <v>7.7402009339182118</v>
      </c>
    </row>
    <row r="23" spans="1:12" s="110" customFormat="1" ht="15" customHeight="1" x14ac:dyDescent="0.2">
      <c r="A23" s="120"/>
      <c r="B23" s="121" t="s">
        <v>111</v>
      </c>
      <c r="C23" s="258"/>
      <c r="E23" s="113">
        <v>1.0988054458968883</v>
      </c>
      <c r="F23" s="115">
        <v>2146</v>
      </c>
      <c r="G23" s="114">
        <v>2145</v>
      </c>
      <c r="H23" s="114">
        <v>2114</v>
      </c>
      <c r="I23" s="114">
        <v>2035</v>
      </c>
      <c r="J23" s="140">
        <v>1950</v>
      </c>
      <c r="K23" s="114">
        <v>196</v>
      </c>
      <c r="L23" s="116">
        <v>10.051282051282051</v>
      </c>
    </row>
    <row r="24" spans="1:12" s="110" customFormat="1" ht="15" customHeight="1" x14ac:dyDescent="0.2">
      <c r="A24" s="120"/>
      <c r="B24" s="119"/>
      <c r="C24" s="258" t="s">
        <v>106</v>
      </c>
      <c r="E24" s="113">
        <v>68.17334575955266</v>
      </c>
      <c r="F24" s="115">
        <v>1463</v>
      </c>
      <c r="G24" s="114">
        <v>1466</v>
      </c>
      <c r="H24" s="114">
        <v>1458</v>
      </c>
      <c r="I24" s="114">
        <v>1405</v>
      </c>
      <c r="J24" s="140">
        <v>1333</v>
      </c>
      <c r="K24" s="114">
        <v>130</v>
      </c>
      <c r="L24" s="116">
        <v>9.7524381095273824</v>
      </c>
    </row>
    <row r="25" spans="1:12" s="110" customFormat="1" ht="15" customHeight="1" x14ac:dyDescent="0.2">
      <c r="A25" s="120"/>
      <c r="B25" s="119"/>
      <c r="C25" s="258" t="s">
        <v>107</v>
      </c>
      <c r="E25" s="113">
        <v>31.826654240447343</v>
      </c>
      <c r="F25" s="115">
        <v>683</v>
      </c>
      <c r="G25" s="114">
        <v>679</v>
      </c>
      <c r="H25" s="114">
        <v>656</v>
      </c>
      <c r="I25" s="114">
        <v>630</v>
      </c>
      <c r="J25" s="140">
        <v>617</v>
      </c>
      <c r="K25" s="114">
        <v>66</v>
      </c>
      <c r="L25" s="116">
        <v>10.696920583468396</v>
      </c>
    </row>
    <row r="26" spans="1:12" s="110" customFormat="1" ht="15" customHeight="1" x14ac:dyDescent="0.2">
      <c r="A26" s="120"/>
      <c r="C26" s="121" t="s">
        <v>187</v>
      </c>
      <c r="D26" s="110" t="s">
        <v>188</v>
      </c>
      <c r="E26" s="113">
        <v>0.28724597164406079</v>
      </c>
      <c r="F26" s="115">
        <v>561</v>
      </c>
      <c r="G26" s="114">
        <v>535</v>
      </c>
      <c r="H26" s="114">
        <v>539</v>
      </c>
      <c r="I26" s="114">
        <v>447</v>
      </c>
      <c r="J26" s="140">
        <v>414</v>
      </c>
      <c r="K26" s="114">
        <v>147</v>
      </c>
      <c r="L26" s="116">
        <v>35.507246376811594</v>
      </c>
    </row>
    <row r="27" spans="1:12" s="110" customFormat="1" ht="15" customHeight="1" x14ac:dyDescent="0.2">
      <c r="A27" s="120"/>
      <c r="B27" s="119"/>
      <c r="D27" s="259" t="s">
        <v>106</v>
      </c>
      <c r="E27" s="113">
        <v>58.645276292335119</v>
      </c>
      <c r="F27" s="115">
        <v>329</v>
      </c>
      <c r="G27" s="114">
        <v>305</v>
      </c>
      <c r="H27" s="114">
        <v>307</v>
      </c>
      <c r="I27" s="114">
        <v>241</v>
      </c>
      <c r="J27" s="140">
        <v>208</v>
      </c>
      <c r="K27" s="114">
        <v>121</v>
      </c>
      <c r="L27" s="116">
        <v>58.17307692307692</v>
      </c>
    </row>
    <row r="28" spans="1:12" s="110" customFormat="1" ht="15" customHeight="1" x14ac:dyDescent="0.2">
      <c r="A28" s="120"/>
      <c r="B28" s="119"/>
      <c r="D28" s="259" t="s">
        <v>107</v>
      </c>
      <c r="E28" s="113">
        <v>41.354723707664881</v>
      </c>
      <c r="F28" s="115">
        <v>232</v>
      </c>
      <c r="G28" s="114">
        <v>230</v>
      </c>
      <c r="H28" s="114">
        <v>232</v>
      </c>
      <c r="I28" s="114">
        <v>206</v>
      </c>
      <c r="J28" s="140">
        <v>206</v>
      </c>
      <c r="K28" s="114">
        <v>26</v>
      </c>
      <c r="L28" s="116">
        <v>12.621359223300971</v>
      </c>
    </row>
    <row r="29" spans="1:12" s="110" customFormat="1" ht="24.95" customHeight="1" x14ac:dyDescent="0.2">
      <c r="A29" s="604" t="s">
        <v>189</v>
      </c>
      <c r="B29" s="605"/>
      <c r="C29" s="605"/>
      <c r="D29" s="606"/>
      <c r="E29" s="113">
        <v>89.271030142906156</v>
      </c>
      <c r="F29" s="115">
        <v>174349</v>
      </c>
      <c r="G29" s="114">
        <v>174489</v>
      </c>
      <c r="H29" s="114">
        <v>175575</v>
      </c>
      <c r="I29" s="114">
        <v>171780</v>
      </c>
      <c r="J29" s="140">
        <v>171751</v>
      </c>
      <c r="K29" s="114">
        <v>2598</v>
      </c>
      <c r="L29" s="116">
        <v>1.5126549481516847</v>
      </c>
    </row>
    <row r="30" spans="1:12" s="110" customFormat="1" ht="15" customHeight="1" x14ac:dyDescent="0.2">
      <c r="A30" s="120"/>
      <c r="B30" s="119"/>
      <c r="C30" s="258" t="s">
        <v>106</v>
      </c>
      <c r="E30" s="113">
        <v>57.157769760652485</v>
      </c>
      <c r="F30" s="115">
        <v>99654</v>
      </c>
      <c r="G30" s="114">
        <v>99865</v>
      </c>
      <c r="H30" s="114">
        <v>100721</v>
      </c>
      <c r="I30" s="114">
        <v>98864</v>
      </c>
      <c r="J30" s="140">
        <v>98760</v>
      </c>
      <c r="K30" s="114">
        <v>894</v>
      </c>
      <c r="L30" s="116">
        <v>0.90522478736330503</v>
      </c>
    </row>
    <row r="31" spans="1:12" s="110" customFormat="1" ht="15" customHeight="1" x14ac:dyDescent="0.2">
      <c r="A31" s="120"/>
      <c r="B31" s="119"/>
      <c r="C31" s="258" t="s">
        <v>107</v>
      </c>
      <c r="E31" s="113">
        <v>42.842230239347515</v>
      </c>
      <c r="F31" s="115">
        <v>74695</v>
      </c>
      <c r="G31" s="114">
        <v>74624</v>
      </c>
      <c r="H31" s="114">
        <v>74854</v>
      </c>
      <c r="I31" s="114">
        <v>72916</v>
      </c>
      <c r="J31" s="140">
        <v>72991</v>
      </c>
      <c r="K31" s="114">
        <v>1704</v>
      </c>
      <c r="L31" s="116">
        <v>2.3345343946513952</v>
      </c>
    </row>
    <row r="32" spans="1:12" s="110" customFormat="1" ht="15" customHeight="1" x14ac:dyDescent="0.2">
      <c r="A32" s="120"/>
      <c r="B32" s="119" t="s">
        <v>117</v>
      </c>
      <c r="C32" s="258"/>
      <c r="E32" s="113">
        <v>10.703880636754171</v>
      </c>
      <c r="F32" s="115">
        <v>20905</v>
      </c>
      <c r="G32" s="114">
        <v>19702</v>
      </c>
      <c r="H32" s="114">
        <v>20366</v>
      </c>
      <c r="I32" s="114">
        <v>19574</v>
      </c>
      <c r="J32" s="140">
        <v>19343</v>
      </c>
      <c r="K32" s="114">
        <v>1562</v>
      </c>
      <c r="L32" s="116">
        <v>8.0752727084733493</v>
      </c>
    </row>
    <row r="33" spans="1:12" s="110" customFormat="1" ht="15" customHeight="1" x14ac:dyDescent="0.2">
      <c r="A33" s="120"/>
      <c r="B33" s="119"/>
      <c r="C33" s="258" t="s">
        <v>106</v>
      </c>
      <c r="E33" s="113">
        <v>71.829705812006694</v>
      </c>
      <c r="F33" s="115">
        <v>15016</v>
      </c>
      <c r="G33" s="114">
        <v>14211</v>
      </c>
      <c r="H33" s="114">
        <v>14691</v>
      </c>
      <c r="I33" s="114">
        <v>14123</v>
      </c>
      <c r="J33" s="140">
        <v>13900</v>
      </c>
      <c r="K33" s="114">
        <v>1116</v>
      </c>
      <c r="L33" s="116">
        <v>8.028776978417266</v>
      </c>
    </row>
    <row r="34" spans="1:12" s="110" customFormat="1" ht="15" customHeight="1" x14ac:dyDescent="0.2">
      <c r="A34" s="120"/>
      <c r="B34" s="119"/>
      <c r="C34" s="258" t="s">
        <v>107</v>
      </c>
      <c r="E34" s="113">
        <v>28.170294187993303</v>
      </c>
      <c r="F34" s="115">
        <v>5889</v>
      </c>
      <c r="G34" s="114">
        <v>5491</v>
      </c>
      <c r="H34" s="114">
        <v>5675</v>
      </c>
      <c r="I34" s="114">
        <v>5451</v>
      </c>
      <c r="J34" s="140">
        <v>5443</v>
      </c>
      <c r="K34" s="114">
        <v>446</v>
      </c>
      <c r="L34" s="116">
        <v>8.194010655888297</v>
      </c>
    </row>
    <row r="35" spans="1:12" s="110" customFormat="1" ht="24.95" customHeight="1" x14ac:dyDescent="0.2">
      <c r="A35" s="604" t="s">
        <v>190</v>
      </c>
      <c r="B35" s="605"/>
      <c r="C35" s="605"/>
      <c r="D35" s="606"/>
      <c r="E35" s="113">
        <v>73.701376834969253</v>
      </c>
      <c r="F35" s="115">
        <v>143941</v>
      </c>
      <c r="G35" s="114">
        <v>143267</v>
      </c>
      <c r="H35" s="114">
        <v>145050</v>
      </c>
      <c r="I35" s="114">
        <v>141361</v>
      </c>
      <c r="J35" s="140">
        <v>141782</v>
      </c>
      <c r="K35" s="114">
        <v>2159</v>
      </c>
      <c r="L35" s="116">
        <v>1.5227602939724365</v>
      </c>
    </row>
    <row r="36" spans="1:12" s="110" customFormat="1" ht="15" customHeight="1" x14ac:dyDescent="0.2">
      <c r="A36" s="120"/>
      <c r="B36" s="119"/>
      <c r="C36" s="258" t="s">
        <v>106</v>
      </c>
      <c r="E36" s="113">
        <v>74.631272535274874</v>
      </c>
      <c r="F36" s="115">
        <v>107425</v>
      </c>
      <c r="G36" s="114">
        <v>106904</v>
      </c>
      <c r="H36" s="114">
        <v>108190</v>
      </c>
      <c r="I36" s="114">
        <v>105859</v>
      </c>
      <c r="J36" s="140">
        <v>105823</v>
      </c>
      <c r="K36" s="114">
        <v>1602</v>
      </c>
      <c r="L36" s="116">
        <v>1.5138485962408927</v>
      </c>
    </row>
    <row r="37" spans="1:12" s="110" customFormat="1" ht="15" customHeight="1" x14ac:dyDescent="0.2">
      <c r="A37" s="120"/>
      <c r="B37" s="119"/>
      <c r="C37" s="258" t="s">
        <v>107</v>
      </c>
      <c r="E37" s="113">
        <v>25.368727464725129</v>
      </c>
      <c r="F37" s="115">
        <v>36516</v>
      </c>
      <c r="G37" s="114">
        <v>36363</v>
      </c>
      <c r="H37" s="114">
        <v>36860</v>
      </c>
      <c r="I37" s="114">
        <v>35502</v>
      </c>
      <c r="J37" s="140">
        <v>35959</v>
      </c>
      <c r="K37" s="114">
        <v>557</v>
      </c>
      <c r="L37" s="116">
        <v>1.5489863455602213</v>
      </c>
    </row>
    <row r="38" spans="1:12" s="110" customFormat="1" ht="15" customHeight="1" x14ac:dyDescent="0.2">
      <c r="A38" s="120"/>
      <c r="B38" s="119" t="s">
        <v>182</v>
      </c>
      <c r="C38" s="258"/>
      <c r="E38" s="113">
        <v>26.298623165030747</v>
      </c>
      <c r="F38" s="115">
        <v>51362</v>
      </c>
      <c r="G38" s="114">
        <v>50976</v>
      </c>
      <c r="H38" s="114">
        <v>50940</v>
      </c>
      <c r="I38" s="114">
        <v>50048</v>
      </c>
      <c r="J38" s="140">
        <v>49370</v>
      </c>
      <c r="K38" s="114">
        <v>1992</v>
      </c>
      <c r="L38" s="116">
        <v>4.0348389710350414</v>
      </c>
    </row>
    <row r="39" spans="1:12" s="110" customFormat="1" ht="15" customHeight="1" x14ac:dyDescent="0.2">
      <c r="A39" s="120"/>
      <c r="B39" s="119"/>
      <c r="C39" s="258" t="s">
        <v>106</v>
      </c>
      <c r="E39" s="113">
        <v>14.17390288540166</v>
      </c>
      <c r="F39" s="115">
        <v>7280</v>
      </c>
      <c r="G39" s="114">
        <v>7210</v>
      </c>
      <c r="H39" s="114">
        <v>7258</v>
      </c>
      <c r="I39" s="114">
        <v>7169</v>
      </c>
      <c r="J39" s="140">
        <v>6882</v>
      </c>
      <c r="K39" s="114">
        <v>398</v>
      </c>
      <c r="L39" s="116">
        <v>5.7832025573961054</v>
      </c>
    </row>
    <row r="40" spans="1:12" s="110" customFormat="1" ht="15" customHeight="1" x14ac:dyDescent="0.2">
      <c r="A40" s="120"/>
      <c r="B40" s="119"/>
      <c r="C40" s="258" t="s">
        <v>107</v>
      </c>
      <c r="E40" s="113">
        <v>85.82609711459834</v>
      </c>
      <c r="F40" s="115">
        <v>44082</v>
      </c>
      <c r="G40" s="114">
        <v>43766</v>
      </c>
      <c r="H40" s="114">
        <v>43682</v>
      </c>
      <c r="I40" s="114">
        <v>42879</v>
      </c>
      <c r="J40" s="140">
        <v>42488</v>
      </c>
      <c r="K40" s="114">
        <v>1594</v>
      </c>
      <c r="L40" s="116">
        <v>3.7516475240067786</v>
      </c>
    </row>
    <row r="41" spans="1:12" s="110" customFormat="1" ht="24.75" customHeight="1" x14ac:dyDescent="0.2">
      <c r="A41" s="604" t="s">
        <v>518</v>
      </c>
      <c r="B41" s="605"/>
      <c r="C41" s="605"/>
      <c r="D41" s="606"/>
      <c r="E41" s="113">
        <v>5.4704740838594388</v>
      </c>
      <c r="F41" s="115">
        <v>10684</v>
      </c>
      <c r="G41" s="114">
        <v>11879</v>
      </c>
      <c r="H41" s="114">
        <v>12060</v>
      </c>
      <c r="I41" s="114">
        <v>9285</v>
      </c>
      <c r="J41" s="140">
        <v>10515</v>
      </c>
      <c r="K41" s="114">
        <v>169</v>
      </c>
      <c r="L41" s="116">
        <v>1.6072277698525916</v>
      </c>
    </row>
    <row r="42" spans="1:12" s="110" customFormat="1" ht="15" customHeight="1" x14ac:dyDescent="0.2">
      <c r="A42" s="120"/>
      <c r="B42" s="119"/>
      <c r="C42" s="258" t="s">
        <v>106</v>
      </c>
      <c r="E42" s="113">
        <v>60.136652938974166</v>
      </c>
      <c r="F42" s="115">
        <v>6425</v>
      </c>
      <c r="G42" s="114">
        <v>7346</v>
      </c>
      <c r="H42" s="114">
        <v>7440</v>
      </c>
      <c r="I42" s="114">
        <v>5678</v>
      </c>
      <c r="J42" s="140">
        <v>6291</v>
      </c>
      <c r="K42" s="114">
        <v>134</v>
      </c>
      <c r="L42" s="116">
        <v>2.1300270227308853</v>
      </c>
    </row>
    <row r="43" spans="1:12" s="110" customFormat="1" ht="15" customHeight="1" x14ac:dyDescent="0.2">
      <c r="A43" s="123"/>
      <c r="B43" s="124"/>
      <c r="C43" s="260" t="s">
        <v>107</v>
      </c>
      <c r="D43" s="261"/>
      <c r="E43" s="125">
        <v>39.863347061025834</v>
      </c>
      <c r="F43" s="143">
        <v>4259</v>
      </c>
      <c r="G43" s="144">
        <v>4533</v>
      </c>
      <c r="H43" s="144">
        <v>4620</v>
      </c>
      <c r="I43" s="144">
        <v>3607</v>
      </c>
      <c r="J43" s="145">
        <v>4224</v>
      </c>
      <c r="K43" s="144">
        <v>35</v>
      </c>
      <c r="L43" s="146">
        <v>0.82859848484848486</v>
      </c>
    </row>
    <row r="44" spans="1:12" s="110" customFormat="1" ht="45.75" customHeight="1" x14ac:dyDescent="0.2">
      <c r="A44" s="604" t="s">
        <v>191</v>
      </c>
      <c r="B44" s="605"/>
      <c r="C44" s="605"/>
      <c r="D44" s="606"/>
      <c r="E44" s="113">
        <v>1.7654618720654573</v>
      </c>
      <c r="F44" s="115">
        <v>3448</v>
      </c>
      <c r="G44" s="114">
        <v>3476</v>
      </c>
      <c r="H44" s="114">
        <v>3470</v>
      </c>
      <c r="I44" s="114">
        <v>3276</v>
      </c>
      <c r="J44" s="140">
        <v>3344</v>
      </c>
      <c r="K44" s="114">
        <v>104</v>
      </c>
      <c r="L44" s="116">
        <v>3.1100478468899522</v>
      </c>
    </row>
    <row r="45" spans="1:12" s="110" customFormat="1" ht="15" customHeight="1" x14ac:dyDescent="0.2">
      <c r="A45" s="120"/>
      <c r="B45" s="119"/>
      <c r="C45" s="258" t="s">
        <v>106</v>
      </c>
      <c r="E45" s="113">
        <v>59.338747099767978</v>
      </c>
      <c r="F45" s="115">
        <v>2046</v>
      </c>
      <c r="G45" s="114">
        <v>2067</v>
      </c>
      <c r="H45" s="114">
        <v>2062</v>
      </c>
      <c r="I45" s="114">
        <v>1928</v>
      </c>
      <c r="J45" s="140">
        <v>1973</v>
      </c>
      <c r="K45" s="114">
        <v>73</v>
      </c>
      <c r="L45" s="116">
        <v>3.6999493157627978</v>
      </c>
    </row>
    <row r="46" spans="1:12" s="110" customFormat="1" ht="15" customHeight="1" x14ac:dyDescent="0.2">
      <c r="A46" s="123"/>
      <c r="B46" s="124"/>
      <c r="C46" s="260" t="s">
        <v>107</v>
      </c>
      <c r="D46" s="261"/>
      <c r="E46" s="125">
        <v>40.661252900232022</v>
      </c>
      <c r="F46" s="143">
        <v>1402</v>
      </c>
      <c r="G46" s="144">
        <v>1409</v>
      </c>
      <c r="H46" s="144">
        <v>1408</v>
      </c>
      <c r="I46" s="144">
        <v>1348</v>
      </c>
      <c r="J46" s="145">
        <v>1371</v>
      </c>
      <c r="K46" s="144">
        <v>31</v>
      </c>
      <c r="L46" s="146">
        <v>2.261123267687819</v>
      </c>
    </row>
    <row r="47" spans="1:12" s="110" customFormat="1" ht="39" customHeight="1" x14ac:dyDescent="0.2">
      <c r="A47" s="604" t="s">
        <v>519</v>
      </c>
      <c r="B47" s="607"/>
      <c r="C47" s="607"/>
      <c r="D47" s="608"/>
      <c r="E47" s="113">
        <v>0.27700547354623328</v>
      </c>
      <c r="F47" s="115">
        <v>541</v>
      </c>
      <c r="G47" s="114">
        <v>557</v>
      </c>
      <c r="H47" s="114">
        <v>534</v>
      </c>
      <c r="I47" s="114">
        <v>521</v>
      </c>
      <c r="J47" s="140">
        <v>541</v>
      </c>
      <c r="K47" s="114">
        <v>0</v>
      </c>
      <c r="L47" s="116">
        <v>0</v>
      </c>
    </row>
    <row r="48" spans="1:12" s="110" customFormat="1" ht="15" customHeight="1" x14ac:dyDescent="0.2">
      <c r="A48" s="120"/>
      <c r="B48" s="119"/>
      <c r="C48" s="258" t="s">
        <v>106</v>
      </c>
      <c r="E48" s="113">
        <v>35.120147874306838</v>
      </c>
      <c r="F48" s="115">
        <v>190</v>
      </c>
      <c r="G48" s="114">
        <v>198</v>
      </c>
      <c r="H48" s="114">
        <v>187</v>
      </c>
      <c r="I48" s="114">
        <v>182</v>
      </c>
      <c r="J48" s="140">
        <v>187</v>
      </c>
      <c r="K48" s="114">
        <v>3</v>
      </c>
      <c r="L48" s="116">
        <v>1.6042780748663101</v>
      </c>
    </row>
    <row r="49" spans="1:12" s="110" customFormat="1" ht="15" customHeight="1" x14ac:dyDescent="0.2">
      <c r="A49" s="123"/>
      <c r="B49" s="124"/>
      <c r="C49" s="260" t="s">
        <v>107</v>
      </c>
      <c r="D49" s="261"/>
      <c r="E49" s="125">
        <v>64.879852125693162</v>
      </c>
      <c r="F49" s="143">
        <v>351</v>
      </c>
      <c r="G49" s="144">
        <v>359</v>
      </c>
      <c r="H49" s="144">
        <v>347</v>
      </c>
      <c r="I49" s="144">
        <v>339</v>
      </c>
      <c r="J49" s="145">
        <v>354</v>
      </c>
      <c r="K49" s="144">
        <v>-3</v>
      </c>
      <c r="L49" s="146">
        <v>-0.84745762711864403</v>
      </c>
    </row>
    <row r="50" spans="1:12" s="110" customFormat="1" ht="24.95" customHeight="1" x14ac:dyDescent="0.2">
      <c r="A50" s="609" t="s">
        <v>192</v>
      </c>
      <c r="B50" s="610"/>
      <c r="C50" s="610"/>
      <c r="D50" s="611"/>
      <c r="E50" s="262">
        <v>12.077643456577729</v>
      </c>
      <c r="F50" s="263">
        <v>23588</v>
      </c>
      <c r="G50" s="264">
        <v>24411</v>
      </c>
      <c r="H50" s="264">
        <v>24852</v>
      </c>
      <c r="I50" s="264">
        <v>22288</v>
      </c>
      <c r="J50" s="265">
        <v>22655</v>
      </c>
      <c r="K50" s="263">
        <v>933</v>
      </c>
      <c r="L50" s="266">
        <v>4.1182961818583097</v>
      </c>
    </row>
    <row r="51" spans="1:12" s="110" customFormat="1" ht="15" customHeight="1" x14ac:dyDescent="0.2">
      <c r="A51" s="120"/>
      <c r="B51" s="119"/>
      <c r="C51" s="258" t="s">
        <v>106</v>
      </c>
      <c r="E51" s="113">
        <v>59.453959640495164</v>
      </c>
      <c r="F51" s="115">
        <v>14024</v>
      </c>
      <c r="G51" s="114">
        <v>14453</v>
      </c>
      <c r="H51" s="114">
        <v>14804</v>
      </c>
      <c r="I51" s="114">
        <v>13310</v>
      </c>
      <c r="J51" s="140">
        <v>13434</v>
      </c>
      <c r="K51" s="114">
        <v>590</v>
      </c>
      <c r="L51" s="116">
        <v>4.3918415959505728</v>
      </c>
    </row>
    <row r="52" spans="1:12" s="110" customFormat="1" ht="15" customHeight="1" x14ac:dyDescent="0.2">
      <c r="A52" s="120"/>
      <c r="B52" s="119"/>
      <c r="C52" s="258" t="s">
        <v>107</v>
      </c>
      <c r="E52" s="113">
        <v>40.546040359504836</v>
      </c>
      <c r="F52" s="115">
        <v>9564</v>
      </c>
      <c r="G52" s="114">
        <v>9958</v>
      </c>
      <c r="H52" s="114">
        <v>10048</v>
      </c>
      <c r="I52" s="114">
        <v>8978</v>
      </c>
      <c r="J52" s="140">
        <v>9221</v>
      </c>
      <c r="K52" s="114">
        <v>343</v>
      </c>
      <c r="L52" s="116">
        <v>3.7197700900119295</v>
      </c>
    </row>
    <row r="53" spans="1:12" s="110" customFormat="1" ht="15" customHeight="1" x14ac:dyDescent="0.2">
      <c r="A53" s="120"/>
      <c r="B53" s="119"/>
      <c r="C53" s="258" t="s">
        <v>187</v>
      </c>
      <c r="D53" s="110" t="s">
        <v>193</v>
      </c>
      <c r="E53" s="113">
        <v>32.482618280481603</v>
      </c>
      <c r="F53" s="115">
        <v>7662</v>
      </c>
      <c r="G53" s="114">
        <v>8876</v>
      </c>
      <c r="H53" s="114">
        <v>9147</v>
      </c>
      <c r="I53" s="114">
        <v>6698</v>
      </c>
      <c r="J53" s="140">
        <v>7337</v>
      </c>
      <c r="K53" s="114">
        <v>325</v>
      </c>
      <c r="L53" s="116">
        <v>4.4296033801281176</v>
      </c>
    </row>
    <row r="54" spans="1:12" s="110" customFormat="1" ht="15" customHeight="1" x14ac:dyDescent="0.2">
      <c r="A54" s="120"/>
      <c r="B54" s="119"/>
      <c r="D54" s="267" t="s">
        <v>194</v>
      </c>
      <c r="E54" s="113">
        <v>62.411902897415821</v>
      </c>
      <c r="F54" s="115">
        <v>4782</v>
      </c>
      <c r="G54" s="114">
        <v>5464</v>
      </c>
      <c r="H54" s="114">
        <v>5707</v>
      </c>
      <c r="I54" s="114">
        <v>4250</v>
      </c>
      <c r="J54" s="140">
        <v>4543</v>
      </c>
      <c r="K54" s="114">
        <v>239</v>
      </c>
      <c r="L54" s="116">
        <v>5.2608408540611933</v>
      </c>
    </row>
    <row r="55" spans="1:12" s="110" customFormat="1" ht="15" customHeight="1" x14ac:dyDescent="0.2">
      <c r="A55" s="120"/>
      <c r="B55" s="119"/>
      <c r="D55" s="267" t="s">
        <v>195</v>
      </c>
      <c r="E55" s="113">
        <v>37.588097102584179</v>
      </c>
      <c r="F55" s="115">
        <v>2880</v>
      </c>
      <c r="G55" s="114">
        <v>3412</v>
      </c>
      <c r="H55" s="114">
        <v>3440</v>
      </c>
      <c r="I55" s="114">
        <v>2448</v>
      </c>
      <c r="J55" s="140">
        <v>2794</v>
      </c>
      <c r="K55" s="114">
        <v>86</v>
      </c>
      <c r="L55" s="116">
        <v>3.0780243378668577</v>
      </c>
    </row>
    <row r="56" spans="1:12" s="110" customFormat="1" ht="15" customHeight="1" x14ac:dyDescent="0.2">
      <c r="A56" s="120"/>
      <c r="B56" s="119" t="s">
        <v>196</v>
      </c>
      <c r="C56" s="258"/>
      <c r="E56" s="113">
        <v>68.949785717577299</v>
      </c>
      <c r="F56" s="115">
        <v>134661</v>
      </c>
      <c r="G56" s="114">
        <v>133732</v>
      </c>
      <c r="H56" s="114">
        <v>134466</v>
      </c>
      <c r="I56" s="114">
        <v>133296</v>
      </c>
      <c r="J56" s="140">
        <v>132895</v>
      </c>
      <c r="K56" s="114">
        <v>1766</v>
      </c>
      <c r="L56" s="116">
        <v>1.3288686557056322</v>
      </c>
    </row>
    <row r="57" spans="1:12" s="110" customFormat="1" ht="15" customHeight="1" x14ac:dyDescent="0.2">
      <c r="A57" s="120"/>
      <c r="B57" s="119"/>
      <c r="C57" s="258" t="s">
        <v>106</v>
      </c>
      <c r="E57" s="113">
        <v>57.889069589561934</v>
      </c>
      <c r="F57" s="115">
        <v>77954</v>
      </c>
      <c r="G57" s="114">
        <v>77598</v>
      </c>
      <c r="H57" s="114">
        <v>78136</v>
      </c>
      <c r="I57" s="114">
        <v>77709</v>
      </c>
      <c r="J57" s="140">
        <v>77460</v>
      </c>
      <c r="K57" s="114">
        <v>494</v>
      </c>
      <c r="L57" s="116">
        <v>0.63774851536276789</v>
      </c>
    </row>
    <row r="58" spans="1:12" s="110" customFormat="1" ht="15" customHeight="1" x14ac:dyDescent="0.2">
      <c r="A58" s="120"/>
      <c r="B58" s="119"/>
      <c r="C58" s="258" t="s">
        <v>107</v>
      </c>
      <c r="E58" s="113">
        <v>42.110930410438066</v>
      </c>
      <c r="F58" s="115">
        <v>56707</v>
      </c>
      <c r="G58" s="114">
        <v>56134</v>
      </c>
      <c r="H58" s="114">
        <v>56330</v>
      </c>
      <c r="I58" s="114">
        <v>55587</v>
      </c>
      <c r="J58" s="140">
        <v>55435</v>
      </c>
      <c r="K58" s="114">
        <v>1272</v>
      </c>
      <c r="L58" s="116">
        <v>2.2945792369441689</v>
      </c>
    </row>
    <row r="59" spans="1:12" s="110" customFormat="1" ht="15" customHeight="1" x14ac:dyDescent="0.2">
      <c r="A59" s="120"/>
      <c r="B59" s="119"/>
      <c r="C59" s="258" t="s">
        <v>105</v>
      </c>
      <c r="D59" s="110" t="s">
        <v>197</v>
      </c>
      <c r="E59" s="113">
        <v>91.705096501585459</v>
      </c>
      <c r="F59" s="115">
        <v>123491</v>
      </c>
      <c r="G59" s="114">
        <v>122623</v>
      </c>
      <c r="H59" s="114">
        <v>123369</v>
      </c>
      <c r="I59" s="114">
        <v>122369</v>
      </c>
      <c r="J59" s="140">
        <v>122036</v>
      </c>
      <c r="K59" s="114">
        <v>1455</v>
      </c>
      <c r="L59" s="116">
        <v>1.1922711331082632</v>
      </c>
    </row>
    <row r="60" spans="1:12" s="110" customFormat="1" ht="15" customHeight="1" x14ac:dyDescent="0.2">
      <c r="A60" s="120"/>
      <c r="B60" s="119"/>
      <c r="C60" s="258"/>
      <c r="D60" s="267" t="s">
        <v>198</v>
      </c>
      <c r="E60" s="113">
        <v>56.205715396263699</v>
      </c>
      <c r="F60" s="115">
        <v>69409</v>
      </c>
      <c r="G60" s="114">
        <v>69084</v>
      </c>
      <c r="H60" s="114">
        <v>69619</v>
      </c>
      <c r="I60" s="114">
        <v>69304</v>
      </c>
      <c r="J60" s="140">
        <v>69112</v>
      </c>
      <c r="K60" s="114">
        <v>297</v>
      </c>
      <c r="L60" s="116">
        <v>0.4297372381062623</v>
      </c>
    </row>
    <row r="61" spans="1:12" s="110" customFormat="1" ht="15" customHeight="1" x14ac:dyDescent="0.2">
      <c r="A61" s="120"/>
      <c r="B61" s="119"/>
      <c r="C61" s="258"/>
      <c r="D61" s="267" t="s">
        <v>199</v>
      </c>
      <c r="E61" s="113">
        <v>43.794284603736301</v>
      </c>
      <c r="F61" s="115">
        <v>54082</v>
      </c>
      <c r="G61" s="114">
        <v>53539</v>
      </c>
      <c r="H61" s="114">
        <v>53750</v>
      </c>
      <c r="I61" s="114">
        <v>53065</v>
      </c>
      <c r="J61" s="140">
        <v>52924</v>
      </c>
      <c r="K61" s="114">
        <v>1158</v>
      </c>
      <c r="L61" s="116">
        <v>2.1880432318040963</v>
      </c>
    </row>
    <row r="62" spans="1:12" s="110" customFormat="1" ht="15" customHeight="1" x14ac:dyDescent="0.2">
      <c r="A62" s="120"/>
      <c r="B62" s="119"/>
      <c r="C62" s="258"/>
      <c r="D62" s="258" t="s">
        <v>200</v>
      </c>
      <c r="E62" s="113">
        <v>8.2949034984145378</v>
      </c>
      <c r="F62" s="115">
        <v>11170</v>
      </c>
      <c r="G62" s="114">
        <v>11109</v>
      </c>
      <c r="H62" s="114">
        <v>11097</v>
      </c>
      <c r="I62" s="114">
        <v>10927</v>
      </c>
      <c r="J62" s="140">
        <v>10859</v>
      </c>
      <c r="K62" s="114">
        <v>311</v>
      </c>
      <c r="L62" s="116">
        <v>2.8639837922460631</v>
      </c>
    </row>
    <row r="63" spans="1:12" s="110" customFormat="1" ht="15" customHeight="1" x14ac:dyDescent="0.2">
      <c r="A63" s="120"/>
      <c r="B63" s="119"/>
      <c r="C63" s="258"/>
      <c r="D63" s="267" t="s">
        <v>198</v>
      </c>
      <c r="E63" s="113">
        <v>76.499552372426137</v>
      </c>
      <c r="F63" s="115">
        <v>8545</v>
      </c>
      <c r="G63" s="114">
        <v>8514</v>
      </c>
      <c r="H63" s="114">
        <v>8517</v>
      </c>
      <c r="I63" s="114">
        <v>8405</v>
      </c>
      <c r="J63" s="140">
        <v>8348</v>
      </c>
      <c r="K63" s="114">
        <v>197</v>
      </c>
      <c r="L63" s="116">
        <v>2.3598466698610445</v>
      </c>
    </row>
    <row r="64" spans="1:12" s="110" customFormat="1" ht="15" customHeight="1" x14ac:dyDescent="0.2">
      <c r="A64" s="120"/>
      <c r="B64" s="119"/>
      <c r="C64" s="258"/>
      <c r="D64" s="267" t="s">
        <v>199</v>
      </c>
      <c r="E64" s="113">
        <v>23.500447627573859</v>
      </c>
      <c r="F64" s="115">
        <v>2625</v>
      </c>
      <c r="G64" s="114">
        <v>2595</v>
      </c>
      <c r="H64" s="114">
        <v>2580</v>
      </c>
      <c r="I64" s="114">
        <v>2522</v>
      </c>
      <c r="J64" s="140">
        <v>2511</v>
      </c>
      <c r="K64" s="114">
        <v>114</v>
      </c>
      <c r="L64" s="116">
        <v>4.5400238948626042</v>
      </c>
    </row>
    <row r="65" spans="1:12" s="110" customFormat="1" ht="15" customHeight="1" x14ac:dyDescent="0.2">
      <c r="A65" s="120"/>
      <c r="B65" s="119" t="s">
        <v>201</v>
      </c>
      <c r="C65" s="258"/>
      <c r="E65" s="113">
        <v>9.0669370158164497</v>
      </c>
      <c r="F65" s="115">
        <v>17708</v>
      </c>
      <c r="G65" s="114">
        <v>17423</v>
      </c>
      <c r="H65" s="114">
        <v>17266</v>
      </c>
      <c r="I65" s="114">
        <v>16891</v>
      </c>
      <c r="J65" s="140">
        <v>16593</v>
      </c>
      <c r="K65" s="114">
        <v>1115</v>
      </c>
      <c r="L65" s="116">
        <v>6.7197010787681553</v>
      </c>
    </row>
    <row r="66" spans="1:12" s="110" customFormat="1" ht="15" customHeight="1" x14ac:dyDescent="0.2">
      <c r="A66" s="120"/>
      <c r="B66" s="119"/>
      <c r="C66" s="258" t="s">
        <v>106</v>
      </c>
      <c r="E66" s="113">
        <v>58.329568556584597</v>
      </c>
      <c r="F66" s="115">
        <v>10329</v>
      </c>
      <c r="G66" s="114">
        <v>10169</v>
      </c>
      <c r="H66" s="114">
        <v>10086</v>
      </c>
      <c r="I66" s="114">
        <v>9905</v>
      </c>
      <c r="J66" s="140">
        <v>9744</v>
      </c>
      <c r="K66" s="114">
        <v>585</v>
      </c>
      <c r="L66" s="116">
        <v>6.0036945812807883</v>
      </c>
    </row>
    <row r="67" spans="1:12" s="110" customFormat="1" ht="15" customHeight="1" x14ac:dyDescent="0.2">
      <c r="A67" s="120"/>
      <c r="B67" s="119"/>
      <c r="C67" s="258" t="s">
        <v>107</v>
      </c>
      <c r="E67" s="113">
        <v>41.670431443415403</v>
      </c>
      <c r="F67" s="115">
        <v>7379</v>
      </c>
      <c r="G67" s="114">
        <v>7254</v>
      </c>
      <c r="H67" s="114">
        <v>7180</v>
      </c>
      <c r="I67" s="114">
        <v>6986</v>
      </c>
      <c r="J67" s="140">
        <v>6849</v>
      </c>
      <c r="K67" s="114">
        <v>530</v>
      </c>
      <c r="L67" s="116">
        <v>7.7383559643743611</v>
      </c>
    </row>
    <row r="68" spans="1:12" s="110" customFormat="1" ht="15" customHeight="1" x14ac:dyDescent="0.2">
      <c r="A68" s="120"/>
      <c r="B68" s="119"/>
      <c r="C68" s="258" t="s">
        <v>105</v>
      </c>
      <c r="D68" s="110" t="s">
        <v>202</v>
      </c>
      <c r="E68" s="113">
        <v>25.892252089451095</v>
      </c>
      <c r="F68" s="115">
        <v>4585</v>
      </c>
      <c r="G68" s="114">
        <v>4431</v>
      </c>
      <c r="H68" s="114">
        <v>4371</v>
      </c>
      <c r="I68" s="114">
        <v>4214</v>
      </c>
      <c r="J68" s="140">
        <v>4039</v>
      </c>
      <c r="K68" s="114">
        <v>546</v>
      </c>
      <c r="L68" s="116">
        <v>13.518197573656845</v>
      </c>
    </row>
    <row r="69" spans="1:12" s="110" customFormat="1" ht="15" customHeight="1" x14ac:dyDescent="0.2">
      <c r="A69" s="120"/>
      <c r="B69" s="119"/>
      <c r="C69" s="258"/>
      <c r="D69" s="267" t="s">
        <v>198</v>
      </c>
      <c r="E69" s="113">
        <v>52.322791712104689</v>
      </c>
      <c r="F69" s="115">
        <v>2399</v>
      </c>
      <c r="G69" s="114">
        <v>2317</v>
      </c>
      <c r="H69" s="114">
        <v>2277</v>
      </c>
      <c r="I69" s="114">
        <v>2221</v>
      </c>
      <c r="J69" s="140">
        <v>2118</v>
      </c>
      <c r="K69" s="114">
        <v>281</v>
      </c>
      <c r="L69" s="116">
        <v>13.267233238904627</v>
      </c>
    </row>
    <row r="70" spans="1:12" s="110" customFormat="1" ht="15" customHeight="1" x14ac:dyDescent="0.2">
      <c r="A70" s="120"/>
      <c r="B70" s="119"/>
      <c r="C70" s="258"/>
      <c r="D70" s="267" t="s">
        <v>199</v>
      </c>
      <c r="E70" s="113">
        <v>47.677208287895311</v>
      </c>
      <c r="F70" s="115">
        <v>2186</v>
      </c>
      <c r="G70" s="114">
        <v>2114</v>
      </c>
      <c r="H70" s="114">
        <v>2094</v>
      </c>
      <c r="I70" s="114">
        <v>1993</v>
      </c>
      <c r="J70" s="140">
        <v>1921</v>
      </c>
      <c r="K70" s="114">
        <v>265</v>
      </c>
      <c r="L70" s="116">
        <v>13.794898490369599</v>
      </c>
    </row>
    <row r="71" spans="1:12" s="110" customFormat="1" ht="15" customHeight="1" x14ac:dyDescent="0.2">
      <c r="A71" s="120"/>
      <c r="B71" s="119"/>
      <c r="C71" s="258"/>
      <c r="D71" s="110" t="s">
        <v>203</v>
      </c>
      <c r="E71" s="113">
        <v>69.262480234922066</v>
      </c>
      <c r="F71" s="115">
        <v>12265</v>
      </c>
      <c r="G71" s="114">
        <v>12162</v>
      </c>
      <c r="H71" s="114">
        <v>12078</v>
      </c>
      <c r="I71" s="114">
        <v>11877</v>
      </c>
      <c r="J71" s="140">
        <v>11753</v>
      </c>
      <c r="K71" s="114">
        <v>512</v>
      </c>
      <c r="L71" s="116">
        <v>4.3563345528801154</v>
      </c>
    </row>
    <row r="72" spans="1:12" s="110" customFormat="1" ht="15" customHeight="1" x14ac:dyDescent="0.2">
      <c r="A72" s="120"/>
      <c r="B72" s="119"/>
      <c r="C72" s="258"/>
      <c r="D72" s="267" t="s">
        <v>198</v>
      </c>
      <c r="E72" s="113">
        <v>60.203832042397067</v>
      </c>
      <c r="F72" s="115">
        <v>7384</v>
      </c>
      <c r="G72" s="114">
        <v>7323</v>
      </c>
      <c r="H72" s="114">
        <v>7287</v>
      </c>
      <c r="I72" s="114">
        <v>7175</v>
      </c>
      <c r="J72" s="140">
        <v>7121</v>
      </c>
      <c r="K72" s="114">
        <v>263</v>
      </c>
      <c r="L72" s="116">
        <v>3.6933015025979499</v>
      </c>
    </row>
    <row r="73" spans="1:12" s="110" customFormat="1" ht="15" customHeight="1" x14ac:dyDescent="0.2">
      <c r="A73" s="120"/>
      <c r="B73" s="119"/>
      <c r="C73" s="258"/>
      <c r="D73" s="267" t="s">
        <v>199</v>
      </c>
      <c r="E73" s="113">
        <v>39.796167957602933</v>
      </c>
      <c r="F73" s="115">
        <v>4881</v>
      </c>
      <c r="G73" s="114">
        <v>4839</v>
      </c>
      <c r="H73" s="114">
        <v>4791</v>
      </c>
      <c r="I73" s="114">
        <v>4702</v>
      </c>
      <c r="J73" s="140">
        <v>4632</v>
      </c>
      <c r="K73" s="114">
        <v>249</v>
      </c>
      <c r="L73" s="116">
        <v>5.3756476683937819</v>
      </c>
    </row>
    <row r="74" spans="1:12" s="110" customFormat="1" ht="15" customHeight="1" x14ac:dyDescent="0.2">
      <c r="A74" s="120"/>
      <c r="B74" s="119"/>
      <c r="C74" s="258"/>
      <c r="D74" s="110" t="s">
        <v>204</v>
      </c>
      <c r="E74" s="113">
        <v>4.8452676756268351</v>
      </c>
      <c r="F74" s="115">
        <v>858</v>
      </c>
      <c r="G74" s="114">
        <v>830</v>
      </c>
      <c r="H74" s="114">
        <v>817</v>
      </c>
      <c r="I74" s="114">
        <v>800</v>
      </c>
      <c r="J74" s="140">
        <v>801</v>
      </c>
      <c r="K74" s="114">
        <v>57</v>
      </c>
      <c r="L74" s="116">
        <v>7.1161048689138573</v>
      </c>
    </row>
    <row r="75" spans="1:12" s="110" customFormat="1" ht="15" customHeight="1" x14ac:dyDescent="0.2">
      <c r="A75" s="120"/>
      <c r="B75" s="119"/>
      <c r="C75" s="258"/>
      <c r="D75" s="267" t="s">
        <v>198</v>
      </c>
      <c r="E75" s="113">
        <v>63.636363636363633</v>
      </c>
      <c r="F75" s="115">
        <v>546</v>
      </c>
      <c r="G75" s="114">
        <v>529</v>
      </c>
      <c r="H75" s="114">
        <v>522</v>
      </c>
      <c r="I75" s="114">
        <v>509</v>
      </c>
      <c r="J75" s="140">
        <v>505</v>
      </c>
      <c r="K75" s="114">
        <v>41</v>
      </c>
      <c r="L75" s="116">
        <v>8.1188118811881189</v>
      </c>
    </row>
    <row r="76" spans="1:12" s="110" customFormat="1" ht="15" customHeight="1" x14ac:dyDescent="0.2">
      <c r="A76" s="120"/>
      <c r="B76" s="119"/>
      <c r="C76" s="258"/>
      <c r="D76" s="267" t="s">
        <v>199</v>
      </c>
      <c r="E76" s="113">
        <v>36.363636363636367</v>
      </c>
      <c r="F76" s="115">
        <v>312</v>
      </c>
      <c r="G76" s="114">
        <v>301</v>
      </c>
      <c r="H76" s="114">
        <v>295</v>
      </c>
      <c r="I76" s="114">
        <v>291</v>
      </c>
      <c r="J76" s="140">
        <v>296</v>
      </c>
      <c r="K76" s="114">
        <v>16</v>
      </c>
      <c r="L76" s="116">
        <v>5.4054054054054053</v>
      </c>
    </row>
    <row r="77" spans="1:12" s="110" customFormat="1" ht="15" customHeight="1" x14ac:dyDescent="0.2">
      <c r="A77" s="534"/>
      <c r="B77" s="119" t="s">
        <v>205</v>
      </c>
      <c r="C77" s="268"/>
      <c r="D77" s="182"/>
      <c r="E77" s="113">
        <v>9.9056338100285206</v>
      </c>
      <c r="F77" s="115">
        <v>19346</v>
      </c>
      <c r="G77" s="114">
        <v>18677</v>
      </c>
      <c r="H77" s="114">
        <v>19406</v>
      </c>
      <c r="I77" s="114">
        <v>18934</v>
      </c>
      <c r="J77" s="140">
        <v>19009</v>
      </c>
      <c r="K77" s="114">
        <v>337</v>
      </c>
      <c r="L77" s="116">
        <v>1.7728444421063707</v>
      </c>
    </row>
    <row r="78" spans="1:12" s="110" customFormat="1" ht="15" customHeight="1" x14ac:dyDescent="0.2">
      <c r="A78" s="120"/>
      <c r="B78" s="119"/>
      <c r="C78" s="268" t="s">
        <v>106</v>
      </c>
      <c r="D78" s="182"/>
      <c r="E78" s="113">
        <v>64.085599090251222</v>
      </c>
      <c r="F78" s="115">
        <v>12398</v>
      </c>
      <c r="G78" s="114">
        <v>11894</v>
      </c>
      <c r="H78" s="114">
        <v>12422</v>
      </c>
      <c r="I78" s="114">
        <v>12104</v>
      </c>
      <c r="J78" s="140">
        <v>12067</v>
      </c>
      <c r="K78" s="114">
        <v>331</v>
      </c>
      <c r="L78" s="116">
        <v>2.7430181486699263</v>
      </c>
    </row>
    <row r="79" spans="1:12" s="110" customFormat="1" ht="15" customHeight="1" x14ac:dyDescent="0.2">
      <c r="A79" s="123"/>
      <c r="B79" s="124"/>
      <c r="C79" s="260" t="s">
        <v>107</v>
      </c>
      <c r="D79" s="261"/>
      <c r="E79" s="125">
        <v>35.914400909748785</v>
      </c>
      <c r="F79" s="143">
        <v>6948</v>
      </c>
      <c r="G79" s="144">
        <v>6783</v>
      </c>
      <c r="H79" s="144">
        <v>6984</v>
      </c>
      <c r="I79" s="144">
        <v>6830</v>
      </c>
      <c r="J79" s="145">
        <v>6942</v>
      </c>
      <c r="K79" s="144">
        <v>6</v>
      </c>
      <c r="L79" s="146">
        <v>8.6430423509075191E-2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195303</v>
      </c>
      <c r="E11" s="114">
        <v>194243</v>
      </c>
      <c r="F11" s="114">
        <v>195990</v>
      </c>
      <c r="G11" s="114">
        <v>191409</v>
      </c>
      <c r="H11" s="140">
        <v>191152</v>
      </c>
      <c r="I11" s="115">
        <v>4151</v>
      </c>
      <c r="J11" s="116">
        <v>2.1715702686866996</v>
      </c>
    </row>
    <row r="12" spans="1:15" s="110" customFormat="1" ht="24.95" customHeight="1" x14ac:dyDescent="0.2">
      <c r="A12" s="193" t="s">
        <v>132</v>
      </c>
      <c r="B12" s="194" t="s">
        <v>133</v>
      </c>
      <c r="C12" s="113">
        <v>1.8494339564676425</v>
      </c>
      <c r="D12" s="115">
        <v>3612</v>
      </c>
      <c r="E12" s="114">
        <v>3274</v>
      </c>
      <c r="F12" s="114">
        <v>3589</v>
      </c>
      <c r="G12" s="114">
        <v>3545</v>
      </c>
      <c r="H12" s="140">
        <v>3574</v>
      </c>
      <c r="I12" s="115">
        <v>38</v>
      </c>
      <c r="J12" s="116">
        <v>1.0632344711807498</v>
      </c>
    </row>
    <row r="13" spans="1:15" s="110" customFormat="1" ht="24.95" customHeight="1" x14ac:dyDescent="0.2">
      <c r="A13" s="193" t="s">
        <v>134</v>
      </c>
      <c r="B13" s="199" t="s">
        <v>214</v>
      </c>
      <c r="C13" s="113">
        <v>2.2467652826633486</v>
      </c>
      <c r="D13" s="115">
        <v>4388</v>
      </c>
      <c r="E13" s="114">
        <v>4357</v>
      </c>
      <c r="F13" s="114">
        <v>4404</v>
      </c>
      <c r="G13" s="114">
        <v>4328</v>
      </c>
      <c r="H13" s="140">
        <v>4394</v>
      </c>
      <c r="I13" s="115">
        <v>-6</v>
      </c>
      <c r="J13" s="116">
        <v>-0.13654984069185253</v>
      </c>
    </row>
    <row r="14" spans="1:15" s="287" customFormat="1" ht="24" customHeight="1" x14ac:dyDescent="0.2">
      <c r="A14" s="193" t="s">
        <v>215</v>
      </c>
      <c r="B14" s="199" t="s">
        <v>137</v>
      </c>
      <c r="C14" s="113">
        <v>27.040035227313457</v>
      </c>
      <c r="D14" s="115">
        <v>52810</v>
      </c>
      <c r="E14" s="114">
        <v>52650</v>
      </c>
      <c r="F14" s="114">
        <v>52927</v>
      </c>
      <c r="G14" s="114">
        <v>51726</v>
      </c>
      <c r="H14" s="140">
        <v>51748</v>
      </c>
      <c r="I14" s="115">
        <v>1062</v>
      </c>
      <c r="J14" s="116">
        <v>2.0522532271778617</v>
      </c>
      <c r="K14" s="110"/>
      <c r="L14" s="110"/>
      <c r="M14" s="110"/>
      <c r="N14" s="110"/>
      <c r="O14" s="110"/>
    </row>
    <row r="15" spans="1:15" s="110" customFormat="1" ht="24.75" customHeight="1" x14ac:dyDescent="0.2">
      <c r="A15" s="193" t="s">
        <v>216</v>
      </c>
      <c r="B15" s="199" t="s">
        <v>217</v>
      </c>
      <c r="C15" s="113">
        <v>5.3977665473648635</v>
      </c>
      <c r="D15" s="115">
        <v>10542</v>
      </c>
      <c r="E15" s="114">
        <v>10350</v>
      </c>
      <c r="F15" s="114">
        <v>10327</v>
      </c>
      <c r="G15" s="114">
        <v>10068</v>
      </c>
      <c r="H15" s="140">
        <v>10073</v>
      </c>
      <c r="I15" s="115">
        <v>469</v>
      </c>
      <c r="J15" s="116">
        <v>4.6560111188325228</v>
      </c>
    </row>
    <row r="16" spans="1:15" s="287" customFormat="1" ht="24.95" customHeight="1" x14ac:dyDescent="0.2">
      <c r="A16" s="193" t="s">
        <v>218</v>
      </c>
      <c r="B16" s="199" t="s">
        <v>141</v>
      </c>
      <c r="C16" s="113">
        <v>15.897861271972269</v>
      </c>
      <c r="D16" s="115">
        <v>31049</v>
      </c>
      <c r="E16" s="114">
        <v>31061</v>
      </c>
      <c r="F16" s="114">
        <v>31285</v>
      </c>
      <c r="G16" s="114">
        <v>30459</v>
      </c>
      <c r="H16" s="140">
        <v>30426</v>
      </c>
      <c r="I16" s="115">
        <v>623</v>
      </c>
      <c r="J16" s="116">
        <v>2.047590876224282</v>
      </c>
      <c r="K16" s="110"/>
      <c r="L16" s="110"/>
      <c r="M16" s="110"/>
      <c r="N16" s="110"/>
      <c r="O16" s="110"/>
    </row>
    <row r="17" spans="1:15" s="110" customFormat="1" ht="24.95" customHeight="1" x14ac:dyDescent="0.2">
      <c r="A17" s="193" t="s">
        <v>219</v>
      </c>
      <c r="B17" s="199" t="s">
        <v>220</v>
      </c>
      <c r="C17" s="113">
        <v>5.7444074079763237</v>
      </c>
      <c r="D17" s="115">
        <v>11219</v>
      </c>
      <c r="E17" s="114">
        <v>11239</v>
      </c>
      <c r="F17" s="114">
        <v>11315</v>
      </c>
      <c r="G17" s="114">
        <v>11199</v>
      </c>
      <c r="H17" s="140">
        <v>11249</v>
      </c>
      <c r="I17" s="115">
        <v>-30</v>
      </c>
      <c r="J17" s="116">
        <v>-0.26669037247755356</v>
      </c>
    </row>
    <row r="18" spans="1:15" s="287" customFormat="1" ht="24.95" customHeight="1" x14ac:dyDescent="0.2">
      <c r="A18" s="201" t="s">
        <v>144</v>
      </c>
      <c r="B18" s="202" t="s">
        <v>145</v>
      </c>
      <c r="C18" s="113">
        <v>10.020839413629078</v>
      </c>
      <c r="D18" s="115">
        <v>19571</v>
      </c>
      <c r="E18" s="114">
        <v>19150</v>
      </c>
      <c r="F18" s="114">
        <v>19411</v>
      </c>
      <c r="G18" s="114">
        <v>18868</v>
      </c>
      <c r="H18" s="140">
        <v>18750</v>
      </c>
      <c r="I18" s="115">
        <v>821</v>
      </c>
      <c r="J18" s="116">
        <v>4.3786666666666667</v>
      </c>
      <c r="K18" s="110"/>
      <c r="L18" s="110"/>
      <c r="M18" s="110"/>
      <c r="N18" s="110"/>
      <c r="O18" s="110"/>
    </row>
    <row r="19" spans="1:15" s="110" customFormat="1" ht="24.95" customHeight="1" x14ac:dyDescent="0.2">
      <c r="A19" s="193" t="s">
        <v>146</v>
      </c>
      <c r="B19" s="199" t="s">
        <v>147</v>
      </c>
      <c r="C19" s="113">
        <v>14.019753920830709</v>
      </c>
      <c r="D19" s="115">
        <v>27381</v>
      </c>
      <c r="E19" s="114">
        <v>27542</v>
      </c>
      <c r="F19" s="114">
        <v>27723</v>
      </c>
      <c r="G19" s="114">
        <v>27110</v>
      </c>
      <c r="H19" s="140">
        <v>27334</v>
      </c>
      <c r="I19" s="115">
        <v>47</v>
      </c>
      <c r="J19" s="116">
        <v>0.17194702568230044</v>
      </c>
    </row>
    <row r="20" spans="1:15" s="287" customFormat="1" ht="24.95" customHeight="1" x14ac:dyDescent="0.2">
      <c r="A20" s="193" t="s">
        <v>148</v>
      </c>
      <c r="B20" s="199" t="s">
        <v>149</v>
      </c>
      <c r="C20" s="113">
        <v>4.5529254542940967</v>
      </c>
      <c r="D20" s="115">
        <v>8892</v>
      </c>
      <c r="E20" s="114">
        <v>9050</v>
      </c>
      <c r="F20" s="114">
        <v>9019</v>
      </c>
      <c r="G20" s="114">
        <v>8877</v>
      </c>
      <c r="H20" s="140">
        <v>8755</v>
      </c>
      <c r="I20" s="115">
        <v>137</v>
      </c>
      <c r="J20" s="116">
        <v>1.564820102798401</v>
      </c>
      <c r="K20" s="110"/>
      <c r="L20" s="110"/>
      <c r="M20" s="110"/>
      <c r="N20" s="110"/>
      <c r="O20" s="110"/>
    </row>
    <row r="21" spans="1:15" s="110" customFormat="1" ht="24.95" customHeight="1" x14ac:dyDescent="0.2">
      <c r="A21" s="201" t="s">
        <v>150</v>
      </c>
      <c r="B21" s="202" t="s">
        <v>151</v>
      </c>
      <c r="C21" s="113">
        <v>2.4019088288454351</v>
      </c>
      <c r="D21" s="115">
        <v>4691</v>
      </c>
      <c r="E21" s="114">
        <v>4548</v>
      </c>
      <c r="F21" s="114">
        <v>4704</v>
      </c>
      <c r="G21" s="114">
        <v>4644</v>
      </c>
      <c r="H21" s="140">
        <v>4511</v>
      </c>
      <c r="I21" s="115">
        <v>180</v>
      </c>
      <c r="J21" s="116">
        <v>3.990246065174019</v>
      </c>
    </row>
    <row r="22" spans="1:15" s="110" customFormat="1" ht="24.95" customHeight="1" x14ac:dyDescent="0.2">
      <c r="A22" s="201" t="s">
        <v>152</v>
      </c>
      <c r="B22" s="199" t="s">
        <v>153</v>
      </c>
      <c r="C22" s="113">
        <v>0.86788221379087882</v>
      </c>
      <c r="D22" s="115">
        <v>1695</v>
      </c>
      <c r="E22" s="114">
        <v>1687</v>
      </c>
      <c r="F22" s="114">
        <v>1671</v>
      </c>
      <c r="G22" s="114">
        <v>1565</v>
      </c>
      <c r="H22" s="140">
        <v>1403</v>
      </c>
      <c r="I22" s="115">
        <v>292</v>
      </c>
      <c r="J22" s="116">
        <v>20.812544547398431</v>
      </c>
    </row>
    <row r="23" spans="1:15" s="110" customFormat="1" ht="24.95" customHeight="1" x14ac:dyDescent="0.2">
      <c r="A23" s="193" t="s">
        <v>154</v>
      </c>
      <c r="B23" s="199" t="s">
        <v>155</v>
      </c>
      <c r="C23" s="113">
        <v>2.0137939509377736</v>
      </c>
      <c r="D23" s="115">
        <v>3933</v>
      </c>
      <c r="E23" s="114">
        <v>3938</v>
      </c>
      <c r="F23" s="114">
        <v>3956</v>
      </c>
      <c r="G23" s="114">
        <v>3888</v>
      </c>
      <c r="H23" s="140">
        <v>3904</v>
      </c>
      <c r="I23" s="115">
        <v>29</v>
      </c>
      <c r="J23" s="116">
        <v>0.74282786885245899</v>
      </c>
    </row>
    <row r="24" spans="1:15" s="110" customFormat="1" ht="24.95" customHeight="1" x14ac:dyDescent="0.2">
      <c r="A24" s="193" t="s">
        <v>156</v>
      </c>
      <c r="B24" s="199" t="s">
        <v>221</v>
      </c>
      <c r="C24" s="113">
        <v>4.7019247016174868</v>
      </c>
      <c r="D24" s="115">
        <v>9183</v>
      </c>
      <c r="E24" s="114">
        <v>9148</v>
      </c>
      <c r="F24" s="114">
        <v>9237</v>
      </c>
      <c r="G24" s="114">
        <v>8907</v>
      </c>
      <c r="H24" s="140">
        <v>8866</v>
      </c>
      <c r="I24" s="115">
        <v>317</v>
      </c>
      <c r="J24" s="116">
        <v>3.575456801263253</v>
      </c>
    </row>
    <row r="25" spans="1:15" s="110" customFormat="1" ht="24.95" customHeight="1" x14ac:dyDescent="0.2">
      <c r="A25" s="193" t="s">
        <v>222</v>
      </c>
      <c r="B25" s="204" t="s">
        <v>159</v>
      </c>
      <c r="C25" s="113">
        <v>3.1755784601363009</v>
      </c>
      <c r="D25" s="115">
        <v>6202</v>
      </c>
      <c r="E25" s="114">
        <v>6044</v>
      </c>
      <c r="F25" s="114">
        <v>6384</v>
      </c>
      <c r="G25" s="114">
        <v>6299</v>
      </c>
      <c r="H25" s="140">
        <v>6133</v>
      </c>
      <c r="I25" s="115">
        <v>69</v>
      </c>
      <c r="J25" s="116">
        <v>1.1250611446274255</v>
      </c>
    </row>
    <row r="26" spans="1:15" s="110" customFormat="1" ht="24.95" customHeight="1" x14ac:dyDescent="0.2">
      <c r="A26" s="201">
        <v>782.78300000000002</v>
      </c>
      <c r="B26" s="203" t="s">
        <v>160</v>
      </c>
      <c r="C26" s="113">
        <v>2.4679600415764225</v>
      </c>
      <c r="D26" s="115">
        <v>4820</v>
      </c>
      <c r="E26" s="114">
        <v>4827</v>
      </c>
      <c r="F26" s="114">
        <v>5264</v>
      </c>
      <c r="G26" s="114">
        <v>5406</v>
      </c>
      <c r="H26" s="140">
        <v>5528</v>
      </c>
      <c r="I26" s="115">
        <v>-708</v>
      </c>
      <c r="J26" s="116">
        <v>-12.807525325615051</v>
      </c>
    </row>
    <row r="27" spans="1:15" s="110" customFormat="1" ht="24.95" customHeight="1" x14ac:dyDescent="0.2">
      <c r="A27" s="193" t="s">
        <v>161</v>
      </c>
      <c r="B27" s="199" t="s">
        <v>223</v>
      </c>
      <c r="C27" s="113">
        <v>4.0086429803945665</v>
      </c>
      <c r="D27" s="115">
        <v>7829</v>
      </c>
      <c r="E27" s="114">
        <v>7832</v>
      </c>
      <c r="F27" s="114">
        <v>7837</v>
      </c>
      <c r="G27" s="114">
        <v>7631</v>
      </c>
      <c r="H27" s="140">
        <v>7606</v>
      </c>
      <c r="I27" s="115">
        <v>223</v>
      </c>
      <c r="J27" s="116">
        <v>2.9318958716802523</v>
      </c>
    </row>
    <row r="28" spans="1:15" s="110" customFormat="1" ht="24.95" customHeight="1" x14ac:dyDescent="0.2">
      <c r="A28" s="193" t="s">
        <v>163</v>
      </c>
      <c r="B28" s="199" t="s">
        <v>164</v>
      </c>
      <c r="C28" s="113">
        <v>3.042964009769435</v>
      </c>
      <c r="D28" s="115">
        <v>5943</v>
      </c>
      <c r="E28" s="114">
        <v>5916</v>
      </c>
      <c r="F28" s="114">
        <v>5869</v>
      </c>
      <c r="G28" s="114">
        <v>5744</v>
      </c>
      <c r="H28" s="140">
        <v>5744</v>
      </c>
      <c r="I28" s="115">
        <v>199</v>
      </c>
      <c r="J28" s="116">
        <v>3.464484679665738</v>
      </c>
    </row>
    <row r="29" spans="1:15" s="110" customFormat="1" ht="24.95" customHeight="1" x14ac:dyDescent="0.2">
      <c r="A29" s="193">
        <v>86</v>
      </c>
      <c r="B29" s="199" t="s">
        <v>165</v>
      </c>
      <c r="C29" s="113">
        <v>6.5836162270932856</v>
      </c>
      <c r="D29" s="115">
        <v>12858</v>
      </c>
      <c r="E29" s="114">
        <v>12819</v>
      </c>
      <c r="F29" s="114">
        <v>12700</v>
      </c>
      <c r="G29" s="114">
        <v>12275</v>
      </c>
      <c r="H29" s="140">
        <v>12313</v>
      </c>
      <c r="I29" s="115">
        <v>545</v>
      </c>
      <c r="J29" s="116">
        <v>4.4262161942662228</v>
      </c>
    </row>
    <row r="30" spans="1:15" s="110" customFormat="1" ht="24.95" customHeight="1" x14ac:dyDescent="0.2">
      <c r="A30" s="193">
        <v>87.88</v>
      </c>
      <c r="B30" s="204" t="s">
        <v>166</v>
      </c>
      <c r="C30" s="113">
        <v>8.7643302970256478</v>
      </c>
      <c r="D30" s="115">
        <v>17117</v>
      </c>
      <c r="E30" s="114">
        <v>17078</v>
      </c>
      <c r="F30" s="114">
        <v>16943</v>
      </c>
      <c r="G30" s="114">
        <v>16331</v>
      </c>
      <c r="H30" s="140">
        <v>16332</v>
      </c>
      <c r="I30" s="115">
        <v>785</v>
      </c>
      <c r="J30" s="116">
        <v>4.806514817536125</v>
      </c>
    </row>
    <row r="31" spans="1:15" s="110" customFormat="1" ht="24.95" customHeight="1" x14ac:dyDescent="0.2">
      <c r="A31" s="193" t="s">
        <v>167</v>
      </c>
      <c r="B31" s="199" t="s">
        <v>168</v>
      </c>
      <c r="C31" s="113">
        <v>2.2411330087095438</v>
      </c>
      <c r="D31" s="115">
        <v>4377</v>
      </c>
      <c r="E31" s="114">
        <v>4382</v>
      </c>
      <c r="F31" s="114">
        <v>4351</v>
      </c>
      <c r="G31" s="114">
        <v>4264</v>
      </c>
      <c r="H31" s="140">
        <v>4256</v>
      </c>
      <c r="I31" s="115">
        <v>121</v>
      </c>
      <c r="J31" s="116">
        <v>2.8430451127819549</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1.8494339564676425</v>
      </c>
      <c r="D34" s="115">
        <v>3612</v>
      </c>
      <c r="E34" s="114">
        <v>3274</v>
      </c>
      <c r="F34" s="114">
        <v>3589</v>
      </c>
      <c r="G34" s="114">
        <v>3545</v>
      </c>
      <c r="H34" s="140">
        <v>3574</v>
      </c>
      <c r="I34" s="115">
        <v>38</v>
      </c>
      <c r="J34" s="116">
        <v>1.0632344711807498</v>
      </c>
    </row>
    <row r="35" spans="1:10" s="110" customFormat="1" ht="24.95" customHeight="1" x14ac:dyDescent="0.2">
      <c r="A35" s="292" t="s">
        <v>171</v>
      </c>
      <c r="B35" s="293" t="s">
        <v>172</v>
      </c>
      <c r="C35" s="113">
        <v>39.307639923605883</v>
      </c>
      <c r="D35" s="115">
        <v>76769</v>
      </c>
      <c r="E35" s="114">
        <v>76157</v>
      </c>
      <c r="F35" s="114">
        <v>76742</v>
      </c>
      <c r="G35" s="114">
        <v>74922</v>
      </c>
      <c r="H35" s="140">
        <v>74892</v>
      </c>
      <c r="I35" s="115">
        <v>1877</v>
      </c>
      <c r="J35" s="116">
        <v>2.5062757036799659</v>
      </c>
    </row>
    <row r="36" spans="1:10" s="110" customFormat="1" ht="24.95" customHeight="1" x14ac:dyDescent="0.2">
      <c r="A36" s="294" t="s">
        <v>173</v>
      </c>
      <c r="B36" s="295" t="s">
        <v>174</v>
      </c>
      <c r="C36" s="125">
        <v>58.842414095021581</v>
      </c>
      <c r="D36" s="143">
        <v>114921</v>
      </c>
      <c r="E36" s="144">
        <v>114811</v>
      </c>
      <c r="F36" s="144">
        <v>115658</v>
      </c>
      <c r="G36" s="144">
        <v>112941</v>
      </c>
      <c r="H36" s="145">
        <v>112685</v>
      </c>
      <c r="I36" s="143">
        <v>2236</v>
      </c>
      <c r="J36" s="146">
        <v>1.9842924967830677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2020-09-28T07:19:56Z</dcterms:created>
  <dcterms:modified xsi:type="dcterms:W3CDTF">2020-09-28T10:32:44Z</dcterms:modified>
</cp:coreProperties>
</file>