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I44" i="24"/>
  <c r="C44" i="24"/>
  <c r="M44" i="24" s="1"/>
  <c r="B44" i="24"/>
  <c r="D44" i="24" s="1"/>
  <c r="M43" i="24"/>
  <c r="H43" i="24"/>
  <c r="G43" i="24"/>
  <c r="F43" i="24"/>
  <c r="E43" i="24"/>
  <c r="C43" i="24"/>
  <c r="I43" i="24" s="1"/>
  <c r="B43" i="24"/>
  <c r="D43" i="24" s="1"/>
  <c r="I42" i="24"/>
  <c r="C42" i="24"/>
  <c r="M42" i="24" s="1"/>
  <c r="B42" i="24"/>
  <c r="D42" i="24" s="1"/>
  <c r="M41" i="24"/>
  <c r="H41" i="24"/>
  <c r="G41" i="24"/>
  <c r="F41" i="24"/>
  <c r="E41" i="24"/>
  <c r="C41" i="24"/>
  <c r="I41" i="24" s="1"/>
  <c r="B41" i="24"/>
  <c r="D41" i="24" s="1"/>
  <c r="I40" i="24"/>
  <c r="C40" i="24"/>
  <c r="M40" i="24" s="1"/>
  <c r="B40" i="24"/>
  <c r="D40" i="24" s="1"/>
  <c r="M36" i="24"/>
  <c r="L36" i="24"/>
  <c r="K36" i="24"/>
  <c r="J36" i="24"/>
  <c r="I36" i="24"/>
  <c r="H36" i="24"/>
  <c r="G36" i="24"/>
  <c r="F36" i="24"/>
  <c r="E36" i="24"/>
  <c r="D36" i="24"/>
  <c r="K57" i="15"/>
  <c r="L57" i="15" s="1"/>
  <c r="C38" i="24"/>
  <c r="C37" i="24"/>
  <c r="C35" i="24"/>
  <c r="C34" i="24"/>
  <c r="G34" i="24" s="1"/>
  <c r="C33" i="24"/>
  <c r="C32" i="24"/>
  <c r="C31" i="24"/>
  <c r="C30" i="24"/>
  <c r="C29" i="24"/>
  <c r="C28" i="24"/>
  <c r="G28" i="24" s="1"/>
  <c r="C27" i="24"/>
  <c r="C26" i="24"/>
  <c r="G26" i="24" s="1"/>
  <c r="C25" i="24"/>
  <c r="C24" i="24"/>
  <c r="C23" i="24"/>
  <c r="C22" i="24"/>
  <c r="C21" i="24"/>
  <c r="C20" i="24"/>
  <c r="G20" i="24" s="1"/>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B14" i="24"/>
  <c r="B6" i="24"/>
  <c r="F27" i="24"/>
  <c r="D27" i="24"/>
  <c r="J27" i="24"/>
  <c r="H27" i="24"/>
  <c r="K27" i="24"/>
  <c r="K30" i="24"/>
  <c r="J30" i="24"/>
  <c r="H30" i="24"/>
  <c r="F30" i="24"/>
  <c r="D30" i="24"/>
  <c r="G21" i="24"/>
  <c r="M21" i="24"/>
  <c r="E21" i="24"/>
  <c r="L21" i="24"/>
  <c r="I21" i="24"/>
  <c r="M38" i="24"/>
  <c r="E38" i="24"/>
  <c r="L38" i="24"/>
  <c r="G38" i="24"/>
  <c r="I38" i="24"/>
  <c r="F21" i="24"/>
  <c r="D21" i="24"/>
  <c r="J21" i="24"/>
  <c r="H21" i="24"/>
  <c r="K21" i="24"/>
  <c r="K24" i="24"/>
  <c r="J24" i="24"/>
  <c r="H24" i="24"/>
  <c r="F24" i="24"/>
  <c r="D24" i="24"/>
  <c r="D38" i="24"/>
  <c r="K38" i="24"/>
  <c r="J38" i="24"/>
  <c r="H38" i="24"/>
  <c r="F38" i="24"/>
  <c r="G15" i="24"/>
  <c r="M15" i="24"/>
  <c r="E15" i="24"/>
  <c r="L15" i="24"/>
  <c r="I15" i="24"/>
  <c r="G31" i="24"/>
  <c r="M31" i="24"/>
  <c r="E31" i="24"/>
  <c r="L31" i="24"/>
  <c r="I31" i="24"/>
  <c r="F9" i="24"/>
  <c r="D9" i="24"/>
  <c r="J9" i="24"/>
  <c r="H9" i="24"/>
  <c r="K9" i="24"/>
  <c r="F15" i="24"/>
  <c r="D15" i="24"/>
  <c r="J15" i="24"/>
  <c r="H15" i="24"/>
  <c r="K15" i="24"/>
  <c r="K18" i="24"/>
  <c r="J18" i="24"/>
  <c r="H18" i="24"/>
  <c r="F18" i="24"/>
  <c r="D18" i="24"/>
  <c r="F31" i="24"/>
  <c r="D31" i="24"/>
  <c r="J31" i="24"/>
  <c r="H31" i="24"/>
  <c r="K31" i="24"/>
  <c r="K34" i="24"/>
  <c r="J34" i="24"/>
  <c r="H34" i="24"/>
  <c r="F34" i="24"/>
  <c r="D34" i="24"/>
  <c r="G25" i="24"/>
  <c r="M25" i="24"/>
  <c r="E25" i="24"/>
  <c r="L25" i="24"/>
  <c r="I25" i="24"/>
  <c r="F25" i="24"/>
  <c r="D25" i="24"/>
  <c r="J25" i="24"/>
  <c r="H25" i="24"/>
  <c r="K25" i="24"/>
  <c r="K28" i="24"/>
  <c r="J28" i="24"/>
  <c r="H28" i="24"/>
  <c r="F28" i="24"/>
  <c r="D28" i="24"/>
  <c r="G19" i="24"/>
  <c r="M19" i="24"/>
  <c r="E19" i="24"/>
  <c r="L19" i="24"/>
  <c r="I19" i="24"/>
  <c r="G35" i="24"/>
  <c r="M35" i="24"/>
  <c r="E35" i="24"/>
  <c r="L35" i="24"/>
  <c r="I35" i="24"/>
  <c r="F7" i="24"/>
  <c r="D7" i="24"/>
  <c r="J7" i="24"/>
  <c r="H7" i="24"/>
  <c r="K7" i="24"/>
  <c r="F19" i="24"/>
  <c r="D19" i="24"/>
  <c r="J19" i="24"/>
  <c r="H19" i="24"/>
  <c r="K19" i="24"/>
  <c r="K22" i="24"/>
  <c r="J22" i="24"/>
  <c r="H22" i="24"/>
  <c r="F22" i="24"/>
  <c r="D22" i="24"/>
  <c r="F35" i="24"/>
  <c r="D35" i="24"/>
  <c r="J35" i="24"/>
  <c r="H35" i="24"/>
  <c r="K35" i="24"/>
  <c r="B45" i="24"/>
  <c r="B39" i="24"/>
  <c r="G29" i="24"/>
  <c r="M29" i="24"/>
  <c r="E29" i="24"/>
  <c r="L29" i="24"/>
  <c r="I29" i="24"/>
  <c r="K16" i="24"/>
  <c r="J16" i="24"/>
  <c r="H16" i="24"/>
  <c r="F16" i="24"/>
  <c r="D16" i="24"/>
  <c r="F29" i="24"/>
  <c r="D29" i="24"/>
  <c r="J29" i="24"/>
  <c r="H29" i="24"/>
  <c r="K29" i="24"/>
  <c r="K32" i="24"/>
  <c r="J32" i="24"/>
  <c r="H32" i="24"/>
  <c r="F32" i="24"/>
  <c r="D32" i="24"/>
  <c r="G23" i="24"/>
  <c r="M23" i="24"/>
  <c r="E23" i="24"/>
  <c r="L23" i="24"/>
  <c r="I23" i="24"/>
  <c r="F23" i="24"/>
  <c r="D23" i="24"/>
  <c r="J23" i="24"/>
  <c r="H23" i="24"/>
  <c r="K23" i="24"/>
  <c r="K26" i="24"/>
  <c r="J26" i="24"/>
  <c r="H26" i="24"/>
  <c r="F26" i="24"/>
  <c r="D26" i="24"/>
  <c r="G7" i="24"/>
  <c r="M7" i="24"/>
  <c r="E7" i="24"/>
  <c r="L7" i="24"/>
  <c r="I7" i="24"/>
  <c r="G9" i="24"/>
  <c r="M9" i="24"/>
  <c r="E9" i="24"/>
  <c r="L9" i="24"/>
  <c r="I9" i="24"/>
  <c r="G17" i="24"/>
  <c r="M17" i="24"/>
  <c r="E17" i="24"/>
  <c r="L17" i="24"/>
  <c r="I17" i="24"/>
  <c r="G33" i="24"/>
  <c r="M33" i="24"/>
  <c r="E33" i="24"/>
  <c r="L33" i="24"/>
  <c r="I33" i="24"/>
  <c r="F17" i="24"/>
  <c r="D17" i="24"/>
  <c r="J17" i="24"/>
  <c r="H17" i="24"/>
  <c r="K17" i="24"/>
  <c r="K20" i="24"/>
  <c r="J20" i="24"/>
  <c r="H20" i="24"/>
  <c r="F20" i="24"/>
  <c r="D20" i="24"/>
  <c r="F33" i="24"/>
  <c r="D33" i="24"/>
  <c r="J33" i="24"/>
  <c r="H33" i="24"/>
  <c r="K33" i="24"/>
  <c r="H37" i="24"/>
  <c r="F37" i="24"/>
  <c r="D37" i="24"/>
  <c r="K37" i="24"/>
  <c r="J37" i="24"/>
  <c r="I8" i="24"/>
  <c r="M8" i="24"/>
  <c r="E8" i="24"/>
  <c r="L8" i="24"/>
  <c r="G8" i="24"/>
  <c r="C14" i="24"/>
  <c r="C6" i="24"/>
  <c r="G27" i="24"/>
  <c r="M27" i="24"/>
  <c r="E27" i="24"/>
  <c r="L27" i="24"/>
  <c r="I27" i="24"/>
  <c r="I16" i="24"/>
  <c r="M16" i="24"/>
  <c r="E16" i="24"/>
  <c r="L16" i="24"/>
  <c r="I24" i="24"/>
  <c r="M24" i="24"/>
  <c r="E24" i="24"/>
  <c r="L24" i="24"/>
  <c r="I32" i="24"/>
  <c r="M32" i="24"/>
  <c r="E32" i="24"/>
  <c r="L32" i="24"/>
  <c r="G24" i="24"/>
  <c r="I22" i="24"/>
  <c r="M22" i="24"/>
  <c r="E22" i="24"/>
  <c r="L22" i="24"/>
  <c r="I30" i="24"/>
  <c r="M30" i="24"/>
  <c r="E30" i="24"/>
  <c r="L30" i="24"/>
  <c r="C45" i="24"/>
  <c r="C39" i="24"/>
  <c r="G3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G16" i="24"/>
  <c r="G32" i="24"/>
  <c r="E37" i="24"/>
  <c r="I18" i="24"/>
  <c r="M18" i="24"/>
  <c r="E18" i="24"/>
  <c r="L18" i="24"/>
  <c r="I26" i="24"/>
  <c r="M26" i="24"/>
  <c r="E26" i="24"/>
  <c r="L26" i="24"/>
  <c r="I34" i="24"/>
  <c r="M34" i="24"/>
  <c r="E34" i="24"/>
  <c r="L34" i="24"/>
  <c r="G22" i="24"/>
  <c r="M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K41" i="24"/>
  <c r="G42" i="24"/>
  <c r="K43" i="24"/>
  <c r="G44" i="24"/>
  <c r="H40" i="24"/>
  <c r="L41" i="24"/>
  <c r="H42" i="24"/>
  <c r="L43" i="24"/>
  <c r="H44" i="24"/>
  <c r="J40" i="24"/>
  <c r="J42" i="24"/>
  <c r="J44" i="24"/>
  <c r="K40" i="24"/>
  <c r="K42" i="24"/>
  <c r="K44" i="24"/>
  <c r="L40" i="24"/>
  <c r="L42" i="24"/>
  <c r="L44" i="24"/>
  <c r="E40" i="24"/>
  <c r="E42" i="24"/>
  <c r="E44" i="24"/>
  <c r="K6" i="24" l="1"/>
  <c r="J6" i="24"/>
  <c r="H6" i="24"/>
  <c r="F6" i="24"/>
  <c r="D6" i="24"/>
  <c r="K79" i="24"/>
  <c r="I6" i="24"/>
  <c r="M6" i="24"/>
  <c r="E6" i="24"/>
  <c r="L6" i="24"/>
  <c r="G6" i="24"/>
  <c r="K14" i="24"/>
  <c r="J14" i="24"/>
  <c r="H14" i="24"/>
  <c r="F14" i="24"/>
  <c r="D14" i="24"/>
  <c r="I14" i="24"/>
  <c r="M14" i="24"/>
  <c r="E14" i="24"/>
  <c r="L14" i="24"/>
  <c r="G14" i="24"/>
  <c r="H39" i="24"/>
  <c r="F39" i="24"/>
  <c r="D39" i="24"/>
  <c r="K39" i="24"/>
  <c r="J39" i="24"/>
  <c r="H45" i="24"/>
  <c r="F45" i="24"/>
  <c r="D45" i="24"/>
  <c r="K45" i="24"/>
  <c r="J45" i="24"/>
  <c r="I79" i="24"/>
  <c r="I39" i="24"/>
  <c r="G39" i="24"/>
  <c r="L39" i="24"/>
  <c r="M39" i="24"/>
  <c r="E39" i="24"/>
  <c r="J77" i="24"/>
  <c r="K78" i="24" s="1"/>
  <c r="I45" i="24"/>
  <c r="G45" i="24"/>
  <c r="L45" i="24"/>
  <c r="M45" i="24"/>
  <c r="E45" i="24"/>
  <c r="J79" i="24" l="1"/>
  <c r="J78" i="24"/>
  <c r="I78" i="24"/>
  <c r="I83" i="24" l="1"/>
  <c r="I82" i="24"/>
  <c r="I81" i="24"/>
</calcChain>
</file>

<file path=xl/sharedStrings.xml><?xml version="1.0" encoding="utf-8"?>
<sst xmlns="http://schemas.openxmlformats.org/spreadsheetml/2006/main" count="1664" uniqueCount="521">
  <si>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</si>
  <si>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</si>
  <si>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</si>
  <si>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</si>
  <si>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</si>
  <si>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</si>
  <si>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</si>
  <si>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</si>
  <si>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</si>
  <si>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</si>
  <si>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</si>
  <si>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</si>
  <si>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</si>
  <si>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Oldenburg – Wilhelmshaven (261)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</si>
  <si>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</si>
  <si>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</si>
  <si>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</si>
  <si>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</si>
  <si>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</si>
  <si>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</si>
  <si>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</si>
  <si>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</si>
  <si>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</si>
  <si>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</si>
  <si>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</si>
  <si>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</si>
  <si>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</si>
  <si>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</si>
  <si>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</si>
  <si>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</si>
  <si>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</si>
  <si>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</si>
  <si>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</si>
  <si>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</si>
  <si>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</si>
  <si>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</si>
  <si>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</si>
  <si>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</si>
  <si>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</si>
  <si>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</si>
  <si>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</si>
  <si>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</si>
  <si>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</si>
  <si>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</si>
  <si>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</si>
  <si>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</si>
  <si>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</si>
  <si>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</si>
  <si>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</si>
  <si>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</si>
  <si>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</si>
  <si>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</si>
  <si>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</si>
  <si>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</si>
  <si>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</si>
  <si>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</si>
  <si>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</si>
  <si>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</si>
  <si>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</si>
  <si>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</si>
  <si>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</si>
  <si>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</si>
  <si>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</si>
  <si>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</si>
  <si>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</si>
  <si>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</si>
  <si>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</si>
  <si>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</si>
  <si>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</si>
  <si>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</si>
  <si>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</si>
  <si>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</si>
  <si>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</si>
  <si>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</si>
  <si>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</si>
  <si>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</si>
  <si>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</si>
  <si>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</si>
  <si>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</si>
  <si>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</si>
  <si>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</si>
  <si>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</si>
  <si>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</si>
  <si>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</si>
  <si>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</si>
  <si>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</si>
  <si>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</si>
  <si>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</si>
  <si>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</si>
  <si>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</si>
  <si>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</si>
  <si>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</si>
  <si>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Oldenburg – Wilhelmshaven (261);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</si>
  <si>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</si>
  <si>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</si>
  <si>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</si>
  <si>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</si>
  <si>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</si>
  <si>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</si>
  <si>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</si>
  <si>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</si>
  <si>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</si>
  <si>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</si>
  <si>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</si>
  <si>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</si>
  <si>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</si>
  <si>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</si>
  <si>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</si>
  <si>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</si>
  <si>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</si>
  <si>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</si>
  <si>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</si>
  <si>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</si>
  <si>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</si>
  <si>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</si>
  <si>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</si>
  <si>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</si>
  <si>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</si>
  <si>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</si>
  <si>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</si>
  <si>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</si>
  <si>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</si>
  <si>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</si>
  <si>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</si>
  <si>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</si>
  <si>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</si>
  <si>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</si>
  <si>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</si>
  <si>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</si>
  <si>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</si>
  <si>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</si>
  <si>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</si>
  <si>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</si>
  <si>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</si>
  <si>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</si>
  <si>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</si>
  <si>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</si>
  <si>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</si>
  <si>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</si>
  <si>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</si>
  <si>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</si>
  <si>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</si>
  <si>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</si>
  <si>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</si>
  <si>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</si>
  <si>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</si>
  <si>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</si>
  <si>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</si>
  <si>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</si>
  <si>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</si>
  <si>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</si>
  <si>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</si>
  <si>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</si>
  <si>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</si>
  <si>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</si>
  <si>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</si>
  <si>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</si>
  <si>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</si>
  <si>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</si>
  <si>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</si>
  <si>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</si>
  <si>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</si>
  <si>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</si>
  <si>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</si>
  <si>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</si>
  <si>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</si>
  <si>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</si>
  <si>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</si>
  <si>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</si>
  <si>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</si>
  <si>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</si>
  <si>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</si>
  <si>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</si>
  <si>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</si>
  <si>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</si>
  <si>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</si>
  <si>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</si>
  <si>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</si>
  <si>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</si>
  <si>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</si>
  <si>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</si>
  <si>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</si>
  <si>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</si>
  <si>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Oldenburg – Wilhelmshaven (261)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</si>
  <si>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</si>
  <si>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</si>
  <si>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</si>
  <si>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</si>
  <si>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</si>
  <si>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</si>
  <si>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</si>
  <si>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</si>
  <si>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</si>
  <si>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</si>
  <si>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</si>
  <si>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</si>
  <si>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</si>
  <si>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</si>
  <si>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</si>
  <si>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</si>
  <si>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</si>
  <si>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</si>
  <si>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</si>
  <si>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</si>
  <si>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</si>
  <si>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</si>
  <si>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</si>
  <si>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</si>
  <si>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</si>
  <si>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</si>
  <si>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</si>
  <si>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</si>
  <si>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</si>
  <si>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</si>
  <si>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</si>
  <si>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</si>
  <si>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</si>
  <si>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</si>
  <si>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</si>
  <si>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</si>
  <si>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</si>
  <si>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</si>
  <si>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</si>
  <si>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</si>
  <si>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</si>
  <si>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</si>
  <si>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</si>
  <si>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</si>
  <si>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</si>
  <si>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</si>
  <si>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</si>
  <si>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</si>
  <si>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</si>
  <si>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</si>
  <si>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</si>
  <si>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</si>
  <si>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</si>
  <si>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</si>
  <si>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</si>
  <si>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</si>
  <si>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</si>
  <si>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</si>
  <si>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</si>
  <si>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</si>
  <si>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</si>
  <si>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</si>
  <si>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</si>
  <si>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</si>
  <si>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</si>
  <si>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</si>
  <si>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</si>
  <si>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</si>
  <si>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</si>
  <si>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</si>
  <si>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</si>
  <si>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</si>
  <si>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</si>
  <si>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</si>
  <si>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</si>
  <si>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</si>
  <si>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</si>
  <si>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</si>
  <si>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</si>
  <si>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</si>
  <si>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</si>
  <si>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</si>
  <si>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</si>
  <si>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</si>
  <si>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</si>
  <si>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</si>
  <si>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</si>
  <si>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</si>
  <si>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</si>
  <si>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</si>
  <si>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</si>
  <si>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</si>
  <si>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</si>
  <si>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</si>
  <si>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</si>
  <si>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</si>
  <si>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</si>
  <si>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</si>
  <si>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</si>
  <si>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</si>
  <si>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</si>
  <si>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</si>
  <si>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</si>
  <si>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</si>
  <si>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</si>
  <si>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</si>
  <si>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</si>
  <si>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</si>
  <si>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</si>
  <si>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</si>
  <si>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</si>
  <si>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</si>
  <si>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</si>
  <si>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</si>
  <si>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</si>
  <si>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</si>
  <si>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</si>
  <si>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</si>
  <si>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</si>
  <si>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</si>
  <si>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</si>
  <si>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</si>
  <si>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</si>
  <si>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</si>
  <si>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</si>
  <si>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</si>
  <si>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</si>
  <si>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</si>
  <si>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</si>
  <si>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</si>
  <si>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</si>
  <si>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</si>
  <si>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</si>
  <si>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</si>
  <si>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</si>
  <si>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</si>
  <si>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</si>
  <si>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</si>
  <si>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</si>
  <si>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</si>
  <si>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</si>
  <si>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</si>
  <si>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</si>
  <si>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Oldenburg – Wilhelmshaven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</si>
  <si>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</si>
  <si>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</si>
  <si>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</si>
  <si>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</si>
  <si>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</si>
  <si>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</si>
  <si>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</si>
  <si>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</si>
  <si>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</si>
  <si>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</si>
  <si>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</si>
  <si>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</si>
  <si>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</si>
  <si>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</si>
  <si>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</si>
  <si>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</si>
  <si>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</si>
  <si>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</si>
  <si>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</si>
  <si>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</si>
  <si>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</si>
  <si>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</si>
  <si>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</si>
  <si>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</si>
  <si>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</si>
  <si>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</si>
  <si>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</si>
  <si>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</si>
  <si>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</si>
  <si>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</si>
  <si>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</si>
  <si>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</si>
  <si>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</si>
  <si>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</si>
  <si>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</si>
  <si>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</si>
  <si>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</si>
  <si>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</si>
  <si>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</si>
  <si>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</si>
  <si>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</si>
  <si>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</si>
  <si>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</si>
  <si>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</si>
  <si>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</si>
  <si>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</si>
  <si>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Oldenburg – Wilhelmshaven (261);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</si>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</sst>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{E43CD8AB-2F80-4BFF-8B03-56CB5F468F44}</c15:txfldGUID>
                      <c15:f>Daten_Diagramme!$D$6</c15:f>
                      <c15:dlblFieldTableCache>
                        <c:ptCount val="1"/>
                        <c:pt idx="0">
                          <c:v>2.3</c:v>
                        </c:pt>
                      </c15:dlblFieldTableCache>
                    </c15:dlblFTEntry>
                  </c15:dlblFieldTable>
                  <c15:showDataLabelsRange val="0"/>
                </c:ext>
                <c:ext xmlns:c16="http://schemas.microsoft.com/office/drawing/2014/chart" uri="{C3380CC4-5D6E-409C-BE32-E72D297353CC}">
                  <c16:uniqueId val="{00000000-A2F7-4F16-8AD3-5F40A2C5FB49}"/>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{8042C84E-CACE-4307-945A-FE0741031B21}</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A2F7-4F16-8AD3-5F40A2C5FB4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{AD8BBC8A-C210-404B-A95F-00D77D7E1860}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2F7-4F16-8AD3-5F40A2C5FB4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{A40914DA-9523-4496-95B7-3C660983A26C}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2F7-4F16-8AD3-5F40A2C5FB4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2.3229515148659474</c:v>
                </c:pt>
                <c:pt idx="1">
                  <c:v>1.3425600596480083</c:v>
                </c:pt>
                <c:pt idx="2">
                  <c:v>1.1186464311118853</c:v>
                </c:pt>
                <c:pt idx="3">
                  <c:v>1.0875687030768</c:v>
                </c:pt>
              </c:numCache>
            </c:numRef>
          </c:val>
          <c:extLst>
            <c:ext xmlns:c16="http://schemas.microsoft.com/office/drawing/2014/chart" uri="{C3380CC4-5D6E-409C-BE32-E72D297353CC}">
              <c16:uniqueId val="{00000004-A2F7-4F16-8AD3-5F40A2C5FB4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{CFDEAA31-9380-45D4-A203-C1DF4432B507}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2F7-4F16-8AD3-5F40A2C5FB4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{523F99BF-2101-4436-A2C0-BC7330D28A48}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2F7-4F16-8AD3-5F40A2C5FB4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{8739D58F-E3AF-4086-995E-35EAAE8E920D}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2F7-4F16-8AD3-5F40A2C5FB4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{1B4755F1-AA62-424D-8CC4-1C7742C79889}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2F7-4F16-8AD3-5F40A2C5FB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2F7-4F16-8AD3-5F40A2C5FB4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2F7-4F16-8AD3-5F40A2C5FB4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{C0521FE5-0FD2-4FEA-8F77-0C441C3B1A1F}</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D52F-432B-8455-C83DB8883515}"/>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{8F7CF9AE-C407-4C91-875C-3EF516D87042}</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D52F-432B-8455-C83DB888351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{6E4CEE3B-8E07-4D8D-8005-0FD1E149F76D}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52F-432B-8455-C83DB888351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{8E1AB7C2-69EF-44F9-9F92-9304E092096D}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52F-432B-8455-C83DB88835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-3.5916362501526478</c:v>
                </c:pt>
                <c:pt idx="1">
                  <c:v>-2.8956682259603461</c:v>
                </c:pt>
                <c:pt idx="2">
                  <c:v>-2.7637010795899166</c:v>
                </c:pt>
                <c:pt idx="3">
                  <c:v>-2.8655893304673015</c:v>
                </c:pt>
              </c:numCache>
            </c:numRef>
          </c:val>
          <c:extLst>
            <c:ext xmlns:c16="http://schemas.microsoft.com/office/drawing/2014/chart" uri="{C3380CC4-5D6E-409C-BE32-E72D297353CC}">
              <c16:uniqueId val="{00000004-D52F-432B-8455-C83DB888351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{86134CBD-57D9-40A7-A73F-3BCC09D60529}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52F-432B-8455-C83DB888351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{759C4B77-7109-4AD3-BDA9-38335FFF8E52}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52F-432B-8455-C83DB888351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{12DA59FB-3AD6-4D39-81BF-F189A747B6F8}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52F-432B-8455-C83DB888351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{F95693A5-714B-47CE-BF7C-3DA1FC8CD899}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52F-432B-8455-C83DB88835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52F-432B-8455-C83DB888351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52F-432B-8455-C83DB888351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{4932586E-BC48-4EA4-9BD3-27C13D71E230}</c15:txfldGUID>
                      <c15:f>Daten_Diagramme!$D$14</c15:f>
                      <c15:dlblFieldTableCache>
                        <c:ptCount val="1"/>
                        <c:pt idx="0">
                          <c:v>2.3</c:v>
                        </c:pt>
                      </c15:dlblFieldTableCache>
                    </c15:dlblFTEntry>
                  </c15:dlblFieldTable>
                  <c15:showDataLabelsRange val="0"/>
                </c:ext>
                <c:ext xmlns:c16="http://schemas.microsoft.com/office/drawing/2014/chart" uri="{C3380CC4-5D6E-409C-BE32-E72D297353CC}">
                  <c16:uniqueId val="{00000000-C94E-4B7F-906C-BE1417E7AFC3}"/>
                </c:ext>
              </c:extLst>
            </c:dLbl>
            <c:dLbl>
              <c:idx val="1"/>
              <c:tx>
                <c:strRef>
                  <c:f>Daten_Diagramme!$D$15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{A5AF63B5-59B8-4E4D-8F45-EB32EFDAE033}</c15:txfldGUID>
                      <c15:f>Daten_Diagramme!$D$15</c15:f>
                      <c15:dlblFieldTableCache>
                        <c:ptCount val="1"/>
                        <c:pt idx="0">
                          <c:v>-1.0</c:v>
                        </c:pt>
                      </c15:dlblFieldTableCache>
                    </c15:dlblFTEntry>
                  </c15:dlblFieldTable>
                  <c15:showDataLabelsRange val="0"/>
                </c:ext>
                <c:ext xmlns:c16="http://schemas.microsoft.com/office/drawing/2014/chart" uri="{C3380CC4-5D6E-409C-BE32-E72D297353CC}">
                  <c16:uniqueId val="{00000001-C94E-4B7F-906C-BE1417E7AFC3}"/>
                </c:ext>
              </c:extLst>
            </c:dLbl>
            <c:dLbl>
              <c:idx val="2"/>
              <c:tx>
                <c:strRef>
                  <c:f>Daten_Diagramme!$D$16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{DCCE7B11-6FBE-4485-9070-63A1E7716FB2}</c15:txfldGUID>
                      <c15:f>Daten_Diagramme!$D$16</c15:f>
                      <c15:dlblFieldTableCache>
                        <c:ptCount val="1"/>
                        <c:pt idx="0">
                          <c:v>5.0</c:v>
                        </c:pt>
                      </c15:dlblFieldTableCache>
                    </c15:dlblFTEntry>
                  </c15:dlblFieldTable>
                  <c15:showDataLabelsRange val="0"/>
                </c:ext>
                <c:ext xmlns:c16="http://schemas.microsoft.com/office/drawing/2014/chart" uri="{C3380CC4-5D6E-409C-BE32-E72D297353CC}">
                  <c16:uniqueId val="{00000002-C94E-4B7F-906C-BE1417E7AFC3}"/>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{F3CA7415-73B4-4F37-B6BB-E32CEC294397}</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C94E-4B7F-906C-BE1417E7AFC3}"/>
                </c:ext>
              </c:extLst>
            </c:dLbl>
            <c:dLbl>
              <c:idx val="4"/>
              <c:tx>
                <c:strRef>
                  <c:f>Daten_Diagramme!$D$18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{A992A5B5-5653-4D7F-A531-29DB30170A61}</c15:txfldGUID>
                      <c15:f>Daten_Diagramme!$D$18</c15:f>
                      <c15:dlblFieldTableCache>
                        <c:ptCount val="1"/>
                        <c:pt idx="0">
                          <c:v>3.6</c:v>
                        </c:pt>
                      </c15:dlblFieldTableCache>
                    </c15:dlblFTEntry>
                  </c15:dlblFieldTable>
                  <c15:showDataLabelsRange val="0"/>
                </c:ext>
                <c:ext xmlns:c16="http://schemas.microsoft.com/office/drawing/2014/chart" uri="{C3380CC4-5D6E-409C-BE32-E72D297353CC}">
                  <c16:uniqueId val="{00000004-C94E-4B7F-906C-BE1417E7AFC3}"/>
                </c:ext>
              </c:extLst>
            </c:dLbl>
            <c:dLbl>
              <c:idx val="5"/>
              <c:tx>
                <c:strRef>
                  <c:f>Daten_Diagramme!$D$19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{0A8A57BB-C639-443E-B00B-F78AC7E3F9B0}</c15:txfldGUID>
                      <c15:f>Daten_Diagramme!$D$19</c15:f>
                      <c15:dlblFieldTableCache>
                        <c:ptCount val="1"/>
                        <c:pt idx="0">
                          <c:v>1.8</c:v>
                        </c:pt>
                      </c15:dlblFieldTableCache>
                    </c15:dlblFTEntry>
                  </c15:dlblFieldTable>
                  <c15:showDataLabelsRange val="0"/>
                </c:ext>
                <c:ext xmlns:c16="http://schemas.microsoft.com/office/drawing/2014/chart" uri="{C3380CC4-5D6E-409C-BE32-E72D297353CC}">
                  <c16:uniqueId val="{00000005-C94E-4B7F-906C-BE1417E7AFC3}"/>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{3D8B02CC-3F63-4D39-9695-3A340841552D}</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C94E-4B7F-906C-BE1417E7AFC3}"/>
                </c:ext>
              </c:extLst>
            </c:dLbl>
            <c:dLbl>
              <c:idx val="7"/>
              <c:tx>
                <c:strRef>
                  <c:f>Daten_Diagramme!$D$21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{B5B64B79-C940-47DE-9780-87CE5ABA7165}</c15:txfldGUID>
                      <c15:f>Daten_Diagramme!$D$21</c15:f>
                      <c15:dlblFieldTableCache>
                        <c:ptCount val="1"/>
                        <c:pt idx="0">
                          <c:v>3.3</c:v>
                        </c:pt>
                      </c15:dlblFieldTableCache>
                    </c15:dlblFTEntry>
                  </c15:dlblFieldTable>
                  <c15:showDataLabelsRange val="0"/>
                </c:ext>
                <c:ext xmlns:c16="http://schemas.microsoft.com/office/drawing/2014/chart" uri="{C3380CC4-5D6E-409C-BE32-E72D297353CC}">
                  <c16:uniqueId val="{00000007-C94E-4B7F-906C-BE1417E7AFC3}"/>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{A722231B-707B-47A3-B246-14DEF4D2D4AD}</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C94E-4B7F-906C-BE1417E7AFC3}"/>
                </c:ext>
              </c:extLst>
            </c:dLbl>
            <c:dLbl>
              <c:idx val="9"/>
              <c:tx>
                <c:strRef>
                  <c:f>Daten_Diagramme!$D$23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{0C72D4CE-B29D-42BF-B61F-5249F4B6A14E}</c15:txfldGUID>
                      <c15:f>Daten_Diagramme!$D$23</c15:f>
                      <c15:dlblFieldTableCache>
                        <c:ptCount val="1"/>
                        <c:pt idx="0">
                          <c:v>3.9</c:v>
                        </c:pt>
                      </c15:dlblFieldTableCache>
                    </c15:dlblFTEntry>
                  </c15:dlblFieldTable>
                  <c15:showDataLabelsRange val="0"/>
                </c:ext>
                <c:ext xmlns:c16="http://schemas.microsoft.com/office/drawing/2014/chart" uri="{C3380CC4-5D6E-409C-BE32-E72D297353CC}">
                  <c16:uniqueId val="{00000009-C94E-4B7F-906C-BE1417E7AFC3}"/>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{D43538E6-3C38-44AF-A0D5-C12771FEBDD4}</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C94E-4B7F-906C-BE1417E7AFC3}"/>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{C3388F25-F830-42A7-A986-F67F017165B6}</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C94E-4B7F-906C-BE1417E7AFC3}"/>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{D7875354-ED18-4C10-8DBA-E6ED175ECD93}</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C94E-4B7F-906C-BE1417E7AFC3}"/>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{4087E37C-2BDE-4E2E-AE0B-63B96542A50A}</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C94E-4B7F-906C-BE1417E7AFC3}"/>
                </c:ext>
              </c:extLst>
            </c:dLbl>
            <c:dLbl>
              <c:idx val="14"/>
              <c:tx>
                <c:strRef>
                  <c:f>Daten_Diagramme!$D$28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{3263D8AF-DBED-45E4-9839-2F8AB59A314E}</c15:txfldGUID>
                      <c15:f>Daten_Diagramme!$D$28</c15:f>
                      <c15:dlblFieldTableCache>
                        <c:ptCount val="1"/>
                        <c:pt idx="0">
                          <c:v>2.7</c:v>
                        </c:pt>
                      </c15:dlblFieldTableCache>
                    </c15:dlblFTEntry>
                  </c15:dlblFieldTable>
                  <c15:showDataLabelsRange val="0"/>
                </c:ext>
                <c:ext xmlns:c16="http://schemas.microsoft.com/office/drawing/2014/chart" uri="{C3380CC4-5D6E-409C-BE32-E72D297353CC}">
                  <c16:uniqueId val="{0000000E-C94E-4B7F-906C-BE1417E7AFC3}"/>
                </c:ext>
              </c:extLst>
            </c:dLbl>
            <c:dLbl>
              <c:idx val="15"/>
              <c:tx>
                <c:strRef>
                  <c:f>Daten_Diagramme!$D$29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{19F1572F-4FBD-4889-9734-0874CE3393D9}</c15:txfldGUID>
                      <c15:f>Daten_Diagramme!$D$29</c15:f>
                      <c15:dlblFieldTableCache>
                        <c:ptCount val="1"/>
                        <c:pt idx="0">
                          <c:v>-2.3</c:v>
                        </c:pt>
                      </c15:dlblFieldTableCache>
                    </c15:dlblFTEntry>
                  </c15:dlblFieldTable>
                  <c15:showDataLabelsRange val="0"/>
                </c:ext>
                <c:ext xmlns:c16="http://schemas.microsoft.com/office/drawing/2014/chart" uri="{C3380CC4-5D6E-409C-BE32-E72D297353CC}">
                  <c16:uniqueId val="{0000000F-C94E-4B7F-906C-BE1417E7AFC3}"/>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{9B1A5390-BA99-43AD-877A-D49C99733409}</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C94E-4B7F-906C-BE1417E7AFC3}"/>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{7411323D-AD7B-443C-AF41-B2E1BE0556B8}</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C94E-4B7F-906C-BE1417E7AFC3}"/>
                </c:ext>
              </c:extLst>
            </c:dLbl>
            <c:dLbl>
              <c:idx val="18"/>
              <c:tx>
                <c:strRef>
                  <c:f>Daten_Diagramme!$D$32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{B8742C73-D111-45EB-9DCF-6937618A8E8C}</c15:txfldGUID>
                      <c15:f>Daten_Diagramme!$D$32</c15:f>
                      <c15:dlblFieldTableCache>
                        <c:ptCount val="1"/>
                        <c:pt idx="0">
                          <c:v>4.7</c:v>
                        </c:pt>
                      </c15:dlblFieldTableCache>
                    </c15:dlblFTEntry>
                  </c15:dlblFieldTable>
                  <c15:showDataLabelsRange val="0"/>
                </c:ext>
                <c:ext xmlns:c16="http://schemas.microsoft.com/office/drawing/2014/chart" uri="{C3380CC4-5D6E-409C-BE32-E72D297353CC}">
                  <c16:uniqueId val="{00000012-C94E-4B7F-906C-BE1417E7AFC3}"/>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{07119DCF-B113-4C73-8DDB-FDED84D42486}</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C94E-4B7F-906C-BE1417E7AFC3}"/>
                </c:ext>
              </c:extLst>
            </c:dLbl>
            <c:dLbl>
              <c:idx val="20"/>
              <c:tx>
                <c:strRef>
                  <c:f>Daten_Diagramme!$D$34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{691B6093-F3CA-4FFD-933F-5911D23ECFA1}</c15:txfldGUID>
                      <c15:f>Daten_Diagramme!$D$34</c15:f>
                      <c15:dlblFieldTableCache>
                        <c:ptCount val="1"/>
                        <c:pt idx="0">
                          <c:v>1.3</c:v>
                        </c:pt>
                      </c15:dlblFieldTableCache>
                    </c15:dlblFTEntry>
                  </c15:dlblFieldTable>
                  <c15:showDataLabelsRange val="0"/>
                </c:ext>
                <c:ext xmlns:c16="http://schemas.microsoft.com/office/drawing/2014/chart" uri="{C3380CC4-5D6E-409C-BE32-E72D297353CC}">
                  <c16:uniqueId val="{00000014-C94E-4B7F-906C-BE1417E7AFC3}"/>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{0B779733-D5A7-4B05-9E0D-13202D6221EB}</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C94E-4B7F-906C-BE1417E7AFC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{1CB7CC2E-8E4E-4E13-9CCA-A40BC426E9F2}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94E-4B7F-906C-BE1417E7AFC3}"/>
                </c:ext>
              </c:extLst>
            </c:dLbl>
            <c:dLbl>
              <c:idx val="23"/>
              <c:tx>
                <c:strRef>
                  <c:f>Daten_Diagramme!$D$37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{91F6F2A3-6AAB-4C88-B32B-9332ED2208D5}</c15:txfldGUID>
                      <c15:f>Daten_Diagramme!$D$37</c15:f>
                      <c15:dlblFieldTableCache>
                        <c:ptCount val="1"/>
                        <c:pt idx="0">
                          <c:v>-1.0</c:v>
                        </c:pt>
                      </c15:dlblFieldTableCache>
                    </c15:dlblFTEntry>
                  </c15:dlblFieldTable>
                  <c15:showDataLabelsRange val="0"/>
                </c:ext>
                <c:ext xmlns:c16="http://schemas.microsoft.com/office/drawing/2014/chart" uri="{C3380CC4-5D6E-409C-BE32-E72D297353CC}">
                  <c16:uniqueId val="{00000017-C94E-4B7F-906C-BE1417E7AFC3}"/>
                </c:ext>
              </c:extLst>
            </c:dLbl>
            <c:dLbl>
              <c:idx val="24"/>
              <c:layout>
                <c:manualLayout>
                  <c:x val="4.7769028871392123E-3"/>
                  <c:y val="-4.6876052205785108E-5"/>
                </c:manualLayout>
              </c:layout>
              <c:tx>
                <c:strRef>
                  <c:f>Daten_Diagramme!$D$38</c:f>
                  <c:strCache>
                    <c:ptCount val="1"/>
                    <c:pt idx="0">
                      <c:v>2.4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{B5179C28-59B4-44D1-8E81-5E11549F9323}</c15:txfldGUID>
                      <c15:f>Daten_Diagramme!$D$38</c15:f>
                      <c15:dlblFieldTableCache>
                        <c:ptCount val="1"/>
                        <c:pt idx="0">
                          <c:v>2.4</c:v>
                        </c:pt>
                      </c15:dlblFieldTableCache>
                    </c15:dlblFTEntry>
                  </c15:dlblFieldTable>
                  <c15:showDataLabelsRange val="0"/>
                </c:ext>
                <c:ext xmlns:c16="http://schemas.microsoft.com/office/drawing/2014/chart" uri="{C3380CC4-5D6E-409C-BE32-E72D297353CC}">
                  <c16:uniqueId val="{00000018-C94E-4B7F-906C-BE1417E7AFC3}"/>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{1EE68E52-D97B-41BB-8EBB-47A6CE42B94C}</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C94E-4B7F-906C-BE1417E7AFC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{687D32A2-9D2B-4FB7-91B9-444622C7E256}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94E-4B7F-906C-BE1417E7AFC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{F862D3A0-686B-4746-8363-C0B11754878D}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94E-4B7F-906C-BE1417E7AFC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{3222EAE9-85E3-4588-A54C-53B2E409539D}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94E-4B7F-906C-BE1417E7AFC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{F8EF3EB8-D509-4CCF-9610-735CD459CDAB}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94E-4B7F-906C-BE1417E7AFC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{F255A2BA-6089-42EC-AD07-EA7178E6ADA2}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94E-4B7F-906C-BE1417E7AFC3}"/>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{BDE2DBBA-2981-4BC7-8BDA-07ACBB8D935F}</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C94E-4B7F-906C-BE1417E7AFC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2.3229515148659474</c:v>
                </c:pt>
                <c:pt idx="1">
                  <c:v>-0.99641291351135908</c:v>
                </c:pt>
                <c:pt idx="2">
                  <c:v>5.0010248001639681</c:v>
                </c:pt>
                <c:pt idx="3">
                  <c:v>1.7743159398294872</c:v>
                </c:pt>
                <c:pt idx="4">
                  <c:v>3.5874439461883409</c:v>
                </c:pt>
                <c:pt idx="5">
                  <c:v>1.8467770761348743</c:v>
                </c:pt>
                <c:pt idx="6">
                  <c:v>-1.2038934426229508</c:v>
                </c:pt>
                <c:pt idx="7">
                  <c:v>3.2590514217881617</c:v>
                </c:pt>
                <c:pt idx="8">
                  <c:v>1.7852055835153358</c:v>
                </c:pt>
                <c:pt idx="9">
                  <c:v>3.88105172527982</c:v>
                </c:pt>
                <c:pt idx="10">
                  <c:v>1.4116575591985427</c:v>
                </c:pt>
                <c:pt idx="11">
                  <c:v>2.0169361046959198</c:v>
                </c:pt>
                <c:pt idx="12">
                  <c:v>-0.29248318221702252</c:v>
                </c:pt>
                <c:pt idx="13">
                  <c:v>2.9982463087627993</c:v>
                </c:pt>
                <c:pt idx="14">
                  <c:v>2.681956027293404</c:v>
                </c:pt>
                <c:pt idx="15">
                  <c:v>-2.2924782738987113</c:v>
                </c:pt>
                <c:pt idx="16">
                  <c:v>2.3434784767389902</c:v>
                </c:pt>
                <c:pt idx="17">
                  <c:v>2.2644598035649328</c:v>
                </c:pt>
                <c:pt idx="18">
                  <c:v>4.7002173264584313</c:v>
                </c:pt>
                <c:pt idx="19">
                  <c:v>2.666497633536173</c:v>
                </c:pt>
                <c:pt idx="20">
                  <c:v>1.2511082651955472</c:v>
                </c:pt>
                <c:pt idx="21">
                  <c:v>0</c:v>
                </c:pt>
                <c:pt idx="23">
                  <c:v>-0.99641291351135908</c:v>
                </c:pt>
                <c:pt idx="24">
                  <c:v>2.4084552464159019</c:v>
                </c:pt>
                <c:pt idx="25">
                  <c:v>2.3758770761168844</c:v>
                </c:pt>
              </c:numCache>
            </c:numRef>
          </c:val>
          <c:extLst>
            <c:ext xmlns:c16="http://schemas.microsoft.com/office/drawing/2014/chart" uri="{C3380CC4-5D6E-409C-BE32-E72D297353CC}">
              <c16:uniqueId val="{00000020-C94E-4B7F-906C-BE1417E7AFC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{55974191-BCEC-45AA-B435-F8397648AD9C}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94E-4B7F-906C-BE1417E7AFC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{AFB72C3F-1478-49C7-8EAD-DA135D5A65D5}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94E-4B7F-906C-BE1417E7AFC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{A84D024D-A24E-46AF-93E3-3AB08F48216B}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94E-4B7F-906C-BE1417E7AFC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{53ADEF56-1FB9-4420-B383-35CD012AF8C2}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94E-4B7F-906C-BE1417E7AFC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{805AA9F0-234F-4335-9A15-A75BE7B4A351}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94E-4B7F-906C-BE1417E7AFC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{F4610795-A722-4304-99EE-C47A7ACE0478}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94E-4B7F-906C-BE1417E7AFC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{02C3588D-3AE5-47E2-B1DE-32F5BE56ED1D}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94E-4B7F-906C-BE1417E7AFC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{B7ACDA8C-FAB3-40A2-B767-856BC5DE3760}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94E-4B7F-906C-BE1417E7AFC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{2B87274E-6AE0-40B4-B80A-7C70C1365209}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94E-4B7F-906C-BE1417E7AFC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{00AB1136-7CE0-450E-9C69-9B717F346EF0}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94E-4B7F-906C-BE1417E7AFC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{20154D7B-95EF-45F1-8CAF-45889479712D}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94E-4B7F-906C-BE1417E7AFC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{2FD2E664-FA8A-4666-BA7E-FEAFA84FEB83}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94E-4B7F-906C-BE1417E7AFC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{B753F608-7893-4037-8AA2-6434DD40DA20}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94E-4B7F-906C-BE1417E7AFC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{B8663ADF-4B29-4335-93D2-2BEE80BA30C6}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94E-4B7F-906C-BE1417E7AFC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{62C37EE7-C7D4-4829-8598-1562321FE457}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94E-4B7F-906C-BE1417E7AFC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{72C54044-EC28-4972-9D7B-951695DFDE17}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94E-4B7F-906C-BE1417E7AFC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{C5AF9989-E0ED-43D3-99EF-AC7241B90778}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94E-4B7F-906C-BE1417E7AFC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{4F14E68E-97C7-428E-AA89-FBCCF80DF991}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94E-4B7F-906C-BE1417E7AFC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{D76393AC-8752-4CD1-9ECD-B3B7C28E0923}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94E-4B7F-906C-BE1417E7AFC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{F71F7CEF-2179-4493-A0E0-51EC734C708C}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94E-4B7F-906C-BE1417E7AFC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{3644D7E4-633A-4F2E-95DA-391863B6FFA1}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94E-4B7F-906C-BE1417E7AFC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{5B4D9693-AB27-43C2-B862-6EB9CE454A8F}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94E-4B7F-906C-BE1417E7AFC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{2C135030-20FD-4C5D-A554-3D832A89FD46}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94E-4B7F-906C-BE1417E7AFC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{22380AC5-6395-43C6-AB3F-7E7E6CC103AD}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94E-4B7F-906C-BE1417E7AFC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{2BF6409F-5276-4327-9BBF-E1441E6525E8}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94E-4B7F-906C-BE1417E7AFC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{333C7B2C-227B-433B-B1A7-0D849E4FAE7E}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94E-4B7F-906C-BE1417E7AFC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{BD8BCAC9-CD6D-46B0-A2C3-0AACFF9B32AA}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94E-4B7F-906C-BE1417E7AFC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{840C6034-FFDA-4E82-9E66-7C41446C5151}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94E-4B7F-906C-BE1417E7AFC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{D16E68E9-3CA9-4E37-B653-D154BDDB73D9}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94E-4B7F-906C-BE1417E7AFC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{12A7F6CC-C50E-4559-9B6A-47786762F5B3}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94E-4B7F-906C-BE1417E7AFC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{CDA343BA-0ED1-47CD-B717-933F2183134E}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94E-4B7F-906C-BE1417E7AFC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{B7043A0C-0E07-441B-B34C-477FA367801E}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94E-4B7F-906C-BE1417E7AFC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94E-4B7F-906C-BE1417E7AFC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94E-4B7F-906C-BE1417E7AFC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{C9FFCA0E-21AF-469A-9715-BC07A51E901B}</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A784-4E88-81D5-42E64D1DA508}"/>
                </c:ext>
              </c:extLst>
            </c:dLbl>
            <c:dLbl>
              <c:idx val="1"/>
              <c:tx>
                <c:strRef>
                  <c:f>Daten_Diagramme!$E$15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{C3669821-272E-48A5-80AE-F576CE502E69}</c15:txfldGUID>
                      <c15:f>Daten_Diagramme!$E$15</c15:f>
                      <c15:dlblFieldTableCache>
                        <c:ptCount val="1"/>
                        <c:pt idx="0">
                          <c:v>2.6</c:v>
                        </c:pt>
                      </c15:dlblFieldTableCache>
                    </c15:dlblFTEntry>
                  </c15:dlblFieldTable>
                  <c15:showDataLabelsRange val="0"/>
                </c:ext>
                <c:ext xmlns:c16="http://schemas.microsoft.com/office/drawing/2014/chart" uri="{C3380CC4-5D6E-409C-BE32-E72D297353CC}">
                  <c16:uniqueId val="{00000001-A784-4E88-81D5-42E64D1DA508}"/>
                </c:ext>
              </c:extLst>
            </c:dLbl>
            <c:dLbl>
              <c:idx val="2"/>
              <c:tx>
                <c:strRef>
                  <c:f>Daten_Diagramme!$E$16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{D8A358E9-9C88-4A41-8BEE-416B580D00F5}</c15:txfldGUID>
                      <c15:f>Daten_Diagramme!$E$16</c15:f>
                      <c15:dlblFieldTableCache>
                        <c:ptCount val="1"/>
                        <c:pt idx="0">
                          <c:v>-0.8</c:v>
                        </c:pt>
                      </c15:dlblFieldTableCache>
                    </c15:dlblFTEntry>
                  </c15:dlblFieldTable>
                  <c15:showDataLabelsRange val="0"/>
                </c:ext>
                <c:ext xmlns:c16="http://schemas.microsoft.com/office/drawing/2014/chart" uri="{C3380CC4-5D6E-409C-BE32-E72D297353CC}">
                  <c16:uniqueId val="{00000002-A784-4E88-81D5-42E64D1DA508}"/>
                </c:ext>
              </c:extLst>
            </c:dLbl>
            <c:dLbl>
              <c:idx val="3"/>
              <c:tx>
                <c:strRef>
                  <c:f>Daten_Diagramme!$E$17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{68FFD989-76E4-4963-8106-0BC6BDA761F7}</c15:txfldGUID>
                      <c15:f>Daten_Diagramme!$E$17</c15:f>
                      <c15:dlblFieldTableCache>
                        <c:ptCount val="1"/>
                        <c:pt idx="0">
                          <c:v>-2.4</c:v>
                        </c:pt>
                      </c15:dlblFieldTableCache>
                    </c15:dlblFTEntry>
                  </c15:dlblFieldTable>
                  <c15:showDataLabelsRange val="0"/>
                </c:ext>
                <c:ext xmlns:c16="http://schemas.microsoft.com/office/drawing/2014/chart" uri="{C3380CC4-5D6E-409C-BE32-E72D297353CC}">
                  <c16:uniqueId val="{00000003-A784-4E88-81D5-42E64D1DA508}"/>
                </c:ext>
              </c:extLst>
            </c:dLbl>
            <c:dLbl>
              <c:idx val="4"/>
              <c:tx>
                <c:strRef>
                  <c:f>Daten_Diagramme!$E$18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{5A1F2000-3825-4EE3-B40A-0FA6275DB531}</c15:txfldGUID>
                      <c15:f>Daten_Diagramme!$E$18</c15:f>
                      <c15:dlblFieldTableCache>
                        <c:ptCount val="1"/>
                        <c:pt idx="0">
                          <c:v>-3.7</c:v>
                        </c:pt>
                      </c15:dlblFieldTableCache>
                    </c15:dlblFTEntry>
                  </c15:dlblFieldTable>
                  <c15:showDataLabelsRange val="0"/>
                </c:ext>
                <c:ext xmlns:c16="http://schemas.microsoft.com/office/drawing/2014/chart" uri="{C3380CC4-5D6E-409C-BE32-E72D297353CC}">
                  <c16:uniqueId val="{00000004-A784-4E88-81D5-42E64D1DA508}"/>
                </c:ext>
              </c:extLst>
            </c:dLbl>
            <c:dLbl>
              <c:idx val="5"/>
              <c:tx>
                <c:strRef>
                  <c:f>Daten_Diagramme!$E$19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{F4D1F43C-82E5-4D05-A184-FD3CD60F4763}</c15:txfldGUID>
                      <c15:f>Daten_Diagramme!$E$19</c15:f>
                      <c15:dlblFieldTableCache>
                        <c:ptCount val="1"/>
                        <c:pt idx="0">
                          <c:v>-2.6</c:v>
                        </c:pt>
                      </c15:dlblFieldTableCache>
                    </c15:dlblFTEntry>
                  </c15:dlblFieldTable>
                  <c15:showDataLabelsRange val="0"/>
                </c:ext>
                <c:ext xmlns:c16="http://schemas.microsoft.com/office/drawing/2014/chart" uri="{C3380CC4-5D6E-409C-BE32-E72D297353CC}">
                  <c16:uniqueId val="{00000005-A784-4E88-81D5-42E64D1DA508}"/>
                </c:ext>
              </c:extLst>
            </c:dLbl>
            <c:dLbl>
              <c:idx val="6"/>
              <c:tx>
                <c:strRef>
                  <c:f>Daten_Diagramme!$E$20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{52114CEE-1590-4A4E-8812-64BC5C93306A}</c15:txfldGUID>
                      <c15:f>Daten_Diagramme!$E$20</c15:f>
                      <c15:dlblFieldTableCache>
                        <c:ptCount val="1"/>
                        <c:pt idx="0">
                          <c:v>3.5</c:v>
                        </c:pt>
                      </c15:dlblFieldTableCache>
                    </c15:dlblFTEntry>
                  </c15:dlblFieldTable>
                  <c15:showDataLabelsRange val="0"/>
                </c:ext>
                <c:ext xmlns:c16="http://schemas.microsoft.com/office/drawing/2014/chart" uri="{C3380CC4-5D6E-409C-BE32-E72D297353CC}">
                  <c16:uniqueId val="{00000006-A784-4E88-81D5-42E64D1DA508}"/>
                </c:ext>
              </c:extLst>
            </c:dLbl>
            <c:dLbl>
              <c:idx val="7"/>
              <c:tx>
                <c:strRef>
                  <c:f>Daten_Diagramme!$E$21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{A1211290-FE1F-448B-8609-C5DB7A3BE85B}</c15:txfldGUID>
                      <c15:f>Daten_Diagramme!$E$21</c15:f>
                      <c15:dlblFieldTableCache>
                        <c:ptCount val="1"/>
                        <c:pt idx="0">
                          <c:v>2.5</c:v>
                        </c:pt>
                      </c15:dlblFieldTableCache>
                    </c15:dlblFTEntry>
                  </c15:dlblFieldTable>
                  <c15:showDataLabelsRange val="0"/>
                </c:ext>
                <c:ext xmlns:c16="http://schemas.microsoft.com/office/drawing/2014/chart" uri="{C3380CC4-5D6E-409C-BE32-E72D297353CC}">
                  <c16:uniqueId val="{00000007-A784-4E88-81D5-42E64D1DA508}"/>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{251B4C91-BA7E-411B-9B72-D50AD906AB2C}</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A784-4E88-81D5-42E64D1DA508}"/>
                </c:ext>
              </c:extLst>
            </c:dLbl>
            <c:dLbl>
              <c:idx val="9"/>
              <c:tx>
                <c:strRef>
                  <c:f>Daten_Diagramme!$E$23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{E75B890F-FFEE-433F-96BF-2DAFE5A5DF5C}</c15:txfldGUID>
                      <c15:f>Daten_Diagramme!$E$23</c15:f>
                      <c15:dlblFieldTableCache>
                        <c:ptCount val="1"/>
                        <c:pt idx="0">
                          <c:v>-0.3</c:v>
                        </c:pt>
                      </c15:dlblFieldTableCache>
                    </c15:dlblFTEntry>
                  </c15:dlblFieldTable>
                  <c15:showDataLabelsRange val="0"/>
                </c:ext>
                <c:ext xmlns:c16="http://schemas.microsoft.com/office/drawing/2014/chart" uri="{C3380CC4-5D6E-409C-BE32-E72D297353CC}">
                  <c16:uniqueId val="{00000009-A784-4E88-81D5-42E64D1DA508}"/>
                </c:ext>
              </c:extLst>
            </c:dLbl>
            <c:dLbl>
              <c:idx val="10"/>
              <c:tx>
                <c:strRef>
                  <c:f>Daten_Diagramme!$E$24</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{402F6E4A-FA10-44AA-9579-27582D77F862}</c15:txfldGUID>
                      <c15:f>Daten_Diagramme!$E$24</c15:f>
                      <c15:dlblFieldTableCache>
                        <c:ptCount val="1"/>
                        <c:pt idx="0">
                          <c:v>-8.6</c:v>
                        </c:pt>
                      </c15:dlblFieldTableCache>
                    </c15:dlblFTEntry>
                  </c15:dlblFieldTable>
                  <c15:showDataLabelsRange val="0"/>
                </c:ext>
                <c:ext xmlns:c16="http://schemas.microsoft.com/office/drawing/2014/chart" uri="{C3380CC4-5D6E-409C-BE32-E72D297353CC}">
                  <c16:uniqueId val="{0000000A-A784-4E88-81D5-42E64D1DA508}"/>
                </c:ext>
              </c:extLst>
            </c:dLbl>
            <c:dLbl>
              <c:idx val="11"/>
              <c:tx>
                <c:strRef>
                  <c:f>Daten_Diagramme!$E$25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{B0A1AAA2-340E-4096-96C7-BD2E7DBA9E3F}</c15:txfldGUID>
                      <c15:f>Daten_Diagramme!$E$25</c15:f>
                      <c15:dlblFieldTableCache>
                        <c:ptCount val="1"/>
                        <c:pt idx="0">
                          <c:v>-9.7</c:v>
                        </c:pt>
                      </c15:dlblFieldTableCache>
                    </c15:dlblFTEntry>
                  </c15:dlblFieldTable>
                  <c15:showDataLabelsRange val="0"/>
                </c:ext>
                <c:ext xmlns:c16="http://schemas.microsoft.com/office/drawing/2014/chart" uri="{C3380CC4-5D6E-409C-BE32-E72D297353CC}">
                  <c16:uniqueId val="{0000000B-A784-4E88-81D5-42E64D1DA508}"/>
                </c:ext>
              </c:extLst>
            </c:dLbl>
            <c:dLbl>
              <c:idx val="12"/>
              <c:tx>
                <c:strRef>
                  <c:f>Daten_Diagramme!$E$26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{9FB666CC-F03A-4685-BC45-C8BDE177E7F5}</c15:txfldGUID>
                      <c15:f>Daten_Diagramme!$E$26</c15:f>
                      <c15:dlblFieldTableCache>
                        <c:ptCount val="1"/>
                        <c:pt idx="0">
                          <c:v>1.7</c:v>
                        </c:pt>
                      </c15:dlblFieldTableCache>
                    </c15:dlblFTEntry>
                  </c15:dlblFieldTable>
                  <c15:showDataLabelsRange val="0"/>
                </c:ext>
                <c:ext xmlns:c16="http://schemas.microsoft.com/office/drawing/2014/chart" uri="{C3380CC4-5D6E-409C-BE32-E72D297353CC}">
                  <c16:uniqueId val="{0000000C-A784-4E88-81D5-42E64D1DA508}"/>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{BC02F7AB-CCF9-4541-8A1F-051504A750D6}</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A784-4E88-81D5-42E64D1DA508}"/>
                </c:ext>
              </c:extLst>
            </c:dLbl>
            <c:dLbl>
              <c:idx val="14"/>
              <c:tx>
                <c:strRef>
                  <c:f>Daten_Diagramme!$E$28</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{53E03529-54E0-4BB9-BDC1-4749A5E253F4}</c15:txfldGUID>
                      <c15:f>Daten_Diagramme!$E$28</c15:f>
                      <c15:dlblFieldTableCache>
                        <c:ptCount val="1"/>
                        <c:pt idx="0">
                          <c:v>-17.0</c:v>
                        </c:pt>
                      </c15:dlblFieldTableCache>
                    </c15:dlblFTEntry>
                  </c15:dlblFieldTable>
                  <c15:showDataLabelsRange val="0"/>
                </c:ext>
                <c:ext xmlns:c16="http://schemas.microsoft.com/office/drawing/2014/chart" uri="{C3380CC4-5D6E-409C-BE32-E72D297353CC}">
                  <c16:uniqueId val="{0000000E-A784-4E88-81D5-42E64D1DA508}"/>
                </c:ext>
              </c:extLst>
            </c:dLbl>
            <c:dLbl>
              <c:idx val="15"/>
              <c:tx>
                <c:strRef>
                  <c:f>Daten_Diagramme!$E$29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{6E646CE8-271C-4614-AB9F-75EAA41E71F6}</c15:txfldGUID>
                      <c15:f>Daten_Diagramme!$E$29</c15:f>
                      <c15:dlblFieldTableCache>
                        <c:ptCount val="1"/>
                        <c:pt idx="0">
                          <c:v>-4.1</c:v>
                        </c:pt>
                      </c15:dlblFieldTableCache>
                    </c15:dlblFTEntry>
                  </c15:dlblFieldTable>
                  <c15:showDataLabelsRange val="0"/>
                </c:ext>
                <c:ext xmlns:c16="http://schemas.microsoft.com/office/drawing/2014/chart" uri="{C3380CC4-5D6E-409C-BE32-E72D297353CC}">
                  <c16:uniqueId val="{0000000F-A784-4E88-81D5-42E64D1DA508}"/>
                </c:ext>
              </c:extLst>
            </c:dLbl>
            <c:dLbl>
              <c:idx val="16"/>
              <c:tx>
                <c:strRef>
                  <c:f>Daten_Diagramme!$E$30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{7431C3BE-A420-4500-8F48-5DBB3EF5FD50}</c15:txfldGUID>
                      <c15:f>Daten_Diagramme!$E$30</c15:f>
                      <c15:dlblFieldTableCache>
                        <c:ptCount val="1"/>
                        <c:pt idx="0">
                          <c:v>-5.4</c:v>
                        </c:pt>
                      </c15:dlblFieldTableCache>
                    </c15:dlblFTEntry>
                  </c15:dlblFieldTable>
                  <c15:showDataLabelsRange val="0"/>
                </c:ext>
                <c:ext xmlns:c16="http://schemas.microsoft.com/office/drawing/2014/chart" uri="{C3380CC4-5D6E-409C-BE32-E72D297353CC}">
                  <c16:uniqueId val="{00000010-A784-4E88-81D5-42E64D1DA508}"/>
                </c:ext>
              </c:extLst>
            </c:dLbl>
            <c:dLbl>
              <c:idx val="17"/>
              <c:tx>
                <c:strRef>
                  <c:f>Daten_Diagramme!$E$31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{B9FF9EFF-10BF-494D-9F4F-7E9EB628E966}</c15:txfldGUID>
                      <c15:f>Daten_Diagramme!$E$31</c15:f>
                      <c15:dlblFieldTableCache>
                        <c:ptCount val="1"/>
                        <c:pt idx="0">
                          <c:v>-3.8</c:v>
                        </c:pt>
                      </c15:dlblFieldTableCache>
                    </c15:dlblFTEntry>
                  </c15:dlblFieldTable>
                  <c15:showDataLabelsRange val="0"/>
                </c:ext>
                <c:ext xmlns:c16="http://schemas.microsoft.com/office/drawing/2014/chart" uri="{C3380CC4-5D6E-409C-BE32-E72D297353CC}">
                  <c16:uniqueId val="{00000011-A784-4E88-81D5-42E64D1DA508}"/>
                </c:ext>
              </c:extLst>
            </c:dLbl>
            <c:dLbl>
              <c:idx val="18"/>
              <c:tx>
                <c:strRef>
                  <c:f>Daten_Diagramme!$E$32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{429E9099-A0A0-4CD4-BD3D-1C59B23A7EC7}</c15:txfldGUID>
                      <c15:f>Daten_Diagramme!$E$32</c15:f>
                      <c15:dlblFieldTableCache>
                        <c:ptCount val="1"/>
                        <c:pt idx="0">
                          <c:v>0.0</c:v>
                        </c:pt>
                      </c15:dlblFieldTableCache>
                    </c15:dlblFTEntry>
                  </c15:dlblFieldTable>
                  <c15:showDataLabelsRange val="0"/>
                </c:ext>
                <c:ext xmlns:c16="http://schemas.microsoft.com/office/drawing/2014/chart" uri="{C3380CC4-5D6E-409C-BE32-E72D297353CC}">
                  <c16:uniqueId val="{00000012-A784-4E88-81D5-42E64D1DA508}"/>
                </c:ext>
              </c:extLst>
            </c:dLbl>
            <c:dLbl>
              <c:idx val="19"/>
              <c:tx>
                <c:strRef>
                  <c:f>Daten_Diagramme!$E$33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{1B5B29DE-A72F-42DB-B02A-9C80D5681F6F}</c15:txfldGUID>
                      <c15:f>Daten_Diagramme!$E$33</c15:f>
                      <c15:dlblFieldTableCache>
                        <c:ptCount val="1"/>
                        <c:pt idx="0">
                          <c:v>1.0</c:v>
                        </c:pt>
                      </c15:dlblFieldTableCache>
                    </c15:dlblFTEntry>
                  </c15:dlblFieldTable>
                  <c15:showDataLabelsRange val="0"/>
                </c:ext>
                <c:ext xmlns:c16="http://schemas.microsoft.com/office/drawing/2014/chart" uri="{C3380CC4-5D6E-409C-BE32-E72D297353CC}">
                  <c16:uniqueId val="{00000013-A784-4E88-81D5-42E64D1DA508}"/>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{2D60C952-282C-4CE6-BBC1-6D4DA941ABDE}</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A784-4E88-81D5-42E64D1DA50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{1BF20753-42F9-4541-B2A5-661DED2815D4}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784-4E88-81D5-42E64D1DA50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{C7E7C607-4175-4C5A-A9CE-A7246F0910B8}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784-4E88-81D5-42E64D1DA508}"/>
                </c:ext>
              </c:extLst>
            </c:dLbl>
            <c:dLbl>
              <c:idx val="23"/>
              <c:tx>
                <c:strRef>
                  <c:f>Daten_Diagramme!$E$37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{034E5A98-05AC-4233-80A8-8FBEA1BABEF8}</c15:txfldGUID>
                      <c15:f>Daten_Diagramme!$E$37</c15:f>
                      <c15:dlblFieldTableCache>
                        <c:ptCount val="1"/>
                        <c:pt idx="0">
                          <c:v>2.6</c:v>
                        </c:pt>
                      </c15:dlblFieldTableCache>
                    </c15:dlblFTEntry>
                  </c15:dlblFieldTable>
                  <c15:showDataLabelsRange val="0"/>
                </c:ext>
                <c:ext xmlns:c16="http://schemas.microsoft.com/office/drawing/2014/chart" uri="{C3380CC4-5D6E-409C-BE32-E72D297353CC}">
                  <c16:uniqueId val="{00000017-A784-4E88-81D5-42E64D1DA508}"/>
                </c:ext>
              </c:extLst>
            </c:dLbl>
            <c:dLbl>
              <c:idx val="24"/>
              <c:tx>
                <c:strRef>
                  <c:f>Daten_Diagramme!$E$38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{18850E53-6078-49DC-AA13-26F12C1A4552}</c15:txfldGUID>
                      <c15:f>Daten_Diagramme!$E$38</c15:f>
                      <c15:dlblFieldTableCache>
                        <c:ptCount val="1"/>
                        <c:pt idx="0">
                          <c:v>-0.4</c:v>
                        </c:pt>
                      </c15:dlblFieldTableCache>
                    </c15:dlblFTEntry>
                  </c15:dlblFieldTable>
                  <c15:showDataLabelsRange val="0"/>
                </c:ext>
                <c:ext xmlns:c16="http://schemas.microsoft.com/office/drawing/2014/chart" uri="{C3380CC4-5D6E-409C-BE32-E72D297353CC}">
                  <c16:uniqueId val="{00000018-A784-4E88-81D5-42E64D1DA508}"/>
                </c:ext>
              </c:extLst>
            </c:dLbl>
            <c:dLbl>
              <c:idx val="25"/>
              <c:tx>
                <c:strRef>
                  <c:f>Daten_Diagramme!$E$39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{D0325279-ABD5-44FB-BAAC-4E4DBC9EA89E}</c15:txfldGUID>
                      <c15:f>Daten_Diagramme!$E$39</c15:f>
                      <c15:dlblFieldTableCache>
                        <c:ptCount val="1"/>
                        <c:pt idx="0">
                          <c:v>-4.2</c:v>
                        </c:pt>
                      </c15:dlblFieldTableCache>
                    </c15:dlblFTEntry>
                  </c15:dlblFieldTable>
                  <c15:showDataLabelsRange val="0"/>
                </c:ext>
                <c:ext xmlns:c16="http://schemas.microsoft.com/office/drawing/2014/chart" uri="{C3380CC4-5D6E-409C-BE32-E72D297353CC}">
                  <c16:uniqueId val="{00000019-A784-4E88-81D5-42E64D1DA50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{D8A2D010-C69A-41E5-96DE-F9B07DDB04AA}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784-4E88-81D5-42E64D1DA50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{2ECBE1E4-BB34-4A6B-A707-2A9D69EE5A5F}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784-4E88-81D5-42E64D1DA50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{02D6D762-9BF5-43DC-8EB1-87342A1588BB}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784-4E88-81D5-42E64D1DA50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{1FED0978-D379-4E4B-A77B-2DAB1475E05A}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784-4E88-81D5-42E64D1DA50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{6E146ABF-BA40-408D-901B-5FB8606291F8}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784-4E88-81D5-42E64D1DA508}"/>
                </c:ext>
              </c:extLst>
            </c:dLbl>
            <c:dLbl>
              <c:idx val="31"/>
              <c:tx>
                <c:strRef>
                  <c:f>Daten_Diagramme!$E$45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{8F2F2F22-7083-42A6-BB5F-82D1C18E2F51}</c15:txfldGUID>
                      <c15:f>Daten_Diagramme!$E$45</c15:f>
                      <c15:dlblFieldTableCache>
                        <c:ptCount val="1"/>
                        <c:pt idx="0">
                          <c:v>-4.2</c:v>
                        </c:pt>
                      </c15:dlblFieldTableCache>
                    </c15:dlblFTEntry>
                  </c15:dlblFieldTable>
                  <c15:showDataLabelsRange val="0"/>
                </c:ext>
                <c:ext xmlns:c16="http://schemas.microsoft.com/office/drawing/2014/chart" uri="{C3380CC4-5D6E-409C-BE32-E72D297353CC}">
                  <c16:uniqueId val="{0000001F-A784-4E88-81D5-42E64D1DA5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-3.5916362501526478</c:v>
                </c:pt>
                <c:pt idx="1">
                  <c:v>2.6395173453996983</c:v>
                </c:pt>
                <c:pt idx="2">
                  <c:v>-0.84507042253521125</c:v>
                </c:pt>
                <c:pt idx="3">
                  <c:v>-2.4448578262024978</c:v>
                </c:pt>
                <c:pt idx="4">
                  <c:v>-3.652173913043478</c:v>
                </c:pt>
                <c:pt idx="5">
                  <c:v>-2.6203534430225472</c:v>
                </c:pt>
                <c:pt idx="6">
                  <c:v>3.5264483627204029</c:v>
                </c:pt>
                <c:pt idx="7">
                  <c:v>2.4971623155505109</c:v>
                </c:pt>
                <c:pt idx="8">
                  <c:v>-0.19951230325870095</c:v>
                </c:pt>
                <c:pt idx="9">
                  <c:v>-0.31393383240763101</c:v>
                </c:pt>
                <c:pt idx="10">
                  <c:v>-8.6026318145197394</c:v>
                </c:pt>
                <c:pt idx="11">
                  <c:v>-9.67741935483871</c:v>
                </c:pt>
                <c:pt idx="12">
                  <c:v>1.6666666666666667</c:v>
                </c:pt>
                <c:pt idx="13">
                  <c:v>0.3294214535721639</c:v>
                </c:pt>
                <c:pt idx="14">
                  <c:v>-16.962524654832347</c:v>
                </c:pt>
                <c:pt idx="15">
                  <c:v>-4.0837696335078535</c:v>
                </c:pt>
                <c:pt idx="16">
                  <c:v>-5.3824362606232299</c:v>
                </c:pt>
                <c:pt idx="17">
                  <c:v>-3.8230884557721141</c:v>
                </c:pt>
                <c:pt idx="18">
                  <c:v>-4.8520135856380396E-2</c:v>
                </c:pt>
                <c:pt idx="19">
                  <c:v>0.99676724137931039</c:v>
                </c:pt>
                <c:pt idx="20">
                  <c:v>-2.1137845738700247</c:v>
                </c:pt>
                <c:pt idx="21">
                  <c:v>0</c:v>
                </c:pt>
                <c:pt idx="23">
                  <c:v>2.6395173453996983</c:v>
                </c:pt>
                <c:pt idx="24">
                  <c:v>-0.42893063156337818</c:v>
                </c:pt>
                <c:pt idx="25">
                  <c:v>-4.1813147497122234</c:v>
                </c:pt>
              </c:numCache>
            </c:numRef>
          </c:val>
          <c:extLst>
            <c:ext xmlns:c16="http://schemas.microsoft.com/office/drawing/2014/chart" uri="{C3380CC4-5D6E-409C-BE32-E72D297353CC}">
              <c16:uniqueId val="{00000020-A784-4E88-81D5-42E64D1DA50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{04D0E162-000B-445B-9810-AAFA7D6F2023}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784-4E88-81D5-42E64D1DA50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{A4B2BAE8-1090-4BF8-82CB-15900DA8F1D0}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784-4E88-81D5-42E64D1DA50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{4DBFBECA-F4A1-4B35-A9E4-EA362DED3899}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784-4E88-81D5-42E64D1DA50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{7EC52971-5AF2-41E9-BBA7-0D07B07A5C06}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784-4E88-81D5-42E64D1DA50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{A746AEB5-6899-4BDD-978C-A0476906BC01}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784-4E88-81D5-42E64D1DA50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{D73A8489-436A-4F23-87E7-68431F5F76D6}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784-4E88-81D5-42E64D1DA50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{BAEDEC5C-3723-4CF2-9FE9-7A9E49F5E1E4}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784-4E88-81D5-42E64D1DA50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{49167D1D-B9B9-4627-860F-06949767F1EA}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784-4E88-81D5-42E64D1DA50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{E8EDD72A-5050-471B-A624-2060B5DDB755}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784-4E88-81D5-42E64D1DA50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{AB82A07E-2E01-44FC-BF05-62BD725D344F}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784-4E88-81D5-42E64D1DA50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{8B40F6DE-5EDC-4F3A-8E12-0F5F8F1734DE}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784-4E88-81D5-42E64D1DA50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{4FE79AED-1B56-4AD1-AEA7-D1F0B1DC1A0F}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784-4E88-81D5-42E64D1DA50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{56665C25-DC2A-4136-9762-DCE2F7E84BD0}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784-4E88-81D5-42E64D1DA50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{A27228F4-6E1F-4592-A98E-F4C0C7849F0A}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784-4E88-81D5-42E64D1DA50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{D080A836-775D-4B5B-894A-F75284D0EDDA}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784-4E88-81D5-42E64D1DA50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{4742AB47-30CD-4806-BB76-B4DB4E7AECAA}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784-4E88-81D5-42E64D1DA50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{6AD14B21-B43D-4EF3-9B9F-47D9AE59378C}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784-4E88-81D5-42E64D1DA50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{E1A430EB-BFE3-4F12-80E5-2B07FA9E8AED}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784-4E88-81D5-42E64D1DA50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{EB348A65-E9F3-4C02-9C41-19C73C7732D4}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784-4E88-81D5-42E64D1DA50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{040FD16D-A74E-4F6B-8524-3837657BACAE}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784-4E88-81D5-42E64D1DA50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{85A41341-7978-4172-8088-92BD48354F40}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784-4E88-81D5-42E64D1DA50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{2A2B4A1E-6E8E-499C-A499-CE7FCFE44CB0}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784-4E88-81D5-42E64D1DA50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{01ECA082-868E-4337-A234-48624FDD693C}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784-4E88-81D5-42E64D1DA50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{64CE0504-6BCE-4AB5-87FF-A3FF40CFBC0D}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784-4E88-81D5-42E64D1DA50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{2E28E151-1E9A-412E-8ACD-08A2621A3D5E}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784-4E88-81D5-42E64D1DA50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{FA648141-3802-4086-9833-64C67D2F511B}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784-4E88-81D5-42E64D1DA50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{F74F8E42-25C5-41FB-A8F5-EB8BB376DC0D}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784-4E88-81D5-42E64D1DA50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{CD6109B1-797B-4AED-8181-0C3EB7A861AC}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784-4E88-81D5-42E64D1DA50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{CE2A08DD-5496-494C-A4CB-CFF94F28F613}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784-4E88-81D5-42E64D1DA50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{C338D4D4-2BE7-4312-AA11-19F1310BCE05}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784-4E88-81D5-42E64D1DA50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{C1AE302E-CF66-4C48-B38F-3027FC0330DD}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784-4E88-81D5-42E64D1DA50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{99648E1B-4EB0-41F8-B499-B4F044C6B4D1}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784-4E88-81D5-42E64D1DA5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784-4E88-81D5-42E64D1DA50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784-4E88-81D5-42E64D1DA50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{BD745C72-4921-4F4A-8332-1B4EA4F50E42}</c15:txfldGUID>
                      <c15:f>Diagramm!$I$46</c15:f>
                      <c15:dlblFieldTableCache>
                        <c:ptCount val="1"/>
                      </c15:dlblFieldTableCache>
                    </c15:dlblFTEntry>
                  </c15:dlblFieldTable>
                  <c15:showDataLabelsRange val="0"/>
                </c:ext>
                <c:ext xmlns:c16="http://schemas.microsoft.com/office/drawing/2014/chart" uri="{C3380CC4-5D6E-409C-BE32-E72D297353CC}">
                  <c16:uniqueId val="{00000000-18A4-490D-87F0-B66CD78DE00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{4BD859DB-50E6-48D3-97D8-C870748EFBB7}</c15:txfldGUID>
                      <c15:f>Diagramm!$I$47</c15:f>
                      <c15:dlblFieldTableCache>
                        <c:ptCount val="1"/>
                      </c15:dlblFieldTableCache>
                    </c15:dlblFTEntry>
                  </c15:dlblFieldTable>
                  <c15:showDataLabelsRange val="0"/>
                </c:ext>
                <c:ext xmlns:c16="http://schemas.microsoft.com/office/drawing/2014/chart" uri="{C3380CC4-5D6E-409C-BE32-E72D297353CC}">
                  <c16:uniqueId val="{00000001-18A4-490D-87F0-B66CD78DE00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{7D985C65-B725-461C-AF8D-9951892AEA02}</c15:txfldGUID>
                      <c15:f>Diagramm!$I$48</c15:f>
                      <c15:dlblFieldTableCache>
                        <c:ptCount val="1"/>
                      </c15:dlblFieldTableCache>
                    </c15:dlblFTEntry>
                  </c15:dlblFieldTable>
                  <c15:showDataLabelsRange val="0"/>
                </c:ext>
                <c:ext xmlns:c16="http://schemas.microsoft.com/office/drawing/2014/chart" uri="{C3380CC4-5D6E-409C-BE32-E72D297353CC}">
                  <c16:uniqueId val="{00000002-18A4-490D-87F0-B66CD78DE00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{15B5BF7E-15EF-432F-A443-CE2134C69DE5}</c15:txfldGUID>
                      <c15:f>Diagramm!$I$49</c15:f>
                      <c15:dlblFieldTableCache>
                        <c:ptCount val="1"/>
                      </c15:dlblFieldTableCache>
                    </c15:dlblFTEntry>
                  </c15:dlblFieldTable>
                  <c15:showDataLabelsRange val="0"/>
                </c:ext>
                <c:ext xmlns:c16="http://schemas.microsoft.com/office/drawing/2014/chart" uri="{C3380CC4-5D6E-409C-BE32-E72D297353CC}">
                  <c16:uniqueId val="{00000003-18A4-490D-87F0-B66CD78DE00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{52D61C6A-BDE8-4208-AB8C-9A2CA7B433EF}</c15:txfldGUID>
                      <c15:f>Diagramm!$I$50</c15:f>
                      <c15:dlblFieldTableCache>
                        <c:ptCount val="1"/>
                      </c15:dlblFieldTableCache>
                    </c15:dlblFTEntry>
                  </c15:dlblFieldTable>
                  <c15:showDataLabelsRange val="0"/>
                </c:ext>
                <c:ext xmlns:c16="http://schemas.microsoft.com/office/drawing/2014/chart" uri="{C3380CC4-5D6E-409C-BE32-E72D297353CC}">
                  <c16:uniqueId val="{00000004-18A4-490D-87F0-B66CD78DE00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{69903C54-9561-48C8-96E3-F0542265DA00}</c15:txfldGUID>
                      <c15:f>Diagramm!$I$51</c15:f>
                      <c15:dlblFieldTableCache>
                        <c:ptCount val="1"/>
                      </c15:dlblFieldTableCache>
                    </c15:dlblFTEntry>
                  </c15:dlblFieldTable>
                  <c15:showDataLabelsRange val="0"/>
                </c:ext>
                <c:ext xmlns:c16="http://schemas.microsoft.com/office/drawing/2014/chart" uri="{C3380CC4-5D6E-409C-BE32-E72D297353CC}">
                  <c16:uniqueId val="{00000005-18A4-490D-87F0-B66CD78DE00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{6A901D4C-A309-4AED-9BF8-8C2BA4C4DD27}</c15:txfldGUID>
                      <c15:f>Diagramm!$I$52</c15:f>
                      <c15:dlblFieldTableCache>
                        <c:ptCount val="1"/>
                      </c15:dlblFieldTableCache>
                    </c15:dlblFTEntry>
                  </c15:dlblFieldTable>
                  <c15:showDataLabelsRange val="0"/>
                </c:ext>
                <c:ext xmlns:c16="http://schemas.microsoft.com/office/drawing/2014/chart" uri="{C3380CC4-5D6E-409C-BE32-E72D297353CC}">
                  <c16:uniqueId val="{00000006-18A4-490D-87F0-B66CD78DE00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{3BA78DC4-DEE6-4A98-AB22-09B271658A47}</c15:txfldGUID>
                      <c15:f>Diagramm!$I$53</c15:f>
                      <c15:dlblFieldTableCache>
                        <c:ptCount val="1"/>
                      </c15:dlblFieldTableCache>
                    </c15:dlblFTEntry>
                  </c15:dlblFieldTable>
                  <c15:showDataLabelsRange val="0"/>
                </c:ext>
                <c:ext xmlns:c16="http://schemas.microsoft.com/office/drawing/2014/chart" uri="{C3380CC4-5D6E-409C-BE32-E72D297353CC}">
                  <c16:uniqueId val="{00000007-18A4-490D-87F0-B66CD78DE00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{5F24921A-FB8F-46BD-8A02-9782457DFDA1}</c15:txfldGUID>
                      <c15:f>Diagramm!$I$54</c15:f>
                      <c15:dlblFieldTableCache>
                        <c:ptCount val="1"/>
                      </c15:dlblFieldTableCache>
                    </c15:dlblFTEntry>
                  </c15:dlblFieldTable>
                  <c15:showDataLabelsRange val="0"/>
                </c:ext>
                <c:ext xmlns:c16="http://schemas.microsoft.com/office/drawing/2014/chart" uri="{C3380CC4-5D6E-409C-BE32-E72D297353CC}">
                  <c16:uniqueId val="{00000008-18A4-490D-87F0-B66CD78DE00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{92D2F5D8-C396-4ACC-8202-DC64D5CC9A4C}</c15:txfldGUID>
                      <c15:f>Diagramm!$I$55</c15:f>
                      <c15:dlblFieldTableCache>
                        <c:ptCount val="1"/>
                      </c15:dlblFieldTableCache>
                    </c15:dlblFTEntry>
                  </c15:dlblFieldTable>
                  <c15:showDataLabelsRange val="0"/>
                </c:ext>
                <c:ext xmlns:c16="http://schemas.microsoft.com/office/drawing/2014/chart" uri="{C3380CC4-5D6E-409C-BE32-E72D297353CC}">
                  <c16:uniqueId val="{00000009-18A4-490D-87F0-B66CD78DE00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{3024603A-2117-4DE3-BAD8-8CE1FBA2EB8D}</c15:txfldGUID>
                      <c15:f>Diagramm!$I$56</c15:f>
                      <c15:dlblFieldTableCache>
                        <c:ptCount val="1"/>
                      </c15:dlblFieldTableCache>
                    </c15:dlblFTEntry>
                  </c15:dlblFieldTable>
                  <c15:showDataLabelsRange val="0"/>
                </c:ext>
                <c:ext xmlns:c16="http://schemas.microsoft.com/office/drawing/2014/chart" uri="{C3380CC4-5D6E-409C-BE32-E72D297353CC}">
                  <c16:uniqueId val="{0000000A-18A4-490D-87F0-B66CD78DE00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{8EB2D8B5-B63A-41BC-BA5A-40B2BCD426B8}</c15:txfldGUID>
                      <c15:f>Diagramm!$I$57</c15:f>
                      <c15:dlblFieldTableCache>
                        <c:ptCount val="1"/>
                      </c15:dlblFieldTableCache>
                    </c15:dlblFTEntry>
                  </c15:dlblFieldTable>
                  <c15:showDataLabelsRange val="0"/>
                </c:ext>
                <c:ext xmlns:c16="http://schemas.microsoft.com/office/drawing/2014/chart" uri="{C3380CC4-5D6E-409C-BE32-E72D297353CC}">
                  <c16:uniqueId val="{0000000B-18A4-490D-87F0-B66CD78DE00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{78E7CDEE-662D-486C-BAA4-813B62F94FD2}</c15:txfldGUID>
                      <c15:f>Diagramm!$I$58</c15:f>
                      <c15:dlblFieldTableCache>
                        <c:ptCount val="1"/>
                      </c15:dlblFieldTableCache>
                    </c15:dlblFTEntry>
                  </c15:dlblFieldTable>
                  <c15:showDataLabelsRange val="0"/>
                </c:ext>
                <c:ext xmlns:c16="http://schemas.microsoft.com/office/drawing/2014/chart" uri="{C3380CC4-5D6E-409C-BE32-E72D297353CC}">
                  <c16:uniqueId val="{0000000C-18A4-490D-87F0-B66CD78DE00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{DB90E65D-F8F3-4658-99B0-7B7F32579638}</c15:txfldGUID>
                      <c15:f>Diagramm!$I$59</c15:f>
                      <c15:dlblFieldTableCache>
                        <c:ptCount val="1"/>
                      </c15:dlblFieldTableCache>
                    </c15:dlblFTEntry>
                  </c15:dlblFieldTable>
                  <c15:showDataLabelsRange val="0"/>
                </c:ext>
                <c:ext xmlns:c16="http://schemas.microsoft.com/office/drawing/2014/chart" uri="{C3380CC4-5D6E-409C-BE32-E72D297353CC}">
                  <c16:uniqueId val="{0000000D-18A4-490D-87F0-B66CD78DE00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{3A456D6D-64B0-43EC-93D2-F575A02AAFF3}</c15:txfldGUID>
                      <c15:f>Diagramm!$I$60</c15:f>
                      <c15:dlblFieldTableCache>
                        <c:ptCount val="1"/>
                      </c15:dlblFieldTableCache>
                    </c15:dlblFTEntry>
                  </c15:dlblFieldTable>
                  <c15:showDataLabelsRange val="0"/>
                </c:ext>
                <c:ext xmlns:c16="http://schemas.microsoft.com/office/drawing/2014/chart" uri="{C3380CC4-5D6E-409C-BE32-E72D297353CC}">
                  <c16:uniqueId val="{0000000E-18A4-490D-87F0-B66CD78DE00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{B11877DF-34A0-4458-AE2E-72FF61494925}</c15:txfldGUID>
                      <c15:f>Diagramm!$I$61</c15:f>
                      <c15:dlblFieldTableCache>
                        <c:ptCount val="1"/>
                      </c15:dlblFieldTableCache>
                    </c15:dlblFTEntry>
                  </c15:dlblFieldTable>
                  <c15:showDataLabelsRange val="0"/>
                </c:ext>
                <c:ext xmlns:c16="http://schemas.microsoft.com/office/drawing/2014/chart" uri="{C3380CC4-5D6E-409C-BE32-E72D297353CC}">
                  <c16:uniqueId val="{0000000F-18A4-490D-87F0-B66CD78DE00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{1213D104-9882-4AEF-9833-8199E0CECE90}</c15:txfldGUID>
                      <c15:f>Diagramm!$I$62</c15:f>
                      <c15:dlblFieldTableCache>
                        <c:ptCount val="1"/>
                      </c15:dlblFieldTableCache>
                    </c15:dlblFTEntry>
                  </c15:dlblFieldTable>
                  <c15:showDataLabelsRange val="0"/>
                </c:ext>
                <c:ext xmlns:c16="http://schemas.microsoft.com/office/drawing/2014/chart" uri="{C3380CC4-5D6E-409C-BE32-E72D297353CC}">
                  <c16:uniqueId val="{00000010-18A4-490D-87F0-B66CD78DE00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{5C1746E3-D035-4B30-AB2B-78D377101758}</c15:txfldGUID>
                      <c15:f>Diagramm!$I$63</c15:f>
                      <c15:dlblFieldTableCache>
                        <c:ptCount val="1"/>
                      </c15:dlblFieldTableCache>
                    </c15:dlblFTEntry>
                  </c15:dlblFieldTable>
                  <c15:showDataLabelsRange val="0"/>
                </c:ext>
                <c:ext xmlns:c16="http://schemas.microsoft.com/office/drawing/2014/chart" uri="{C3380CC4-5D6E-409C-BE32-E72D297353CC}">
                  <c16:uniqueId val="{00000011-18A4-490D-87F0-B66CD78DE00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{2BA776DC-AEA7-4EF5-9037-101C05814F8B}</c15:txfldGUID>
                      <c15:f>Diagramm!$I$64</c15:f>
                      <c15:dlblFieldTableCache>
                        <c:ptCount val="1"/>
                      </c15:dlblFieldTableCache>
                    </c15:dlblFTEntry>
                  </c15:dlblFieldTable>
                  <c15:showDataLabelsRange val="0"/>
                </c:ext>
                <c:ext xmlns:c16="http://schemas.microsoft.com/office/drawing/2014/chart" uri="{C3380CC4-5D6E-409C-BE32-E72D297353CC}">
                  <c16:uniqueId val="{00000012-18A4-490D-87F0-B66CD78DE00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{BF4738A4-FAFB-4C8C-8978-2ABBA161D4D3}</c15:txfldGUID>
                      <c15:f>Diagramm!$I$65</c15:f>
                      <c15:dlblFieldTableCache>
                        <c:ptCount val="1"/>
                      </c15:dlblFieldTableCache>
                    </c15:dlblFTEntry>
                  </c15:dlblFieldTable>
                  <c15:showDataLabelsRange val="0"/>
                </c:ext>
                <c:ext xmlns:c16="http://schemas.microsoft.com/office/drawing/2014/chart" uri="{C3380CC4-5D6E-409C-BE32-E72D297353CC}">
                  <c16:uniqueId val="{00000013-18A4-490D-87F0-B66CD78DE00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{DADF1F03-A1C7-4529-9252-688DB607DDE8}</c15:txfldGUID>
                      <c15:f>Diagramm!$I$66</c15:f>
                      <c15:dlblFieldTableCache>
                        <c:ptCount val="1"/>
                      </c15:dlblFieldTableCache>
                    </c15:dlblFTEntry>
                  </c15:dlblFieldTable>
                  <c15:showDataLabelsRange val="0"/>
                </c:ext>
                <c:ext xmlns:c16="http://schemas.microsoft.com/office/drawing/2014/chart" uri="{C3380CC4-5D6E-409C-BE32-E72D297353CC}">
                  <c16:uniqueId val="{00000014-18A4-490D-87F0-B66CD78DE00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{B4F4D632-2A73-40BC-93DB-254AA273DFE2}</c15:txfldGUID>
                      <c15:f>Diagramm!$I$67</c15:f>
                      <c15:dlblFieldTableCache>
                        <c:ptCount val="1"/>
                      </c15:dlblFieldTableCache>
                    </c15:dlblFTEntry>
                  </c15:dlblFieldTable>
                  <c15:showDataLabelsRange val="0"/>
                </c:ext>
                <c:ext xmlns:c16="http://schemas.microsoft.com/office/drawing/2014/chart" uri="{C3380CC4-5D6E-409C-BE32-E72D297353CC}">
                  <c16:uniqueId val="{00000015-18A4-490D-87F0-B66CD78DE0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8A4-490D-87F0-B66CD78DE00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{20BF3FE2-1786-4006-AD66-EE633DD09D8E}</c15:txfldGUID>
                      <c15:f>Diagramm!$K$46</c15:f>
                      <c15:dlblFieldTableCache>
                        <c:ptCount val="1"/>
                      </c15:dlblFieldTableCache>
                    </c15:dlblFTEntry>
                  </c15:dlblFieldTable>
                  <c15:showDataLabelsRange val="0"/>
                </c:ext>
                <c:ext xmlns:c16="http://schemas.microsoft.com/office/drawing/2014/chart" uri="{C3380CC4-5D6E-409C-BE32-E72D297353CC}">
                  <c16:uniqueId val="{00000017-18A4-490D-87F0-B66CD78DE00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{D6E05A7B-2FD9-46E0-AF56-3552511672C5}</c15:txfldGUID>
                      <c15:f>Diagramm!$K$47</c15:f>
                      <c15:dlblFieldTableCache>
                        <c:ptCount val="1"/>
                      </c15:dlblFieldTableCache>
                    </c15:dlblFTEntry>
                  </c15:dlblFieldTable>
                  <c15:showDataLabelsRange val="0"/>
                </c:ext>
                <c:ext xmlns:c16="http://schemas.microsoft.com/office/drawing/2014/chart" uri="{C3380CC4-5D6E-409C-BE32-E72D297353CC}">
                  <c16:uniqueId val="{00000018-18A4-490D-87F0-B66CD78DE00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{13712EA8-305A-4A17-A4E4-D8FC78416C59}</c15:txfldGUID>
                      <c15:f>Diagramm!$K$48</c15:f>
                      <c15:dlblFieldTableCache>
                        <c:ptCount val="1"/>
                      </c15:dlblFieldTableCache>
                    </c15:dlblFTEntry>
                  </c15:dlblFieldTable>
                  <c15:showDataLabelsRange val="0"/>
                </c:ext>
                <c:ext xmlns:c16="http://schemas.microsoft.com/office/drawing/2014/chart" uri="{C3380CC4-5D6E-409C-BE32-E72D297353CC}">
                  <c16:uniqueId val="{00000019-18A4-490D-87F0-B66CD78DE00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{869E63F7-8FF0-422F-A4B9-DB4D71250AE1}</c15:txfldGUID>
                      <c15:f>Diagramm!$K$49</c15:f>
                      <c15:dlblFieldTableCache>
                        <c:ptCount val="1"/>
                      </c15:dlblFieldTableCache>
                    </c15:dlblFTEntry>
                  </c15:dlblFieldTable>
                  <c15:showDataLabelsRange val="0"/>
                </c:ext>
                <c:ext xmlns:c16="http://schemas.microsoft.com/office/drawing/2014/chart" uri="{C3380CC4-5D6E-409C-BE32-E72D297353CC}">
                  <c16:uniqueId val="{0000001A-18A4-490D-87F0-B66CD78DE00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{C222FFB2-9695-4C81-ACA8-A8842A0ED82A}</c15:txfldGUID>
                      <c15:f>Diagramm!$K$50</c15:f>
                      <c15:dlblFieldTableCache>
                        <c:ptCount val="1"/>
                      </c15:dlblFieldTableCache>
                    </c15:dlblFTEntry>
                  </c15:dlblFieldTable>
                  <c15:showDataLabelsRange val="0"/>
                </c:ext>
                <c:ext xmlns:c16="http://schemas.microsoft.com/office/drawing/2014/chart" uri="{C3380CC4-5D6E-409C-BE32-E72D297353CC}">
                  <c16:uniqueId val="{0000001B-18A4-490D-87F0-B66CD78DE00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{8F418821-4261-4FD4-B193-D7C42DB0DAAB}</c15:txfldGUID>
                      <c15:f>Diagramm!$K$51</c15:f>
                      <c15:dlblFieldTableCache>
                        <c:ptCount val="1"/>
                      </c15:dlblFieldTableCache>
                    </c15:dlblFTEntry>
                  </c15:dlblFieldTable>
                  <c15:showDataLabelsRange val="0"/>
                </c:ext>
                <c:ext xmlns:c16="http://schemas.microsoft.com/office/drawing/2014/chart" uri="{C3380CC4-5D6E-409C-BE32-E72D297353CC}">
                  <c16:uniqueId val="{0000001C-18A4-490D-87F0-B66CD78DE00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{0A63BEA8-7254-482D-9336-8B39170946B7}</c15:txfldGUID>
                      <c15:f>Diagramm!$K$52</c15:f>
                      <c15:dlblFieldTableCache>
                        <c:ptCount val="1"/>
                      </c15:dlblFieldTableCache>
                    </c15:dlblFTEntry>
                  </c15:dlblFieldTable>
                  <c15:showDataLabelsRange val="0"/>
                </c:ext>
                <c:ext xmlns:c16="http://schemas.microsoft.com/office/drawing/2014/chart" uri="{C3380CC4-5D6E-409C-BE32-E72D297353CC}">
                  <c16:uniqueId val="{0000001D-18A4-490D-87F0-B66CD78DE00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{3407C033-A2A9-48EF-BA49-1261CD971EA3}</c15:txfldGUID>
                      <c15:f>Diagramm!$K$53</c15:f>
                      <c15:dlblFieldTableCache>
                        <c:ptCount val="1"/>
                      </c15:dlblFieldTableCache>
                    </c15:dlblFTEntry>
                  </c15:dlblFieldTable>
                  <c15:showDataLabelsRange val="0"/>
                </c:ext>
                <c:ext xmlns:c16="http://schemas.microsoft.com/office/drawing/2014/chart" uri="{C3380CC4-5D6E-409C-BE32-E72D297353CC}">
                  <c16:uniqueId val="{0000001E-18A4-490D-87F0-B66CD78DE00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{1929390A-9CC3-4B37-A954-B6296663C075}</c15:txfldGUID>
                      <c15:f>Diagramm!$K$54</c15:f>
                      <c15:dlblFieldTableCache>
                        <c:ptCount val="1"/>
                      </c15:dlblFieldTableCache>
                    </c15:dlblFTEntry>
                  </c15:dlblFieldTable>
                  <c15:showDataLabelsRange val="0"/>
                </c:ext>
                <c:ext xmlns:c16="http://schemas.microsoft.com/office/drawing/2014/chart" uri="{C3380CC4-5D6E-409C-BE32-E72D297353CC}">
                  <c16:uniqueId val="{0000001F-18A4-490D-87F0-B66CD78DE00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{DA98551A-5EE5-42EA-8CC7-714CF5AE1223}</c15:txfldGUID>
                      <c15:f>Diagramm!$K$55</c15:f>
                      <c15:dlblFieldTableCache>
                        <c:ptCount val="1"/>
                      </c15:dlblFieldTableCache>
                    </c15:dlblFTEntry>
                  </c15:dlblFieldTable>
                  <c15:showDataLabelsRange val="0"/>
                </c:ext>
                <c:ext xmlns:c16="http://schemas.microsoft.com/office/drawing/2014/chart" uri="{C3380CC4-5D6E-409C-BE32-E72D297353CC}">
                  <c16:uniqueId val="{00000020-18A4-490D-87F0-B66CD78DE00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{4F76DF3E-97B0-4F5A-9F99-8830583CB72D}</c15:txfldGUID>
                      <c15:f>Diagramm!$K$56</c15:f>
                      <c15:dlblFieldTableCache>
                        <c:ptCount val="1"/>
                      </c15:dlblFieldTableCache>
                    </c15:dlblFTEntry>
                  </c15:dlblFieldTable>
                  <c15:showDataLabelsRange val="0"/>
                </c:ext>
                <c:ext xmlns:c16="http://schemas.microsoft.com/office/drawing/2014/chart" uri="{C3380CC4-5D6E-409C-BE32-E72D297353CC}">
                  <c16:uniqueId val="{00000021-18A4-490D-87F0-B66CD78DE00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{6C72FE50-CE1A-44B0-AED1-5E2CFA7C0DA9}</c15:txfldGUID>
                      <c15:f>Diagramm!$K$57</c15:f>
                      <c15:dlblFieldTableCache>
                        <c:ptCount val="1"/>
                      </c15:dlblFieldTableCache>
                    </c15:dlblFTEntry>
                  </c15:dlblFieldTable>
                  <c15:showDataLabelsRange val="0"/>
                </c:ext>
                <c:ext xmlns:c16="http://schemas.microsoft.com/office/drawing/2014/chart" uri="{C3380CC4-5D6E-409C-BE32-E72D297353CC}">
                  <c16:uniqueId val="{00000022-18A4-490D-87F0-B66CD78DE00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{931AA519-97D8-4B5D-A3F7-00411D2740F7}</c15:txfldGUID>
                      <c15:f>Diagramm!$K$58</c15:f>
                      <c15:dlblFieldTableCache>
                        <c:ptCount val="1"/>
                      </c15:dlblFieldTableCache>
                    </c15:dlblFTEntry>
                  </c15:dlblFieldTable>
                  <c15:showDataLabelsRange val="0"/>
                </c:ext>
                <c:ext xmlns:c16="http://schemas.microsoft.com/office/drawing/2014/chart" uri="{C3380CC4-5D6E-409C-BE32-E72D297353CC}">
                  <c16:uniqueId val="{00000023-18A4-490D-87F0-B66CD78DE00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{F3E80A2A-2482-4014-85C2-55B91A024403}</c15:txfldGUID>
                      <c15:f>Diagramm!$K$59</c15:f>
                      <c15:dlblFieldTableCache>
                        <c:ptCount val="1"/>
                      </c15:dlblFieldTableCache>
                    </c15:dlblFTEntry>
                  </c15:dlblFieldTable>
                  <c15:showDataLabelsRange val="0"/>
                </c:ext>
                <c:ext xmlns:c16="http://schemas.microsoft.com/office/drawing/2014/chart" uri="{C3380CC4-5D6E-409C-BE32-E72D297353CC}">
                  <c16:uniqueId val="{00000024-18A4-490D-87F0-B66CD78DE00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{73CBF392-018E-4D4C-9B9F-8F2A120D38B2}</c15:txfldGUID>
                      <c15:f>Diagramm!$K$60</c15:f>
                      <c15:dlblFieldTableCache>
                        <c:ptCount val="1"/>
                      </c15:dlblFieldTableCache>
                    </c15:dlblFTEntry>
                  </c15:dlblFieldTable>
                  <c15:showDataLabelsRange val="0"/>
                </c:ext>
                <c:ext xmlns:c16="http://schemas.microsoft.com/office/drawing/2014/chart" uri="{C3380CC4-5D6E-409C-BE32-E72D297353CC}">
                  <c16:uniqueId val="{00000025-18A4-490D-87F0-B66CD78DE00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{9957E9CA-19A3-4DAC-9728-04C550522DBD}</c15:txfldGUID>
                      <c15:f>Diagramm!$K$61</c15:f>
                      <c15:dlblFieldTableCache>
                        <c:ptCount val="1"/>
                      </c15:dlblFieldTableCache>
                    </c15:dlblFTEntry>
                  </c15:dlblFieldTable>
                  <c15:showDataLabelsRange val="0"/>
                </c:ext>
                <c:ext xmlns:c16="http://schemas.microsoft.com/office/drawing/2014/chart" uri="{C3380CC4-5D6E-409C-BE32-E72D297353CC}">
                  <c16:uniqueId val="{00000026-18A4-490D-87F0-B66CD78DE00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{A55812B8-7144-4B2E-9EBF-C2FBA47E0947}</c15:txfldGUID>
                      <c15:f>Diagramm!$K$62</c15:f>
                      <c15:dlblFieldTableCache>
                        <c:ptCount val="1"/>
                      </c15:dlblFieldTableCache>
                    </c15:dlblFTEntry>
                  </c15:dlblFieldTable>
                  <c15:showDataLabelsRange val="0"/>
                </c:ext>
                <c:ext xmlns:c16="http://schemas.microsoft.com/office/drawing/2014/chart" uri="{C3380CC4-5D6E-409C-BE32-E72D297353CC}">
                  <c16:uniqueId val="{00000027-18A4-490D-87F0-B66CD78DE00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{0422C60C-E0C6-438D-B69D-1675040634ED}</c15:txfldGUID>
                      <c15:f>Diagramm!$K$63</c15:f>
                      <c15:dlblFieldTableCache>
                        <c:ptCount val="1"/>
                      </c15:dlblFieldTableCache>
                    </c15:dlblFTEntry>
                  </c15:dlblFieldTable>
                  <c15:showDataLabelsRange val="0"/>
                </c:ext>
                <c:ext xmlns:c16="http://schemas.microsoft.com/office/drawing/2014/chart" uri="{C3380CC4-5D6E-409C-BE32-E72D297353CC}">
                  <c16:uniqueId val="{00000028-18A4-490D-87F0-B66CD78DE00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{0A8D12D5-3BA6-4366-9396-D6B5C57AA038}</c15:txfldGUID>
                      <c15:f>Diagramm!$K$64</c15:f>
                      <c15:dlblFieldTableCache>
                        <c:ptCount val="1"/>
                      </c15:dlblFieldTableCache>
                    </c15:dlblFTEntry>
                  </c15:dlblFieldTable>
                  <c15:showDataLabelsRange val="0"/>
                </c:ext>
                <c:ext xmlns:c16="http://schemas.microsoft.com/office/drawing/2014/chart" uri="{C3380CC4-5D6E-409C-BE32-E72D297353CC}">
                  <c16:uniqueId val="{00000029-18A4-490D-87F0-B66CD78DE00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{D9D73529-5709-43AC-83EC-8B0A2880E520}</c15:txfldGUID>
                      <c15:f>Diagramm!$K$65</c15:f>
                      <c15:dlblFieldTableCache>
                        <c:ptCount val="1"/>
                      </c15:dlblFieldTableCache>
                    </c15:dlblFTEntry>
                  </c15:dlblFieldTable>
                  <c15:showDataLabelsRange val="0"/>
                </c:ext>
                <c:ext xmlns:c16="http://schemas.microsoft.com/office/drawing/2014/chart" uri="{C3380CC4-5D6E-409C-BE32-E72D297353CC}">
                  <c16:uniqueId val="{0000002A-18A4-490D-87F0-B66CD78DE00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{AB8C5488-73C8-4AFD-BAB2-94331A77FD96}</c15:txfldGUID>
                      <c15:f>Diagramm!$K$66</c15:f>
                      <c15:dlblFieldTableCache>
                        <c:ptCount val="1"/>
                      </c15:dlblFieldTableCache>
                    </c15:dlblFTEntry>
                  </c15:dlblFieldTable>
                  <c15:showDataLabelsRange val="0"/>
                </c:ext>
                <c:ext xmlns:c16="http://schemas.microsoft.com/office/drawing/2014/chart" uri="{C3380CC4-5D6E-409C-BE32-E72D297353CC}">
                  <c16:uniqueId val="{0000002B-18A4-490D-87F0-B66CD78DE00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{2333CE11-F5E0-4BE2-BD87-1ADB0A293061}</c15:txfldGUID>
                      <c15:f>Diagramm!$K$67</c15:f>
                      <c15:dlblFieldTableCache>
                        <c:ptCount val="1"/>
                      </c15:dlblFieldTableCache>
                    </c15:dlblFTEntry>
                  </c15:dlblFieldTable>
                  <c15:showDataLabelsRange val="0"/>
                </c:ext>
                <c:ext xmlns:c16="http://schemas.microsoft.com/office/drawing/2014/chart" uri="{C3380CC4-5D6E-409C-BE32-E72D297353CC}">
                  <c16:uniqueId val="{0000002C-18A4-490D-87F0-B66CD78DE00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8A4-490D-87F0-B66CD78DE00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{CAC434E2-697D-4190-9243-DCD739A39386}</c15:txfldGUID>
                      <c15:f>Diagramm!$J$46</c15:f>
                      <c15:dlblFieldTableCache>
                        <c:ptCount val="1"/>
                      </c15:dlblFieldTableCache>
                    </c15:dlblFTEntry>
                  </c15:dlblFieldTable>
                  <c15:showDataLabelsRange val="0"/>
                </c:ext>
                <c:ext xmlns:c16="http://schemas.microsoft.com/office/drawing/2014/chart" uri="{C3380CC4-5D6E-409C-BE32-E72D297353CC}">
                  <c16:uniqueId val="{0000002E-18A4-490D-87F0-B66CD78DE00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{A8D49571-8550-487F-9648-77BFFE52D105}</c15:txfldGUID>
                      <c15:f>Diagramm!$J$47</c15:f>
                      <c15:dlblFieldTableCache>
                        <c:ptCount val="1"/>
                      </c15:dlblFieldTableCache>
                    </c15:dlblFTEntry>
                  </c15:dlblFieldTable>
                  <c15:showDataLabelsRange val="0"/>
                </c:ext>
                <c:ext xmlns:c16="http://schemas.microsoft.com/office/drawing/2014/chart" uri="{C3380CC4-5D6E-409C-BE32-E72D297353CC}">
                  <c16:uniqueId val="{0000002F-18A4-490D-87F0-B66CD78DE00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{4BE0EF06-EBDE-43E8-BD09-13E37E3C5A79}</c15:txfldGUID>
                      <c15:f>Diagramm!$J$48</c15:f>
                      <c15:dlblFieldTableCache>
                        <c:ptCount val="1"/>
                      </c15:dlblFieldTableCache>
                    </c15:dlblFTEntry>
                  </c15:dlblFieldTable>
                  <c15:showDataLabelsRange val="0"/>
                </c:ext>
                <c:ext xmlns:c16="http://schemas.microsoft.com/office/drawing/2014/chart" uri="{C3380CC4-5D6E-409C-BE32-E72D297353CC}">
                  <c16:uniqueId val="{00000030-18A4-490D-87F0-B66CD78DE00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{F2344819-8A8F-46C3-90F0-2B5DB9B78EDB}</c15:txfldGUID>
                      <c15:f>Diagramm!$J$49</c15:f>
                      <c15:dlblFieldTableCache>
                        <c:ptCount val="1"/>
                      </c15:dlblFieldTableCache>
                    </c15:dlblFTEntry>
                  </c15:dlblFieldTable>
                  <c15:showDataLabelsRange val="0"/>
                </c:ext>
                <c:ext xmlns:c16="http://schemas.microsoft.com/office/drawing/2014/chart" uri="{C3380CC4-5D6E-409C-BE32-E72D297353CC}">
                  <c16:uniqueId val="{00000031-18A4-490D-87F0-B66CD78DE00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{A4380B4B-CAC3-4871-AA37-4371CEB3FB0C}</c15:txfldGUID>
                      <c15:f>Diagramm!$J$50</c15:f>
                      <c15:dlblFieldTableCache>
                        <c:ptCount val="1"/>
                      </c15:dlblFieldTableCache>
                    </c15:dlblFTEntry>
                  </c15:dlblFieldTable>
                  <c15:showDataLabelsRange val="0"/>
                </c:ext>
                <c:ext xmlns:c16="http://schemas.microsoft.com/office/drawing/2014/chart" uri="{C3380CC4-5D6E-409C-BE32-E72D297353CC}">
                  <c16:uniqueId val="{00000032-18A4-490D-87F0-B66CD78DE00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{CE22F4BC-8312-4F96-AF5D-8D96EE61EC8F}</c15:txfldGUID>
                      <c15:f>Diagramm!$J$51</c15:f>
                      <c15:dlblFieldTableCache>
                        <c:ptCount val="1"/>
                      </c15:dlblFieldTableCache>
                    </c15:dlblFTEntry>
                  </c15:dlblFieldTable>
                  <c15:showDataLabelsRange val="0"/>
                </c:ext>
                <c:ext xmlns:c16="http://schemas.microsoft.com/office/drawing/2014/chart" uri="{C3380CC4-5D6E-409C-BE32-E72D297353CC}">
                  <c16:uniqueId val="{00000033-18A4-490D-87F0-B66CD78DE00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{1A087C6E-9588-4AAE-B5FE-F63183EFC56D}</c15:txfldGUID>
                      <c15:f>Diagramm!$J$52</c15:f>
                      <c15:dlblFieldTableCache>
                        <c:ptCount val="1"/>
                      </c15:dlblFieldTableCache>
                    </c15:dlblFTEntry>
                  </c15:dlblFieldTable>
                  <c15:showDataLabelsRange val="0"/>
                </c:ext>
                <c:ext xmlns:c16="http://schemas.microsoft.com/office/drawing/2014/chart" uri="{C3380CC4-5D6E-409C-BE32-E72D297353CC}">
                  <c16:uniqueId val="{00000034-18A4-490D-87F0-B66CD78DE00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{82A40BA9-8108-4EA7-8EFD-59F4AFB43204}</c15:txfldGUID>
                      <c15:f>Diagramm!$J$53</c15:f>
                      <c15:dlblFieldTableCache>
                        <c:ptCount val="1"/>
                      </c15:dlblFieldTableCache>
                    </c15:dlblFTEntry>
                  </c15:dlblFieldTable>
                  <c15:showDataLabelsRange val="0"/>
                </c:ext>
                <c:ext xmlns:c16="http://schemas.microsoft.com/office/drawing/2014/chart" uri="{C3380CC4-5D6E-409C-BE32-E72D297353CC}">
                  <c16:uniqueId val="{00000035-18A4-490D-87F0-B66CD78DE00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{45C9469D-DC8D-4EB4-BF5A-16FA0172E694}</c15:txfldGUID>
                      <c15:f>Diagramm!$J$54</c15:f>
                      <c15:dlblFieldTableCache>
                        <c:ptCount val="1"/>
                      </c15:dlblFieldTableCache>
                    </c15:dlblFTEntry>
                  </c15:dlblFieldTable>
                  <c15:showDataLabelsRange val="0"/>
                </c:ext>
                <c:ext xmlns:c16="http://schemas.microsoft.com/office/drawing/2014/chart" uri="{C3380CC4-5D6E-409C-BE32-E72D297353CC}">
                  <c16:uniqueId val="{00000036-18A4-490D-87F0-B66CD78DE00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{9ED8D743-8111-48B6-BB12-42343967A9D9}</c15:txfldGUID>
                      <c15:f>Diagramm!$J$55</c15:f>
                      <c15:dlblFieldTableCache>
                        <c:ptCount val="1"/>
                      </c15:dlblFieldTableCache>
                    </c15:dlblFTEntry>
                  </c15:dlblFieldTable>
                  <c15:showDataLabelsRange val="0"/>
                </c:ext>
                <c:ext xmlns:c16="http://schemas.microsoft.com/office/drawing/2014/chart" uri="{C3380CC4-5D6E-409C-BE32-E72D297353CC}">
                  <c16:uniqueId val="{00000037-18A4-490D-87F0-B66CD78DE00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{C89681CF-366D-437F-8752-FA2F5C857458}</c15:txfldGUID>
                      <c15:f>Diagramm!$J$56</c15:f>
                      <c15:dlblFieldTableCache>
                        <c:ptCount val="1"/>
                      </c15:dlblFieldTableCache>
                    </c15:dlblFTEntry>
                  </c15:dlblFieldTable>
                  <c15:showDataLabelsRange val="0"/>
                </c:ext>
                <c:ext xmlns:c16="http://schemas.microsoft.com/office/drawing/2014/chart" uri="{C3380CC4-5D6E-409C-BE32-E72D297353CC}">
                  <c16:uniqueId val="{00000038-18A4-490D-87F0-B66CD78DE00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{668B0F51-AC36-4B6A-B528-A4D08CA50666}</c15:txfldGUID>
                      <c15:f>Diagramm!$J$57</c15:f>
                      <c15:dlblFieldTableCache>
                        <c:ptCount val="1"/>
                      </c15:dlblFieldTableCache>
                    </c15:dlblFTEntry>
                  </c15:dlblFieldTable>
                  <c15:showDataLabelsRange val="0"/>
                </c:ext>
                <c:ext xmlns:c16="http://schemas.microsoft.com/office/drawing/2014/chart" uri="{C3380CC4-5D6E-409C-BE32-E72D297353CC}">
                  <c16:uniqueId val="{00000039-18A4-490D-87F0-B66CD78DE00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{F69ACA68-2B14-4195-B0FA-5A60BFC03D42}</c15:txfldGUID>
                      <c15:f>Diagramm!$J$58</c15:f>
                      <c15:dlblFieldTableCache>
                        <c:ptCount val="1"/>
                      </c15:dlblFieldTableCache>
                    </c15:dlblFTEntry>
                  </c15:dlblFieldTable>
                  <c15:showDataLabelsRange val="0"/>
                </c:ext>
                <c:ext xmlns:c16="http://schemas.microsoft.com/office/drawing/2014/chart" uri="{C3380CC4-5D6E-409C-BE32-E72D297353CC}">
                  <c16:uniqueId val="{0000003A-18A4-490D-87F0-B66CD78DE00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{83FBA5FD-44D3-4B47-8CB4-E18037B84ECE}</c15:txfldGUID>
                      <c15:f>Diagramm!$J$59</c15:f>
                      <c15:dlblFieldTableCache>
                        <c:ptCount val="1"/>
                      </c15:dlblFieldTableCache>
                    </c15:dlblFTEntry>
                  </c15:dlblFieldTable>
                  <c15:showDataLabelsRange val="0"/>
                </c:ext>
                <c:ext xmlns:c16="http://schemas.microsoft.com/office/drawing/2014/chart" uri="{C3380CC4-5D6E-409C-BE32-E72D297353CC}">
                  <c16:uniqueId val="{0000003B-18A4-490D-87F0-B66CD78DE00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{13FBE7A4-D348-4379-973C-F31EC2CEA773}</c15:txfldGUID>
                      <c15:f>Diagramm!$J$60</c15:f>
                      <c15:dlblFieldTableCache>
                        <c:ptCount val="1"/>
                      </c15:dlblFieldTableCache>
                    </c15:dlblFTEntry>
                  </c15:dlblFieldTable>
                  <c15:showDataLabelsRange val="0"/>
                </c:ext>
                <c:ext xmlns:c16="http://schemas.microsoft.com/office/drawing/2014/chart" uri="{C3380CC4-5D6E-409C-BE32-E72D297353CC}">
                  <c16:uniqueId val="{0000003C-18A4-490D-87F0-B66CD78DE00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{6BC8ADD8-EAAA-492B-86EB-31BCD2C08C03}</c15:txfldGUID>
                      <c15:f>Diagramm!$J$61</c15:f>
                      <c15:dlblFieldTableCache>
                        <c:ptCount val="1"/>
                      </c15:dlblFieldTableCache>
                    </c15:dlblFTEntry>
                  </c15:dlblFieldTable>
                  <c15:showDataLabelsRange val="0"/>
                </c:ext>
                <c:ext xmlns:c16="http://schemas.microsoft.com/office/drawing/2014/chart" uri="{C3380CC4-5D6E-409C-BE32-E72D297353CC}">
                  <c16:uniqueId val="{0000003D-18A4-490D-87F0-B66CD78DE00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{30B5E5F7-665F-4AD5-A4A2-023BF675BCB4}</c15:txfldGUID>
                      <c15:f>Diagramm!$J$62</c15:f>
                      <c15:dlblFieldTableCache>
                        <c:ptCount val="1"/>
                      </c15:dlblFieldTableCache>
                    </c15:dlblFTEntry>
                  </c15:dlblFieldTable>
                  <c15:showDataLabelsRange val="0"/>
                </c:ext>
                <c:ext xmlns:c16="http://schemas.microsoft.com/office/drawing/2014/chart" uri="{C3380CC4-5D6E-409C-BE32-E72D297353CC}">
                  <c16:uniqueId val="{0000003E-18A4-490D-87F0-B66CD78DE00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{EECCC35B-9B8B-426D-9535-1318847C3973}</c15:txfldGUID>
                      <c15:f>Diagramm!$J$63</c15:f>
                      <c15:dlblFieldTableCache>
                        <c:ptCount val="1"/>
                      </c15:dlblFieldTableCache>
                    </c15:dlblFTEntry>
                  </c15:dlblFieldTable>
                  <c15:showDataLabelsRange val="0"/>
                </c:ext>
                <c:ext xmlns:c16="http://schemas.microsoft.com/office/drawing/2014/chart" uri="{C3380CC4-5D6E-409C-BE32-E72D297353CC}">
                  <c16:uniqueId val="{0000003F-18A4-490D-87F0-B66CD78DE00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{3292736A-7040-4681-AFF8-C59B3C100CF3}</c15:txfldGUID>
                      <c15:f>Diagramm!$J$64</c15:f>
                      <c15:dlblFieldTableCache>
                        <c:ptCount val="1"/>
                      </c15:dlblFieldTableCache>
                    </c15:dlblFTEntry>
                  </c15:dlblFieldTable>
                  <c15:showDataLabelsRange val="0"/>
                </c:ext>
                <c:ext xmlns:c16="http://schemas.microsoft.com/office/drawing/2014/chart" uri="{C3380CC4-5D6E-409C-BE32-E72D297353CC}">
                  <c16:uniqueId val="{00000040-18A4-490D-87F0-B66CD78DE00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{EA655DA4-01C4-4FAE-93EE-47E73390B4B5}</c15:txfldGUID>
                      <c15:f>Diagramm!$J$65</c15:f>
                      <c15:dlblFieldTableCache>
                        <c:ptCount val="1"/>
                      </c15:dlblFieldTableCache>
                    </c15:dlblFTEntry>
                  </c15:dlblFieldTable>
                  <c15:showDataLabelsRange val="0"/>
                </c:ext>
                <c:ext xmlns:c16="http://schemas.microsoft.com/office/drawing/2014/chart" uri="{C3380CC4-5D6E-409C-BE32-E72D297353CC}">
                  <c16:uniqueId val="{00000041-18A4-490D-87F0-B66CD78DE00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{89BF0E13-C165-4818-89F4-BC1DD9E02771}</c15:txfldGUID>
                      <c15:f>Diagramm!$J$66</c15:f>
                      <c15:dlblFieldTableCache>
                        <c:ptCount val="1"/>
                      </c15:dlblFieldTableCache>
                    </c15:dlblFTEntry>
                  </c15:dlblFieldTable>
                  <c15:showDataLabelsRange val="0"/>
                </c:ext>
                <c:ext xmlns:c16="http://schemas.microsoft.com/office/drawing/2014/chart" uri="{C3380CC4-5D6E-409C-BE32-E72D297353CC}">
                  <c16:uniqueId val="{00000042-18A4-490D-87F0-B66CD78DE00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{09DA60E6-33CB-43F7-8AAD-FCB07B3292EC}</c15:txfldGUID>
                      <c15:f>Diagramm!$J$67</c15:f>
                      <c15:dlblFieldTableCache>
                        <c:ptCount val="1"/>
                      </c15:dlblFieldTableCache>
                    </c15:dlblFTEntry>
                  </c15:dlblFieldTable>
                  <c15:showDataLabelsRange val="0"/>
                </c:ext>
                <c:ext xmlns:c16="http://schemas.microsoft.com/office/drawing/2014/chart" uri="{C3380CC4-5D6E-409C-BE32-E72D297353CC}">
                  <c16:uniqueId val="{00000043-18A4-490D-87F0-B66CD78DE0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8A4-490D-87F0-B66CD78DE00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A8-4D93-807B-076B614648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A8-4D93-807B-076B614648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A8-4D93-807B-076B614648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A8-4D93-807B-076B614648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A8-4D93-807B-076B614648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A8-4D93-807B-076B614648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A8-4D93-807B-076B614648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A8-4D93-807B-076B614648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A8-4D93-807B-076B614648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DA8-4D93-807B-076B614648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DA8-4D93-807B-076B614648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DA8-4D93-807B-076B614648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DA8-4D93-807B-076B614648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DA8-4D93-807B-076B614648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DA8-4D93-807B-076B614648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DA8-4D93-807B-076B614648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DA8-4D93-807B-076B614648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DA8-4D93-807B-076B614648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DA8-4D93-807B-076B614648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DA8-4D93-807B-076B614648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DA8-4D93-807B-076B614648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DA8-4D93-807B-076B614648C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DA8-4D93-807B-076B614648C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DA8-4D93-807B-076B614648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DA8-4D93-807B-076B614648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DA8-4D93-807B-076B614648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DA8-4D93-807B-076B614648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DA8-4D93-807B-076B614648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DA8-4D93-807B-076B614648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DA8-4D93-807B-076B614648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DA8-4D93-807B-076B614648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DA8-4D93-807B-076B614648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DA8-4D93-807B-076B614648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DA8-4D93-807B-076B614648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DA8-4D93-807B-076B614648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DA8-4D93-807B-076B614648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DA8-4D93-807B-076B614648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DA8-4D93-807B-076B614648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DA8-4D93-807B-076B614648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DA8-4D93-807B-076B614648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DA8-4D93-807B-076B614648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DA8-4D93-807B-076B614648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DA8-4D93-807B-076B614648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DA8-4D93-807B-076B614648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DA8-4D93-807B-076B614648C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DA8-4D93-807B-076B614648C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DA8-4D93-807B-076B614648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DA8-4D93-807B-076B614648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DA8-4D93-807B-076B614648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DA8-4D93-807B-076B614648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DA8-4D93-807B-076B614648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DA8-4D93-807B-076B614648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DA8-4D93-807B-076B614648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DA8-4D93-807B-076B614648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DA8-4D93-807B-076B614648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DA8-4D93-807B-076B614648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DA8-4D93-807B-076B614648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DA8-4D93-807B-076B614648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DA8-4D93-807B-076B614648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DA8-4D93-807B-076B614648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DA8-4D93-807B-076B614648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DA8-4D93-807B-076B614648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DA8-4D93-807B-076B614648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DA8-4D93-807B-076B614648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DA8-4D93-807B-076B614648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DA8-4D93-807B-076B614648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DA8-4D93-807B-076B614648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DA8-4D93-807B-076B614648C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DA8-4D93-807B-076B614648C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100.47532036834311</c:v>
                </c:pt>
                <c:pt idx="2">
                  <c:v>102.32548779702493</c:v>
                </c:pt>
                <c:pt idx="3">
                  <c:v>101.04159958786786</c:v>
                </c:pt>
                <c:pt idx="4">
                  <c:v>102.10935990727026</c:v>
                </c:pt>
                <c:pt idx="5">
                  <c:v>102.90343872754202</c:v>
                </c:pt>
                <c:pt idx="6">
                  <c:v>104.95886728057184</c:v>
                </c:pt>
                <c:pt idx="7">
                  <c:v>103.9064009272973</c:v>
                </c:pt>
                <c:pt idx="8">
                  <c:v>104.50045076952799</c:v>
                </c:pt>
                <c:pt idx="9">
                  <c:v>104.98824779444908</c:v>
                </c:pt>
                <c:pt idx="10">
                  <c:v>107.31977268336661</c:v>
                </c:pt>
                <c:pt idx="11">
                  <c:v>106.20009337368795</c:v>
                </c:pt>
                <c:pt idx="12">
                  <c:v>106.61182304076245</c:v>
                </c:pt>
                <c:pt idx="13">
                  <c:v>106.97243866314636</c:v>
                </c:pt>
                <c:pt idx="14">
                  <c:v>109.63600360615622</c:v>
                </c:pt>
                <c:pt idx="15">
                  <c:v>108.36459205357718</c:v>
                </c:pt>
                <c:pt idx="16">
                  <c:v>108.91477236138837</c:v>
                </c:pt>
                <c:pt idx="17">
                  <c:v>109.15303625474917</c:v>
                </c:pt>
                <c:pt idx="18">
                  <c:v>111.61415738296093</c:v>
                </c:pt>
                <c:pt idx="19">
                  <c:v>110.66391911906754</c:v>
                </c:pt>
                <c:pt idx="20">
                  <c:v>111.04184107154356</c:v>
                </c:pt>
                <c:pt idx="21">
                  <c:v>111.31793740743126</c:v>
                </c:pt>
                <c:pt idx="22">
                  <c:v>114.30267563912679</c:v>
                </c:pt>
                <c:pt idx="23">
                  <c:v>113.24658703071673</c:v>
                </c:pt>
                <c:pt idx="24">
                  <c:v>113.62128920085001</c:v>
                </c:pt>
              </c:numCache>
            </c:numRef>
          </c:val>
          <c:smooth val="0"/>
          <c:extLst>
            <c:ext xmlns:c16="http://schemas.microsoft.com/office/drawing/2014/chart" uri="{C3380CC4-5D6E-409C-BE32-E72D297353CC}">
              <c16:uniqueId val="{00000000-7CCB-4981-B9DB-DCD8CE21879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103.52753956325699</c:v>
                </c:pt>
                <c:pt idx="2">
                  <c:v>105.66704977455575</c:v>
                </c:pt>
                <c:pt idx="3">
                  <c:v>103.03244629122092</c:v>
                </c:pt>
                <c:pt idx="4">
                  <c:v>101.17584652108566</c:v>
                </c:pt>
                <c:pt idx="5">
                  <c:v>104.72990893820176</c:v>
                </c:pt>
                <c:pt idx="6">
                  <c:v>108.77464415171072</c:v>
                </c:pt>
                <c:pt idx="7">
                  <c:v>108.02758376801344</c:v>
                </c:pt>
                <c:pt idx="8">
                  <c:v>107.51480859340465</c:v>
                </c:pt>
                <c:pt idx="9">
                  <c:v>110.91857483865265</c:v>
                </c:pt>
                <c:pt idx="10">
                  <c:v>115.41861904340907</c:v>
                </c:pt>
                <c:pt idx="11">
                  <c:v>112.70444699849705</c:v>
                </c:pt>
                <c:pt idx="12">
                  <c:v>111.06887101052074</c:v>
                </c:pt>
                <c:pt idx="13">
                  <c:v>113.51781451684202</c:v>
                </c:pt>
                <c:pt idx="14">
                  <c:v>116.99230837238086</c:v>
                </c:pt>
                <c:pt idx="15">
                  <c:v>114.78649102643443</c:v>
                </c:pt>
                <c:pt idx="16">
                  <c:v>113.51781451684202</c:v>
                </c:pt>
                <c:pt idx="17">
                  <c:v>116.4309079656971</c:v>
                </c:pt>
                <c:pt idx="18">
                  <c:v>118.7516576783662</c:v>
                </c:pt>
                <c:pt idx="19">
                  <c:v>117.05861550702856</c:v>
                </c:pt>
                <c:pt idx="20">
                  <c:v>116.66519317478561</c:v>
                </c:pt>
                <c:pt idx="21">
                  <c:v>119.9009813455928</c:v>
                </c:pt>
                <c:pt idx="22">
                  <c:v>123.53461232428609</c:v>
                </c:pt>
                <c:pt idx="23">
                  <c:v>121.69127398108037</c:v>
                </c:pt>
                <c:pt idx="24">
                  <c:v>116.42648749005393</c:v>
                </c:pt>
              </c:numCache>
            </c:numRef>
          </c:val>
          <c:smooth val="0"/>
          <c:extLst>
            <c:ext xmlns:c16="http://schemas.microsoft.com/office/drawing/2014/chart" uri="{C3380CC4-5D6E-409C-BE32-E72D297353CC}">
              <c16:uniqueId val="{00000001-7CCB-4981-B9DB-DCD8CE21879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102.48713065449815</c:v>
                </c:pt>
                <c:pt idx="2">
                  <c:v>100.70522127731789</c:v>
                </c:pt>
                <c:pt idx="3">
                  <c:v>100.73727678992326</c:v>
                </c:pt>
                <c:pt idx="4">
                  <c:v>96.07225689664925</c:v>
                </c:pt>
                <c:pt idx="5">
                  <c:v>97.637320159146185</c:v>
                </c:pt>
                <c:pt idx="6">
                  <c:v>95.512228235249751</c:v>
                </c:pt>
                <c:pt idx="7">
                  <c:v>96.747308279750342</c:v>
                </c:pt>
                <c:pt idx="8">
                  <c:v>95.761129862538425</c:v>
                </c:pt>
                <c:pt idx="9">
                  <c:v>97.499670016782005</c:v>
                </c:pt>
                <c:pt idx="10">
                  <c:v>95.527313182358156</c:v>
                </c:pt>
                <c:pt idx="11">
                  <c:v>96.121282974751566</c:v>
                </c:pt>
                <c:pt idx="12">
                  <c:v>93.981106103746725</c:v>
                </c:pt>
                <c:pt idx="13">
                  <c:v>96.027002055324033</c:v>
                </c:pt>
                <c:pt idx="14">
                  <c:v>93.03075443591726</c:v>
                </c:pt>
                <c:pt idx="15">
                  <c:v>93.200460090886807</c:v>
                </c:pt>
                <c:pt idx="16">
                  <c:v>91.552429619293648</c:v>
                </c:pt>
                <c:pt idx="17">
                  <c:v>93.394678784907512</c:v>
                </c:pt>
                <c:pt idx="18">
                  <c:v>89.62344200780646</c:v>
                </c:pt>
                <c:pt idx="19">
                  <c:v>90.232496747308275</c:v>
                </c:pt>
                <c:pt idx="20">
                  <c:v>89.202949107159696</c:v>
                </c:pt>
                <c:pt idx="21">
                  <c:v>91.167763468029335</c:v>
                </c:pt>
                <c:pt idx="22">
                  <c:v>87.745366092810144</c:v>
                </c:pt>
                <c:pt idx="23">
                  <c:v>87.630343371108552</c:v>
                </c:pt>
                <c:pt idx="24">
                  <c:v>84.313540625648187</c:v>
                </c:pt>
              </c:numCache>
            </c:numRef>
          </c:val>
          <c:smooth val="0"/>
          <c:extLst>
            <c:ext xmlns:c16="http://schemas.microsoft.com/office/drawing/2014/chart" uri="{C3380CC4-5D6E-409C-BE32-E72D297353CC}">
              <c16:uniqueId val="{00000002-7CCB-4981-B9DB-DCD8CE21879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CCB-4981-B9DB-DCD8CE218796}"/>
                </c:ext>
              </c:extLst>
            </c:dLbl>
            <c:dLbl>
              <c:idx val="1"/>
              <c:delete val="1"/>
              <c:extLst>
                <c:ext xmlns:c15="http://schemas.microsoft.com/office/drawing/2012/chart" uri="{CE6537A1-D6FC-4f65-9D91-7224C49458BB}"/>
                <c:ext xmlns:c16="http://schemas.microsoft.com/office/drawing/2014/chart" uri="{C3380CC4-5D6E-409C-BE32-E72D297353CC}">
                  <c16:uniqueId val="{00000004-7CCB-4981-B9DB-DCD8CE218796}"/>
                </c:ext>
              </c:extLst>
            </c:dLbl>
            <c:dLbl>
              <c:idx val="2"/>
              <c:delete val="1"/>
              <c:extLst>
                <c:ext xmlns:c15="http://schemas.microsoft.com/office/drawing/2012/chart" uri="{CE6537A1-D6FC-4f65-9D91-7224C49458BB}"/>
                <c:ext xmlns:c16="http://schemas.microsoft.com/office/drawing/2014/chart" uri="{C3380CC4-5D6E-409C-BE32-E72D297353CC}">
                  <c16:uniqueId val="{00000005-7CCB-4981-B9DB-DCD8CE218796}"/>
                </c:ext>
              </c:extLst>
            </c:dLbl>
            <c:dLbl>
              <c:idx val="3"/>
              <c:delete val="1"/>
              <c:extLst>
                <c:ext xmlns:c15="http://schemas.microsoft.com/office/drawing/2012/chart" uri="{CE6537A1-D6FC-4f65-9D91-7224C49458BB}"/>
                <c:ext xmlns:c16="http://schemas.microsoft.com/office/drawing/2014/chart" uri="{C3380CC4-5D6E-409C-BE32-E72D297353CC}">
                  <c16:uniqueId val="{00000006-7CCB-4981-B9DB-DCD8CE218796}"/>
                </c:ext>
              </c:extLst>
            </c:dLbl>
            <c:dLbl>
              <c:idx val="4"/>
              <c:delete val="1"/>
              <c:extLst>
                <c:ext xmlns:c15="http://schemas.microsoft.com/office/drawing/2012/chart" uri="{CE6537A1-D6FC-4f65-9D91-7224C49458BB}"/>
                <c:ext xmlns:c16="http://schemas.microsoft.com/office/drawing/2014/chart" uri="{C3380CC4-5D6E-409C-BE32-E72D297353CC}">
                  <c16:uniqueId val="{00000007-7CCB-4981-B9DB-DCD8CE218796}"/>
                </c:ext>
              </c:extLst>
            </c:dLbl>
            <c:dLbl>
              <c:idx val="5"/>
              <c:delete val="1"/>
              <c:extLst>
                <c:ext xmlns:c15="http://schemas.microsoft.com/office/drawing/2012/chart" uri="{CE6537A1-D6FC-4f65-9D91-7224C49458BB}"/>
                <c:ext xmlns:c16="http://schemas.microsoft.com/office/drawing/2014/chart" uri="{C3380CC4-5D6E-409C-BE32-E72D297353CC}">
                  <c16:uniqueId val="{00000008-7CCB-4981-B9DB-DCD8CE218796}"/>
                </c:ext>
              </c:extLst>
            </c:dLbl>
            <c:dLbl>
              <c:idx val="6"/>
              <c:delete val="1"/>
              <c:extLst>
                <c:ext xmlns:c15="http://schemas.microsoft.com/office/drawing/2012/chart" uri="{CE6537A1-D6FC-4f65-9D91-7224C49458BB}"/>
                <c:ext xmlns:c16="http://schemas.microsoft.com/office/drawing/2014/chart" uri="{C3380CC4-5D6E-409C-BE32-E72D297353CC}">
                  <c16:uniqueId val="{00000009-7CCB-4981-B9DB-DCD8CE218796}"/>
                </c:ext>
              </c:extLst>
            </c:dLbl>
            <c:dLbl>
              <c:idx val="7"/>
              <c:delete val="1"/>
              <c:extLst>
                <c:ext xmlns:c15="http://schemas.microsoft.com/office/drawing/2012/chart" uri="{CE6537A1-D6FC-4f65-9D91-7224C49458BB}"/>
                <c:ext xmlns:c16="http://schemas.microsoft.com/office/drawing/2014/chart" uri="{C3380CC4-5D6E-409C-BE32-E72D297353CC}">
                  <c16:uniqueId val="{0000000A-7CCB-4981-B9DB-DCD8CE218796}"/>
                </c:ext>
              </c:extLst>
            </c:dLbl>
            <c:dLbl>
              <c:idx val="8"/>
              <c:delete val="1"/>
              <c:extLst>
                <c:ext xmlns:c15="http://schemas.microsoft.com/office/drawing/2012/chart" uri="{CE6537A1-D6FC-4f65-9D91-7224C49458BB}"/>
                <c:ext xmlns:c16="http://schemas.microsoft.com/office/drawing/2014/chart" uri="{C3380CC4-5D6E-409C-BE32-E72D297353CC}">
                  <c16:uniqueId val="{0000000B-7CCB-4981-B9DB-DCD8CE218796}"/>
                </c:ext>
              </c:extLst>
            </c:dLbl>
            <c:dLbl>
              <c:idx val="9"/>
              <c:delete val="1"/>
              <c:extLst>
                <c:ext xmlns:c15="http://schemas.microsoft.com/office/drawing/2012/chart" uri="{CE6537A1-D6FC-4f65-9D91-7224C49458BB}"/>
                <c:ext xmlns:c16="http://schemas.microsoft.com/office/drawing/2014/chart" uri="{C3380CC4-5D6E-409C-BE32-E72D297353CC}">
                  <c16:uniqueId val="{0000000C-7CCB-4981-B9DB-DCD8CE218796}"/>
                </c:ext>
              </c:extLst>
            </c:dLbl>
            <c:dLbl>
              <c:idx val="10"/>
              <c:delete val="1"/>
              <c:extLst>
                <c:ext xmlns:c15="http://schemas.microsoft.com/office/drawing/2012/chart" uri="{CE6537A1-D6FC-4f65-9D91-7224C49458BB}"/>
                <c:ext xmlns:c16="http://schemas.microsoft.com/office/drawing/2014/chart" uri="{C3380CC4-5D6E-409C-BE32-E72D297353CC}">
                  <c16:uniqueId val="{0000000D-7CCB-4981-B9DB-DCD8CE218796}"/>
                </c:ext>
              </c:extLst>
            </c:dLbl>
            <c:dLbl>
              <c:idx val="11"/>
              <c:delete val="1"/>
              <c:extLst>
                <c:ext xmlns:c15="http://schemas.microsoft.com/office/drawing/2012/chart" uri="{CE6537A1-D6FC-4f65-9D91-7224C49458BB}"/>
                <c:ext xmlns:c16="http://schemas.microsoft.com/office/drawing/2014/chart" uri="{C3380CC4-5D6E-409C-BE32-E72D297353CC}">
                  <c16:uniqueId val="{0000000E-7CCB-4981-B9DB-DCD8CE218796}"/>
                </c:ext>
              </c:extLst>
            </c:dLbl>
            <c:dLbl>
              <c:idx val="12"/>
              <c:delete val="1"/>
              <c:extLst>
                <c:ext xmlns:c15="http://schemas.microsoft.com/office/drawing/2012/chart" uri="{CE6537A1-D6FC-4f65-9D91-7224C49458BB}"/>
                <c:ext xmlns:c16="http://schemas.microsoft.com/office/drawing/2014/chart" uri="{C3380CC4-5D6E-409C-BE32-E72D297353CC}">
                  <c16:uniqueId val="{0000000F-7CCB-4981-B9DB-DCD8CE21879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CCB-4981-B9DB-DCD8CE218796}"/>
                </c:ext>
              </c:extLst>
            </c:dLbl>
            <c:dLbl>
              <c:idx val="14"/>
              <c:delete val="1"/>
              <c:extLst>
                <c:ext xmlns:c15="http://schemas.microsoft.com/office/drawing/2012/chart" uri="{CE6537A1-D6FC-4f65-9D91-7224C49458BB}"/>
                <c:ext xmlns:c16="http://schemas.microsoft.com/office/drawing/2014/chart" uri="{C3380CC4-5D6E-409C-BE32-E72D297353CC}">
                  <c16:uniqueId val="{00000011-7CCB-4981-B9DB-DCD8CE218796}"/>
                </c:ext>
              </c:extLst>
            </c:dLbl>
            <c:dLbl>
              <c:idx val="15"/>
              <c:delete val="1"/>
              <c:extLst>
                <c:ext xmlns:c15="http://schemas.microsoft.com/office/drawing/2012/chart" uri="{CE6537A1-D6FC-4f65-9D91-7224C49458BB}"/>
                <c:ext xmlns:c16="http://schemas.microsoft.com/office/drawing/2014/chart" uri="{C3380CC4-5D6E-409C-BE32-E72D297353CC}">
                  <c16:uniqueId val="{00000012-7CCB-4981-B9DB-DCD8CE218796}"/>
                </c:ext>
              </c:extLst>
            </c:dLbl>
            <c:dLbl>
              <c:idx val="16"/>
              <c:delete val="1"/>
              <c:extLst>
                <c:ext xmlns:c15="http://schemas.microsoft.com/office/drawing/2012/chart" uri="{CE6537A1-D6FC-4f65-9D91-7224C49458BB}"/>
                <c:ext xmlns:c16="http://schemas.microsoft.com/office/drawing/2014/chart" uri="{C3380CC4-5D6E-409C-BE32-E72D297353CC}">
                  <c16:uniqueId val="{00000013-7CCB-4981-B9DB-DCD8CE218796}"/>
                </c:ext>
              </c:extLst>
            </c:dLbl>
            <c:dLbl>
              <c:idx val="17"/>
              <c:delete val="1"/>
              <c:extLst>
                <c:ext xmlns:c15="http://schemas.microsoft.com/office/drawing/2012/chart" uri="{CE6537A1-D6FC-4f65-9D91-7224C49458BB}"/>
                <c:ext xmlns:c16="http://schemas.microsoft.com/office/drawing/2014/chart" uri="{C3380CC4-5D6E-409C-BE32-E72D297353CC}">
                  <c16:uniqueId val="{00000014-7CCB-4981-B9DB-DCD8CE218796}"/>
                </c:ext>
              </c:extLst>
            </c:dLbl>
            <c:dLbl>
              <c:idx val="18"/>
              <c:delete val="1"/>
              <c:extLst>
                <c:ext xmlns:c15="http://schemas.microsoft.com/office/drawing/2012/chart" uri="{CE6537A1-D6FC-4f65-9D91-7224C49458BB}"/>
                <c:ext xmlns:c16="http://schemas.microsoft.com/office/drawing/2014/chart" uri="{C3380CC4-5D6E-409C-BE32-E72D297353CC}">
                  <c16:uniqueId val="{00000015-7CCB-4981-B9DB-DCD8CE218796}"/>
                </c:ext>
              </c:extLst>
            </c:dLbl>
            <c:dLbl>
              <c:idx val="19"/>
              <c:delete val="1"/>
              <c:extLst>
                <c:ext xmlns:c15="http://schemas.microsoft.com/office/drawing/2012/chart" uri="{CE6537A1-D6FC-4f65-9D91-7224C49458BB}"/>
                <c:ext xmlns:c16="http://schemas.microsoft.com/office/drawing/2014/chart" uri="{C3380CC4-5D6E-409C-BE32-E72D297353CC}">
                  <c16:uniqueId val="{00000016-7CCB-4981-B9DB-DCD8CE218796}"/>
                </c:ext>
              </c:extLst>
            </c:dLbl>
            <c:dLbl>
              <c:idx val="20"/>
              <c:delete val="1"/>
              <c:extLst>
                <c:ext xmlns:c15="http://schemas.microsoft.com/office/drawing/2012/chart" uri="{CE6537A1-D6FC-4f65-9D91-7224C49458BB}"/>
                <c:ext xmlns:c16="http://schemas.microsoft.com/office/drawing/2014/chart" uri="{C3380CC4-5D6E-409C-BE32-E72D297353CC}">
                  <c16:uniqueId val="{00000017-7CCB-4981-B9DB-DCD8CE218796}"/>
                </c:ext>
              </c:extLst>
            </c:dLbl>
            <c:dLbl>
              <c:idx val="21"/>
              <c:delete val="1"/>
              <c:extLst>
                <c:ext xmlns:c15="http://schemas.microsoft.com/office/drawing/2012/chart" uri="{CE6537A1-D6FC-4f65-9D91-7224C49458BB}"/>
                <c:ext xmlns:c16="http://schemas.microsoft.com/office/drawing/2014/chart" uri="{C3380CC4-5D6E-409C-BE32-E72D297353CC}">
                  <c16:uniqueId val="{00000018-7CCB-4981-B9DB-DCD8CE218796}"/>
                </c:ext>
              </c:extLst>
            </c:dLbl>
            <c:dLbl>
              <c:idx val="22"/>
              <c:delete val="1"/>
              <c:extLst>
                <c:ext xmlns:c15="http://schemas.microsoft.com/office/drawing/2012/chart" uri="{CE6537A1-D6FC-4f65-9D91-7224C49458BB}"/>
                <c:ext xmlns:c16="http://schemas.microsoft.com/office/drawing/2014/chart" uri="{C3380CC4-5D6E-409C-BE32-E72D297353CC}">
                  <c16:uniqueId val="{00000019-7CCB-4981-B9DB-DCD8CE218796}"/>
                </c:ext>
              </c:extLst>
            </c:dLbl>
            <c:dLbl>
              <c:idx val="23"/>
              <c:delete val="1"/>
              <c:extLst>
                <c:ext xmlns:c15="http://schemas.microsoft.com/office/drawing/2012/chart" uri="{CE6537A1-D6FC-4f65-9D91-7224C49458BB}"/>
                <c:ext xmlns:c16="http://schemas.microsoft.com/office/drawing/2014/chart" uri="{C3380CC4-5D6E-409C-BE32-E72D297353CC}">
                  <c16:uniqueId val="{0000001A-7CCB-4981-B9DB-DCD8CE218796}"/>
                </c:ext>
              </c:extLst>
            </c:dLbl>
            <c:dLbl>
              <c:idx val="24"/>
              <c:delete val="1"/>
              <c:extLst>
                <c:ext xmlns:c15="http://schemas.microsoft.com/office/drawing/2012/chart" uri="{CE6537A1-D6FC-4f65-9D91-7224C49458BB}"/>
                <c:ext xmlns:c16="http://schemas.microsoft.com/office/drawing/2014/chart" uri="{C3380CC4-5D6E-409C-BE32-E72D297353CC}">
                  <c16:uniqueId val="{0000001B-7CCB-4981-B9DB-DCD8CE21879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CCB-4981-B9DB-DCD8CE21879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Oldenburg – Wilhelmshaven (261)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282308</v>
      </c>
      <c r="F11" s="238">
        <v>281377</v>
      </c>
      <c r="G11" s="238">
        <v>284001</v>
      </c>
      <c r="H11" s="238">
        <v>276585</v>
      </c>
      <c r="I11" s="265">
        <v>275899</v>
      </c>
      <c r="J11" s="263">
        <v>6409</v>
      </c>
      <c r="K11" s="266">
        <v>2.3229515148659474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16.526630488686116</v>
      </c>
      <c r="E13" s="115">
        <v>46656</v>
      </c>
      <c r="F13" s="114">
        <v>45437</v>
      </c>
      <c r="G13" s="114">
        <v>46842</v>
      </c>
      <c r="H13" s="114">
        <v>46224</v>
      </c>
      <c r="I13" s="140">
        <v>45268</v>
      </c>
      <c r="J13" s="115">
        <v>1388</v>
      </c>
      <c r="K13" s="116">
        <v>3.0661836175664927</v>
      </c>
    </row>
    <row r="14" spans="1:255" ht="14.1" customHeight="1" x14ac:dyDescent="0.2">
      <c r="A14" s="306" t="s">
        <v>230</v>
      </c>
      <c r="B14" s="307"/>
      <c r="C14" s="308"/>
      <c r="D14" s="113">
        <v>62.545871884608303</v>
      </c>
      <c r="E14" s="115">
        <v>176572</v>
      </c>
      <c r="F14" s="114">
        <v>177217</v>
      </c>
      <c r="G14" s="114">
        <v>178676</v>
      </c>
      <c r="H14" s="114">
        <v>172972</v>
      </c>
      <c r="I14" s="140">
        <v>173238</v>
      </c>
      <c r="J14" s="115">
        <v>3334</v>
      </c>
      <c r="K14" s="116">
        <v>1.9245200244749998</v>
      </c>
    </row>
    <row r="15" spans="1:255" ht="14.1" customHeight="1" x14ac:dyDescent="0.2">
      <c r="A15" s="306" t="s">
        <v>231</v>
      </c>
      <c r="B15" s="307"/>
      <c r="C15" s="308"/>
      <c r="D15" s="113">
        <v>9.8594442948836019</v>
      </c>
      <c r="E15" s="115">
        <v>27834</v>
      </c>
      <c r="F15" s="114">
        <v>27639</v>
      </c>
      <c r="G15" s="114">
        <v>27604</v>
      </c>
      <c r="H15" s="114">
        <v>26965</v>
      </c>
      <c r="I15" s="140">
        <v>27056</v>
      </c>
      <c r="J15" s="115">
        <v>778</v>
      </c>
      <c r="K15" s="116">
        <v>2.8755174452986401</v>
      </c>
    </row>
    <row r="16" spans="1:255" ht="14.1" customHeight="1" x14ac:dyDescent="0.2">
      <c r="A16" s="306" t="s">
        <v>232</v>
      </c>
      <c r="B16" s="307"/>
      <c r="C16" s="308"/>
      <c r="D16" s="113">
        <v>10.216855349476459</v>
      </c>
      <c r="E16" s="115">
        <v>28843</v>
      </c>
      <c r="F16" s="114">
        <v>28659</v>
      </c>
      <c r="G16" s="114">
        <v>28445</v>
      </c>
      <c r="H16" s="114">
        <v>28033</v>
      </c>
      <c r="I16" s="140">
        <v>27931</v>
      </c>
      <c r="J16" s="115">
        <v>912</v>
      </c>
      <c r="K16" s="116">
        <v>3.265189216282983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0.98899074769400797</v>
      </c>
      <c r="E18" s="115">
        <v>2792</v>
      </c>
      <c r="F18" s="114">
        <v>2699</v>
      </c>
      <c r="G18" s="114">
        <v>2801</v>
      </c>
      <c r="H18" s="114">
        <v>2724</v>
      </c>
      <c r="I18" s="140">
        <v>2750</v>
      </c>
      <c r="J18" s="115">
        <v>42</v>
      </c>
      <c r="K18" s="116">
        <v>1.5272727272727273</v>
      </c>
    </row>
    <row r="19" spans="1:255" ht="14.1" customHeight="1" x14ac:dyDescent="0.2">
      <c r="A19" s="306" t="s">
        <v>235</v>
      </c>
      <c r="B19" s="307" t="s">
        <v>236</v>
      </c>
      <c r="C19" s="308"/>
      <c r="D19" s="113">
        <v>0.72934525411961404</v>
      </c>
      <c r="E19" s="115">
        <v>2059</v>
      </c>
      <c r="F19" s="114">
        <v>1991</v>
      </c>
      <c r="G19" s="114">
        <v>2082</v>
      </c>
      <c r="H19" s="114">
        <v>2029</v>
      </c>
      <c r="I19" s="140">
        <v>2052</v>
      </c>
      <c r="J19" s="115">
        <v>7</v>
      </c>
      <c r="K19" s="116">
        <v>0.34113060428849901</v>
      </c>
    </row>
    <row r="20" spans="1:255" ht="14.1" customHeight="1" x14ac:dyDescent="0.2">
      <c r="A20" s="306">
        <v>12</v>
      </c>
      <c r="B20" s="307" t="s">
        <v>237</v>
      </c>
      <c r="C20" s="308"/>
      <c r="D20" s="113">
        <v>1.9223684769825864</v>
      </c>
      <c r="E20" s="115">
        <v>5427</v>
      </c>
      <c r="F20" s="114">
        <v>4571</v>
      </c>
      <c r="G20" s="114">
        <v>5538</v>
      </c>
      <c r="H20" s="114">
        <v>5526</v>
      </c>
      <c r="I20" s="140">
        <v>5304</v>
      </c>
      <c r="J20" s="115">
        <v>123</v>
      </c>
      <c r="K20" s="116">
        <v>2.319004524886878</v>
      </c>
    </row>
    <row r="21" spans="1:255" ht="14.1" customHeight="1" x14ac:dyDescent="0.2">
      <c r="A21" s="306">
        <v>21</v>
      </c>
      <c r="B21" s="307" t="s">
        <v>238</v>
      </c>
      <c r="C21" s="308"/>
      <c r="D21" s="113">
        <v>0.21890984315003473</v>
      </c>
      <c r="E21" s="115">
        <v>618</v>
      </c>
      <c r="F21" s="114">
        <v>616</v>
      </c>
      <c r="G21" s="114">
        <v>617</v>
      </c>
      <c r="H21" s="114">
        <v>605</v>
      </c>
      <c r="I21" s="140">
        <v>608</v>
      </c>
      <c r="J21" s="115">
        <v>10</v>
      </c>
      <c r="K21" s="116">
        <v>1.6447368421052631</v>
      </c>
    </row>
    <row r="22" spans="1:255" ht="14.1" customHeight="1" x14ac:dyDescent="0.2">
      <c r="A22" s="306">
        <v>22</v>
      </c>
      <c r="B22" s="307" t="s">
        <v>239</v>
      </c>
      <c r="C22" s="308"/>
      <c r="D22" s="113">
        <v>1.5908157048330192</v>
      </c>
      <c r="E22" s="115">
        <v>4491</v>
      </c>
      <c r="F22" s="114">
        <v>4524</v>
      </c>
      <c r="G22" s="114">
        <v>4623</v>
      </c>
      <c r="H22" s="114">
        <v>4576</v>
      </c>
      <c r="I22" s="140">
        <v>4595</v>
      </c>
      <c r="J22" s="115">
        <v>-104</v>
      </c>
      <c r="K22" s="116">
        <v>-2.263329706202394</v>
      </c>
    </row>
    <row r="23" spans="1:255" ht="14.1" customHeight="1" x14ac:dyDescent="0.2">
      <c r="A23" s="306">
        <v>23</v>
      </c>
      <c r="B23" s="307" t="s">
        <v>240</v>
      </c>
      <c r="C23" s="308"/>
      <c r="D23" s="113">
        <v>0.96738314181673912</v>
      </c>
      <c r="E23" s="115">
        <v>2731</v>
      </c>
      <c r="F23" s="114">
        <v>2802</v>
      </c>
      <c r="G23" s="114">
        <v>2872</v>
      </c>
      <c r="H23" s="114">
        <v>2749</v>
      </c>
      <c r="I23" s="140">
        <v>2768</v>
      </c>
      <c r="J23" s="115">
        <v>-37</v>
      </c>
      <c r="K23" s="116">
        <v>-1.3367052023121386</v>
      </c>
    </row>
    <row r="24" spans="1:255" ht="14.1" customHeight="1" x14ac:dyDescent="0.2">
      <c r="A24" s="306">
        <v>24</v>
      </c>
      <c r="B24" s="307" t="s">
        <v>241</v>
      </c>
      <c r="C24" s="308"/>
      <c r="D24" s="113">
        <v>3.1253099451662725</v>
      </c>
      <c r="E24" s="115">
        <v>8823</v>
      </c>
      <c r="F24" s="114">
        <v>8901</v>
      </c>
      <c r="G24" s="114">
        <v>9087</v>
      </c>
      <c r="H24" s="114">
        <v>8908</v>
      </c>
      <c r="I24" s="140">
        <v>8933</v>
      </c>
      <c r="J24" s="115">
        <v>-110</v>
      </c>
      <c r="K24" s="116">
        <v>-1.2313892309414531</v>
      </c>
    </row>
    <row r="25" spans="1:255" ht="14.1" customHeight="1" x14ac:dyDescent="0.2">
      <c r="A25" s="306">
        <v>25</v>
      </c>
      <c r="B25" s="307" t="s">
        <v>242</v>
      </c>
      <c r="C25" s="308"/>
      <c r="D25" s="113">
        <v>5.0714113663091371</v>
      </c>
      <c r="E25" s="115">
        <v>14317</v>
      </c>
      <c r="F25" s="114">
        <v>14384</v>
      </c>
      <c r="G25" s="114">
        <v>14553</v>
      </c>
      <c r="H25" s="114">
        <v>13979</v>
      </c>
      <c r="I25" s="140">
        <v>14023</v>
      </c>
      <c r="J25" s="115">
        <v>294</v>
      </c>
      <c r="K25" s="116">
        <v>2.0965556585609355</v>
      </c>
    </row>
    <row r="26" spans="1:255" ht="14.1" customHeight="1" x14ac:dyDescent="0.2">
      <c r="A26" s="306">
        <v>26</v>
      </c>
      <c r="B26" s="307" t="s">
        <v>243</v>
      </c>
      <c r="C26" s="308"/>
      <c r="D26" s="113">
        <v>3.2099692534395059</v>
      </c>
      <c r="E26" s="115">
        <v>9062</v>
      </c>
      <c r="F26" s="114">
        <v>9150</v>
      </c>
      <c r="G26" s="114">
        <v>9200</v>
      </c>
      <c r="H26" s="114">
        <v>8921</v>
      </c>
      <c r="I26" s="140">
        <v>9026</v>
      </c>
      <c r="J26" s="115">
        <v>36</v>
      </c>
      <c r="K26" s="116">
        <v>0.39884777309993352</v>
      </c>
    </row>
    <row r="27" spans="1:255" ht="14.1" customHeight="1" x14ac:dyDescent="0.2">
      <c r="A27" s="306">
        <v>27</v>
      </c>
      <c r="B27" s="307" t="s">
        <v>244</v>
      </c>
      <c r="C27" s="308"/>
      <c r="D27" s="113">
        <v>1.9315782762089633</v>
      </c>
      <c r="E27" s="115">
        <v>5453</v>
      </c>
      <c r="F27" s="114">
        <v>5441</v>
      </c>
      <c r="G27" s="114">
        <v>5473</v>
      </c>
      <c r="H27" s="114">
        <v>5326</v>
      </c>
      <c r="I27" s="140">
        <v>5351</v>
      </c>
      <c r="J27" s="115">
        <v>102</v>
      </c>
      <c r="K27" s="116">
        <v>1.9061857596710896</v>
      </c>
    </row>
    <row r="28" spans="1:255" ht="14.1" customHeight="1" x14ac:dyDescent="0.2">
      <c r="A28" s="306">
        <v>28</v>
      </c>
      <c r="B28" s="307" t="s">
        <v>245</v>
      </c>
      <c r="C28" s="308"/>
      <c r="D28" s="113">
        <v>0.23378721113110504</v>
      </c>
      <c r="E28" s="115">
        <v>660</v>
      </c>
      <c r="F28" s="114">
        <v>671</v>
      </c>
      <c r="G28" s="114">
        <v>688</v>
      </c>
      <c r="H28" s="114">
        <v>685</v>
      </c>
      <c r="I28" s="140">
        <v>667</v>
      </c>
      <c r="J28" s="115">
        <v>-7</v>
      </c>
      <c r="K28" s="116">
        <v>-1.0494752623688155</v>
      </c>
    </row>
    <row r="29" spans="1:255" ht="14.1" customHeight="1" x14ac:dyDescent="0.2">
      <c r="A29" s="306">
        <v>29</v>
      </c>
      <c r="B29" s="307" t="s">
        <v>246</v>
      </c>
      <c r="C29" s="308"/>
      <c r="D29" s="113">
        <v>3.5259362115136659</v>
      </c>
      <c r="E29" s="115">
        <v>9954</v>
      </c>
      <c r="F29" s="114">
        <v>10001</v>
      </c>
      <c r="G29" s="114">
        <v>10097</v>
      </c>
      <c r="H29" s="114">
        <v>9868</v>
      </c>
      <c r="I29" s="140">
        <v>9609</v>
      </c>
      <c r="J29" s="115">
        <v>345</v>
      </c>
      <c r="K29" s="116">
        <v>3.5903840149859505</v>
      </c>
    </row>
    <row r="30" spans="1:255" ht="14.1" customHeight="1" x14ac:dyDescent="0.2">
      <c r="A30" s="306" t="s">
        <v>247</v>
      </c>
      <c r="B30" s="307" t="s">
        <v>248</v>
      </c>
      <c r="C30" s="308"/>
      <c r="D30" s="113">
        <v>1.9482267594258753</v>
      </c>
      <c r="E30" s="115">
        <v>5500</v>
      </c>
      <c r="F30" s="114">
        <v>5484</v>
      </c>
      <c r="G30" s="114">
        <v>5457</v>
      </c>
      <c r="H30" s="114">
        <v>5329</v>
      </c>
      <c r="I30" s="140">
        <v>5179</v>
      </c>
      <c r="J30" s="115">
        <v>321</v>
      </c>
      <c r="K30" s="116">
        <v>6.1981077428074922</v>
      </c>
    </row>
    <row r="31" spans="1:255" ht="14.1" customHeight="1" x14ac:dyDescent="0.2">
      <c r="A31" s="306" t="s">
        <v>249</v>
      </c>
      <c r="B31" s="307" t="s">
        <v>250</v>
      </c>
      <c r="C31" s="308"/>
      <c r="D31" s="113">
        <v>1.5511427235501651</v>
      </c>
      <c r="E31" s="115">
        <v>4379</v>
      </c>
      <c r="F31" s="114">
        <v>4442</v>
      </c>
      <c r="G31" s="114">
        <v>4565</v>
      </c>
      <c r="H31" s="114">
        <v>4465</v>
      </c>
      <c r="I31" s="140">
        <v>4353</v>
      </c>
      <c r="J31" s="115">
        <v>26</v>
      </c>
      <c r="K31" s="116">
        <v>0.59728922582127264</v>
      </c>
    </row>
    <row r="32" spans="1:255" ht="14.1" customHeight="1" x14ac:dyDescent="0.2">
      <c r="A32" s="306">
        <v>31</v>
      </c>
      <c r="B32" s="307" t="s">
        <v>251</v>
      </c>
      <c r="C32" s="308"/>
      <c r="D32" s="113">
        <v>0.88945407143970412</v>
      </c>
      <c r="E32" s="115">
        <v>2511</v>
      </c>
      <c r="F32" s="114">
        <v>2459</v>
      </c>
      <c r="G32" s="114">
        <v>2435</v>
      </c>
      <c r="H32" s="114">
        <v>2403</v>
      </c>
      <c r="I32" s="140">
        <v>2372</v>
      </c>
      <c r="J32" s="115">
        <v>139</v>
      </c>
      <c r="K32" s="116">
        <v>5.8600337268128158</v>
      </c>
    </row>
    <row r="33" spans="1:11" ht="14.1" customHeight="1" x14ac:dyDescent="0.2">
      <c r="A33" s="306">
        <v>32</v>
      </c>
      <c r="B33" s="307" t="s">
        <v>252</v>
      </c>
      <c r="C33" s="308"/>
      <c r="D33" s="113">
        <v>2.3484988027261005</v>
      </c>
      <c r="E33" s="115">
        <v>6630</v>
      </c>
      <c r="F33" s="114">
        <v>6462</v>
      </c>
      <c r="G33" s="114">
        <v>6676</v>
      </c>
      <c r="H33" s="114">
        <v>6462</v>
      </c>
      <c r="I33" s="140">
        <v>6316</v>
      </c>
      <c r="J33" s="115">
        <v>314</v>
      </c>
      <c r="K33" s="116">
        <v>4.971500949968334</v>
      </c>
    </row>
    <row r="34" spans="1:11" ht="14.1" customHeight="1" x14ac:dyDescent="0.2">
      <c r="A34" s="306">
        <v>33</v>
      </c>
      <c r="B34" s="307" t="s">
        <v>253</v>
      </c>
      <c r="C34" s="308"/>
      <c r="D34" s="113">
        <v>1.3750938691074996</v>
      </c>
      <c r="E34" s="115">
        <v>3882</v>
      </c>
      <c r="F34" s="114">
        <v>3824</v>
      </c>
      <c r="G34" s="114">
        <v>4011</v>
      </c>
      <c r="H34" s="114">
        <v>3861</v>
      </c>
      <c r="I34" s="140">
        <v>3779</v>
      </c>
      <c r="J34" s="115">
        <v>103</v>
      </c>
      <c r="K34" s="116">
        <v>2.7255887801005558</v>
      </c>
    </row>
    <row r="35" spans="1:11" ht="14.1" customHeight="1" x14ac:dyDescent="0.2">
      <c r="A35" s="306">
        <v>34</v>
      </c>
      <c r="B35" s="307" t="s">
        <v>254</v>
      </c>
      <c r="C35" s="308"/>
      <c r="D35" s="113">
        <v>2.2355016506793999</v>
      </c>
      <c r="E35" s="115">
        <v>6311</v>
      </c>
      <c r="F35" s="114">
        <v>6322</v>
      </c>
      <c r="G35" s="114">
        <v>6369</v>
      </c>
      <c r="H35" s="114">
        <v>6270</v>
      </c>
      <c r="I35" s="140">
        <v>6283</v>
      </c>
      <c r="J35" s="115">
        <v>28</v>
      </c>
      <c r="K35" s="116">
        <v>0.44564698392487667</v>
      </c>
    </row>
    <row r="36" spans="1:11" ht="14.1" customHeight="1" x14ac:dyDescent="0.2">
      <c r="A36" s="306">
        <v>41</v>
      </c>
      <c r="B36" s="307" t="s">
        <v>255</v>
      </c>
      <c r="C36" s="308"/>
      <c r="D36" s="113">
        <v>0.80621165535514405</v>
      </c>
      <c r="E36" s="115">
        <v>2276</v>
      </c>
      <c r="F36" s="114">
        <v>2299</v>
      </c>
      <c r="G36" s="114">
        <v>2321</v>
      </c>
      <c r="H36" s="114">
        <v>2252</v>
      </c>
      <c r="I36" s="140">
        <v>2258</v>
      </c>
      <c r="J36" s="115">
        <v>18</v>
      </c>
      <c r="K36" s="116">
        <v>0.79716563330380863</v>
      </c>
    </row>
    <row r="37" spans="1:11" ht="14.1" customHeight="1" x14ac:dyDescent="0.2">
      <c r="A37" s="306">
        <v>42</v>
      </c>
      <c r="B37" s="307" t="s">
        <v>256</v>
      </c>
      <c r="C37" s="308"/>
      <c r="D37" s="113">
        <v>0.14629411848052482</v>
      </c>
      <c r="E37" s="115">
        <v>413</v>
      </c>
      <c r="F37" s="114">
        <v>409</v>
      </c>
      <c r="G37" s="114">
        <v>413</v>
      </c>
      <c r="H37" s="114">
        <v>388</v>
      </c>
      <c r="I37" s="140">
        <v>386</v>
      </c>
      <c r="J37" s="115">
        <v>27</v>
      </c>
      <c r="K37" s="116">
        <v>6.9948186528497409</v>
      </c>
    </row>
    <row r="38" spans="1:11" ht="14.1" customHeight="1" x14ac:dyDescent="0.2">
      <c r="A38" s="306">
        <v>43</v>
      </c>
      <c r="B38" s="307" t="s">
        <v>257</v>
      </c>
      <c r="C38" s="308"/>
      <c r="D38" s="113">
        <v>1.8802159343695539</v>
      </c>
      <c r="E38" s="115">
        <v>5308</v>
      </c>
      <c r="F38" s="114">
        <v>5237</v>
      </c>
      <c r="G38" s="114">
        <v>5218</v>
      </c>
      <c r="H38" s="114">
        <v>4970</v>
      </c>
      <c r="I38" s="140">
        <v>4981</v>
      </c>
      <c r="J38" s="115">
        <v>327</v>
      </c>
      <c r="K38" s="116">
        <v>6.5649467978317606</v>
      </c>
    </row>
    <row r="39" spans="1:11" ht="14.1" customHeight="1" x14ac:dyDescent="0.2">
      <c r="A39" s="306">
        <v>51</v>
      </c>
      <c r="B39" s="307" t="s">
        <v>258</v>
      </c>
      <c r="C39" s="308"/>
      <c r="D39" s="113">
        <v>6.1468325375122204</v>
      </c>
      <c r="E39" s="115">
        <v>17353</v>
      </c>
      <c r="F39" s="114">
        <v>17172</v>
      </c>
      <c r="G39" s="114">
        <v>17257</v>
      </c>
      <c r="H39" s="114">
        <v>16549</v>
      </c>
      <c r="I39" s="140">
        <v>16437</v>
      </c>
      <c r="J39" s="115">
        <v>916</v>
      </c>
      <c r="K39" s="116">
        <v>5.5727930887631567</v>
      </c>
    </row>
    <row r="40" spans="1:11" ht="14.1" customHeight="1" x14ac:dyDescent="0.2">
      <c r="A40" s="306" t="s">
        <v>259</v>
      </c>
      <c r="B40" s="307" t="s">
        <v>260</v>
      </c>
      <c r="C40" s="308"/>
      <c r="D40" s="113">
        <v>5.2796945180441224</v>
      </c>
      <c r="E40" s="115">
        <v>14905</v>
      </c>
      <c r="F40" s="114">
        <v>14742</v>
      </c>
      <c r="G40" s="114">
        <v>14761</v>
      </c>
      <c r="H40" s="114">
        <v>14269</v>
      </c>
      <c r="I40" s="140">
        <v>14167</v>
      </c>
      <c r="J40" s="115">
        <v>738</v>
      </c>
      <c r="K40" s="116">
        <v>5.2092891931954544</v>
      </c>
    </row>
    <row r="41" spans="1:11" ht="14.1" customHeight="1" x14ac:dyDescent="0.2">
      <c r="A41" s="306"/>
      <c r="B41" s="307" t="s">
        <v>261</v>
      </c>
      <c r="C41" s="308"/>
      <c r="D41" s="113">
        <v>4.1327202913130341</v>
      </c>
      <c r="E41" s="115">
        <v>11667</v>
      </c>
      <c r="F41" s="114">
        <v>11458</v>
      </c>
      <c r="G41" s="114">
        <v>11546</v>
      </c>
      <c r="H41" s="114">
        <v>11145</v>
      </c>
      <c r="I41" s="140">
        <v>11041</v>
      </c>
      <c r="J41" s="115">
        <v>626</v>
      </c>
      <c r="K41" s="116">
        <v>5.6697762883796754</v>
      </c>
    </row>
    <row r="42" spans="1:11" ht="14.1" customHeight="1" x14ac:dyDescent="0.2">
      <c r="A42" s="306">
        <v>52</v>
      </c>
      <c r="B42" s="307" t="s">
        <v>262</v>
      </c>
      <c r="C42" s="308"/>
      <c r="D42" s="113">
        <v>4.1947093245674933</v>
      </c>
      <c r="E42" s="115">
        <v>11842</v>
      </c>
      <c r="F42" s="114">
        <v>11858</v>
      </c>
      <c r="G42" s="114">
        <v>12022</v>
      </c>
      <c r="H42" s="114">
        <v>11821</v>
      </c>
      <c r="I42" s="140">
        <v>11710</v>
      </c>
      <c r="J42" s="115">
        <v>132</v>
      </c>
      <c r="K42" s="116">
        <v>1.1272416737830915</v>
      </c>
    </row>
    <row r="43" spans="1:11" ht="14.1" customHeight="1" x14ac:dyDescent="0.2">
      <c r="A43" s="306" t="s">
        <v>263</v>
      </c>
      <c r="B43" s="307" t="s">
        <v>264</v>
      </c>
      <c r="C43" s="308"/>
      <c r="D43" s="113">
        <v>3.5184975275231309</v>
      </c>
      <c r="E43" s="115">
        <v>9933</v>
      </c>
      <c r="F43" s="114">
        <v>9946</v>
      </c>
      <c r="G43" s="114">
        <v>10032</v>
      </c>
      <c r="H43" s="114">
        <v>9883</v>
      </c>
      <c r="I43" s="140">
        <v>9806</v>
      </c>
      <c r="J43" s="115">
        <v>127</v>
      </c>
      <c r="K43" s="116">
        <v>1.2951254334081175</v>
      </c>
    </row>
    <row r="44" spans="1:11" ht="14.1" customHeight="1" x14ac:dyDescent="0.2">
      <c r="A44" s="306">
        <v>53</v>
      </c>
      <c r="B44" s="307" t="s">
        <v>265</v>
      </c>
      <c r="C44" s="308"/>
      <c r="D44" s="113">
        <v>0.82533969990223444</v>
      </c>
      <c r="E44" s="115">
        <v>2330</v>
      </c>
      <c r="F44" s="114">
        <v>2309</v>
      </c>
      <c r="G44" s="114">
        <v>2332</v>
      </c>
      <c r="H44" s="114">
        <v>2271</v>
      </c>
      <c r="I44" s="140">
        <v>2263</v>
      </c>
      <c r="J44" s="115">
        <v>67</v>
      </c>
      <c r="K44" s="116">
        <v>2.9606716747680069</v>
      </c>
    </row>
    <row r="45" spans="1:11" ht="14.1" customHeight="1" x14ac:dyDescent="0.2">
      <c r="A45" s="306" t="s">
        <v>266</v>
      </c>
      <c r="B45" s="307" t="s">
        <v>267</v>
      </c>
      <c r="C45" s="308"/>
      <c r="D45" s="113">
        <v>0.75095285999688288</v>
      </c>
      <c r="E45" s="115">
        <v>2120</v>
      </c>
      <c r="F45" s="114">
        <v>2096</v>
      </c>
      <c r="G45" s="114">
        <v>2122</v>
      </c>
      <c r="H45" s="114">
        <v>2063</v>
      </c>
      <c r="I45" s="140">
        <v>2049</v>
      </c>
      <c r="J45" s="115">
        <v>71</v>
      </c>
      <c r="K45" s="116">
        <v>3.4651049292337728</v>
      </c>
    </row>
    <row r="46" spans="1:11" ht="14.1" customHeight="1" x14ac:dyDescent="0.2">
      <c r="A46" s="306">
        <v>54</v>
      </c>
      <c r="B46" s="307" t="s">
        <v>268</v>
      </c>
      <c r="C46" s="308"/>
      <c r="D46" s="113">
        <v>2.8656644515918783</v>
      </c>
      <c r="E46" s="115">
        <v>8090</v>
      </c>
      <c r="F46" s="114">
        <v>8000</v>
      </c>
      <c r="G46" s="114">
        <v>8247</v>
      </c>
      <c r="H46" s="114">
        <v>8156</v>
      </c>
      <c r="I46" s="140">
        <v>8031</v>
      </c>
      <c r="J46" s="115">
        <v>59</v>
      </c>
      <c r="K46" s="116">
        <v>0.73465321877723821</v>
      </c>
    </row>
    <row r="47" spans="1:11" ht="14.1" customHeight="1" x14ac:dyDescent="0.2">
      <c r="A47" s="306">
        <v>61</v>
      </c>
      <c r="B47" s="307" t="s">
        <v>269</v>
      </c>
      <c r="C47" s="308"/>
      <c r="D47" s="113">
        <v>2.3105969366790879</v>
      </c>
      <c r="E47" s="115">
        <v>6523</v>
      </c>
      <c r="F47" s="114">
        <v>6493</v>
      </c>
      <c r="G47" s="114">
        <v>6524</v>
      </c>
      <c r="H47" s="114">
        <v>6343</v>
      </c>
      <c r="I47" s="140">
        <v>6420</v>
      </c>
      <c r="J47" s="115">
        <v>103</v>
      </c>
      <c r="K47" s="116">
        <v>1.604361370716511</v>
      </c>
    </row>
    <row r="48" spans="1:11" ht="14.1" customHeight="1" x14ac:dyDescent="0.2">
      <c r="A48" s="306">
        <v>62</v>
      </c>
      <c r="B48" s="307" t="s">
        <v>270</v>
      </c>
      <c r="C48" s="308"/>
      <c r="D48" s="113">
        <v>7.4401008827238337</v>
      </c>
      <c r="E48" s="115">
        <v>21004</v>
      </c>
      <c r="F48" s="114">
        <v>21067</v>
      </c>
      <c r="G48" s="114">
        <v>21168</v>
      </c>
      <c r="H48" s="114">
        <v>20780</v>
      </c>
      <c r="I48" s="140">
        <v>20685</v>
      </c>
      <c r="J48" s="115">
        <v>319</v>
      </c>
      <c r="K48" s="116">
        <v>1.5421803239062122</v>
      </c>
    </row>
    <row r="49" spans="1:11" ht="14.1" customHeight="1" x14ac:dyDescent="0.2">
      <c r="A49" s="306">
        <v>63</v>
      </c>
      <c r="B49" s="307" t="s">
        <v>271</v>
      </c>
      <c r="C49" s="308"/>
      <c r="D49" s="113">
        <v>2.1033764540856086</v>
      </c>
      <c r="E49" s="115">
        <v>5938</v>
      </c>
      <c r="F49" s="114">
        <v>6051</v>
      </c>
      <c r="G49" s="114">
        <v>6282</v>
      </c>
      <c r="H49" s="114">
        <v>6105</v>
      </c>
      <c r="I49" s="140">
        <v>5849</v>
      </c>
      <c r="J49" s="115">
        <v>89</v>
      </c>
      <c r="K49" s="116">
        <v>1.5216276286544708</v>
      </c>
    </row>
    <row r="50" spans="1:11" ht="14.1" customHeight="1" x14ac:dyDescent="0.2">
      <c r="A50" s="306" t="s">
        <v>272</v>
      </c>
      <c r="B50" s="307" t="s">
        <v>273</v>
      </c>
      <c r="C50" s="308"/>
      <c r="D50" s="113">
        <v>0.43817390934723777</v>
      </c>
      <c r="E50" s="115">
        <v>1237</v>
      </c>
      <c r="F50" s="114">
        <v>1262</v>
      </c>
      <c r="G50" s="114">
        <v>1318</v>
      </c>
      <c r="H50" s="114">
        <v>1223</v>
      </c>
      <c r="I50" s="140">
        <v>1190</v>
      </c>
      <c r="J50" s="115">
        <v>47</v>
      </c>
      <c r="K50" s="116">
        <v>3.9495798319327733</v>
      </c>
    </row>
    <row r="51" spans="1:11" ht="14.1" customHeight="1" x14ac:dyDescent="0.2">
      <c r="A51" s="306" t="s">
        <v>274</v>
      </c>
      <c r="B51" s="307" t="s">
        <v>275</v>
      </c>
      <c r="C51" s="308"/>
      <c r="D51" s="113">
        <v>1.3874916757583915</v>
      </c>
      <c r="E51" s="115">
        <v>3917</v>
      </c>
      <c r="F51" s="114">
        <v>3976</v>
      </c>
      <c r="G51" s="114">
        <v>4123</v>
      </c>
      <c r="H51" s="114">
        <v>4075</v>
      </c>
      <c r="I51" s="140">
        <v>3835</v>
      </c>
      <c r="J51" s="115">
        <v>82</v>
      </c>
      <c r="K51" s="116">
        <v>2.1382007822685787</v>
      </c>
    </row>
    <row r="52" spans="1:11" ht="14.1" customHeight="1" x14ac:dyDescent="0.2">
      <c r="A52" s="306">
        <v>71</v>
      </c>
      <c r="B52" s="307" t="s">
        <v>276</v>
      </c>
      <c r="C52" s="308"/>
      <c r="D52" s="113">
        <v>11.132167703359451</v>
      </c>
      <c r="E52" s="115">
        <v>31427</v>
      </c>
      <c r="F52" s="114">
        <v>31489</v>
      </c>
      <c r="G52" s="114">
        <v>31346</v>
      </c>
      <c r="H52" s="114">
        <v>30816</v>
      </c>
      <c r="I52" s="140">
        <v>30943</v>
      </c>
      <c r="J52" s="115">
        <v>484</v>
      </c>
      <c r="K52" s="116">
        <v>1.564166370423036</v>
      </c>
    </row>
    <row r="53" spans="1:11" ht="14.1" customHeight="1" x14ac:dyDescent="0.2">
      <c r="A53" s="306" t="s">
        <v>277</v>
      </c>
      <c r="B53" s="307" t="s">
        <v>278</v>
      </c>
      <c r="C53" s="308"/>
      <c r="D53" s="113">
        <v>3.4207319665046687</v>
      </c>
      <c r="E53" s="115">
        <v>9657</v>
      </c>
      <c r="F53" s="114">
        <v>9587</v>
      </c>
      <c r="G53" s="114">
        <v>9603</v>
      </c>
      <c r="H53" s="114">
        <v>9310</v>
      </c>
      <c r="I53" s="140">
        <v>9352</v>
      </c>
      <c r="J53" s="115">
        <v>305</v>
      </c>
      <c r="K53" s="116">
        <v>3.2613344739093244</v>
      </c>
    </row>
    <row r="54" spans="1:11" ht="14.1" customHeight="1" x14ac:dyDescent="0.2">
      <c r="A54" s="306" t="s">
        <v>279</v>
      </c>
      <c r="B54" s="307" t="s">
        <v>280</v>
      </c>
      <c r="C54" s="308"/>
      <c r="D54" s="113">
        <v>6.6367230117460361</v>
      </c>
      <c r="E54" s="115">
        <v>18736</v>
      </c>
      <c r="F54" s="114">
        <v>18876</v>
      </c>
      <c r="G54" s="114">
        <v>18704</v>
      </c>
      <c r="H54" s="114">
        <v>18527</v>
      </c>
      <c r="I54" s="140">
        <v>18604</v>
      </c>
      <c r="J54" s="115">
        <v>132</v>
      </c>
      <c r="K54" s="116">
        <v>0.70952483336916794</v>
      </c>
    </row>
    <row r="55" spans="1:11" ht="14.1" customHeight="1" x14ac:dyDescent="0.2">
      <c r="A55" s="306">
        <v>72</v>
      </c>
      <c r="B55" s="307" t="s">
        <v>281</v>
      </c>
      <c r="C55" s="308"/>
      <c r="D55" s="113">
        <v>3.8149822180030322</v>
      </c>
      <c r="E55" s="115">
        <v>10770</v>
      </c>
      <c r="F55" s="114">
        <v>10825</v>
      </c>
      <c r="G55" s="114">
        <v>10916</v>
      </c>
      <c r="H55" s="114">
        <v>10615</v>
      </c>
      <c r="I55" s="140">
        <v>10713</v>
      </c>
      <c r="J55" s="115">
        <v>57</v>
      </c>
      <c r="K55" s="116">
        <v>0.53206384766171944</v>
      </c>
    </row>
    <row r="56" spans="1:11" ht="14.1" customHeight="1" x14ac:dyDescent="0.2">
      <c r="A56" s="306" t="s">
        <v>282</v>
      </c>
      <c r="B56" s="307" t="s">
        <v>283</v>
      </c>
      <c r="C56" s="308"/>
      <c r="D56" s="113">
        <v>1.975856157105006</v>
      </c>
      <c r="E56" s="115">
        <v>5578</v>
      </c>
      <c r="F56" s="114">
        <v>5617</v>
      </c>
      <c r="G56" s="114">
        <v>5669</v>
      </c>
      <c r="H56" s="114">
        <v>5493</v>
      </c>
      <c r="I56" s="140">
        <v>5564</v>
      </c>
      <c r="J56" s="115">
        <v>14</v>
      </c>
      <c r="K56" s="116">
        <v>0.25161754133716752</v>
      </c>
    </row>
    <row r="57" spans="1:11" ht="14.1" customHeight="1" x14ac:dyDescent="0.2">
      <c r="A57" s="306" t="s">
        <v>284</v>
      </c>
      <c r="B57" s="307" t="s">
        <v>285</v>
      </c>
      <c r="C57" s="308"/>
      <c r="D57" s="113">
        <v>1.0743585020615782</v>
      </c>
      <c r="E57" s="115">
        <v>3033</v>
      </c>
      <c r="F57" s="114">
        <v>3020</v>
      </c>
      <c r="G57" s="114">
        <v>3017</v>
      </c>
      <c r="H57" s="114">
        <v>3006</v>
      </c>
      <c r="I57" s="140">
        <v>3013</v>
      </c>
      <c r="J57" s="115">
        <v>20</v>
      </c>
      <c r="K57" s="116">
        <v>0.66379024228343841</v>
      </c>
    </row>
    <row r="58" spans="1:11" ht="14.1" customHeight="1" x14ac:dyDescent="0.2">
      <c r="A58" s="306">
        <v>73</v>
      </c>
      <c r="B58" s="307" t="s">
        <v>286</v>
      </c>
      <c r="C58" s="308"/>
      <c r="D58" s="113">
        <v>3.3927483457783696</v>
      </c>
      <c r="E58" s="115">
        <v>9578</v>
      </c>
      <c r="F58" s="114">
        <v>9573</v>
      </c>
      <c r="G58" s="114">
        <v>9560</v>
      </c>
      <c r="H58" s="114">
        <v>9320</v>
      </c>
      <c r="I58" s="140">
        <v>9384</v>
      </c>
      <c r="J58" s="115">
        <v>194</v>
      </c>
      <c r="K58" s="116">
        <v>2.0673486786018755</v>
      </c>
    </row>
    <row r="59" spans="1:11" ht="14.1" customHeight="1" x14ac:dyDescent="0.2">
      <c r="A59" s="306" t="s">
        <v>287</v>
      </c>
      <c r="B59" s="307" t="s">
        <v>288</v>
      </c>
      <c r="C59" s="308"/>
      <c r="D59" s="113">
        <v>2.6821769131586777</v>
      </c>
      <c r="E59" s="115">
        <v>7572</v>
      </c>
      <c r="F59" s="114">
        <v>7582</v>
      </c>
      <c r="G59" s="114">
        <v>7558</v>
      </c>
      <c r="H59" s="114">
        <v>7352</v>
      </c>
      <c r="I59" s="140">
        <v>7394</v>
      </c>
      <c r="J59" s="115">
        <v>178</v>
      </c>
      <c r="K59" s="116">
        <v>2.4073573167433056</v>
      </c>
    </row>
    <row r="60" spans="1:11" ht="14.1" customHeight="1" x14ac:dyDescent="0.2">
      <c r="A60" s="306">
        <v>81</v>
      </c>
      <c r="B60" s="307" t="s">
        <v>289</v>
      </c>
      <c r="C60" s="308"/>
      <c r="D60" s="113">
        <v>9.1733142525185265</v>
      </c>
      <c r="E60" s="115">
        <v>25897</v>
      </c>
      <c r="F60" s="114">
        <v>25870</v>
      </c>
      <c r="G60" s="114">
        <v>25750</v>
      </c>
      <c r="H60" s="114">
        <v>24722</v>
      </c>
      <c r="I60" s="140">
        <v>24799</v>
      </c>
      <c r="J60" s="115">
        <v>1098</v>
      </c>
      <c r="K60" s="116">
        <v>4.4275978870115731</v>
      </c>
    </row>
    <row r="61" spans="1:11" ht="14.1" customHeight="1" x14ac:dyDescent="0.2">
      <c r="A61" s="306" t="s">
        <v>290</v>
      </c>
      <c r="B61" s="307" t="s">
        <v>291</v>
      </c>
      <c r="C61" s="308"/>
      <c r="D61" s="113">
        <v>2.5213596497442508</v>
      </c>
      <c r="E61" s="115">
        <v>7118</v>
      </c>
      <c r="F61" s="114">
        <v>7115</v>
      </c>
      <c r="G61" s="114">
        <v>7147</v>
      </c>
      <c r="H61" s="114">
        <v>6799</v>
      </c>
      <c r="I61" s="140">
        <v>6880</v>
      </c>
      <c r="J61" s="115">
        <v>238</v>
      </c>
      <c r="K61" s="116">
        <v>3.4593023255813953</v>
      </c>
    </row>
    <row r="62" spans="1:11" ht="14.1" customHeight="1" x14ac:dyDescent="0.2">
      <c r="A62" s="306" t="s">
        <v>292</v>
      </c>
      <c r="B62" s="307" t="s">
        <v>293</v>
      </c>
      <c r="C62" s="308"/>
      <c r="D62" s="113">
        <v>3.9719030278986072</v>
      </c>
      <c r="E62" s="115">
        <v>11213</v>
      </c>
      <c r="F62" s="114">
        <v>11289</v>
      </c>
      <c r="G62" s="114">
        <v>11224</v>
      </c>
      <c r="H62" s="114">
        <v>10693</v>
      </c>
      <c r="I62" s="140">
        <v>10687</v>
      </c>
      <c r="J62" s="115">
        <v>526</v>
      </c>
      <c r="K62" s="116">
        <v>4.9218676897164784</v>
      </c>
    </row>
    <row r="63" spans="1:11" ht="14.1" customHeight="1" x14ac:dyDescent="0.2">
      <c r="A63" s="306"/>
      <c r="B63" s="307" t="s">
        <v>294</v>
      </c>
      <c r="C63" s="308"/>
      <c r="D63" s="113">
        <v>3.4511951485611458</v>
      </c>
      <c r="E63" s="115">
        <v>9743</v>
      </c>
      <c r="F63" s="114">
        <v>9856</v>
      </c>
      <c r="G63" s="114">
        <v>9800</v>
      </c>
      <c r="H63" s="114">
        <v>9327</v>
      </c>
      <c r="I63" s="140">
        <v>9326</v>
      </c>
      <c r="J63" s="115">
        <v>417</v>
      </c>
      <c r="K63" s="116">
        <v>4.4713703624276215</v>
      </c>
    </row>
    <row r="64" spans="1:11" ht="14.1" customHeight="1" x14ac:dyDescent="0.2">
      <c r="A64" s="306" t="s">
        <v>295</v>
      </c>
      <c r="B64" s="307" t="s">
        <v>296</v>
      </c>
      <c r="C64" s="308"/>
      <c r="D64" s="113">
        <v>0.90645677770378452</v>
      </c>
      <c r="E64" s="115">
        <v>2559</v>
      </c>
      <c r="F64" s="114">
        <v>2520</v>
      </c>
      <c r="G64" s="114">
        <v>2505</v>
      </c>
      <c r="H64" s="114">
        <v>2437</v>
      </c>
      <c r="I64" s="140">
        <v>2432</v>
      </c>
      <c r="J64" s="115">
        <v>127</v>
      </c>
      <c r="K64" s="116">
        <v>5.2220394736842106</v>
      </c>
    </row>
    <row r="65" spans="1:11" ht="14.1" customHeight="1" x14ac:dyDescent="0.2">
      <c r="A65" s="306" t="s">
        <v>297</v>
      </c>
      <c r="B65" s="307" t="s">
        <v>298</v>
      </c>
      <c r="C65" s="308"/>
      <c r="D65" s="113">
        <v>0.8476557518738399</v>
      </c>
      <c r="E65" s="115">
        <v>2393</v>
      </c>
      <c r="F65" s="114">
        <v>2360</v>
      </c>
      <c r="G65" s="114">
        <v>2337</v>
      </c>
      <c r="H65" s="114">
        <v>2295</v>
      </c>
      <c r="I65" s="140">
        <v>2297</v>
      </c>
      <c r="J65" s="115">
        <v>96</v>
      </c>
      <c r="K65" s="116">
        <v>4.1793643883326075</v>
      </c>
    </row>
    <row r="66" spans="1:11" ht="14.1" customHeight="1" x14ac:dyDescent="0.2">
      <c r="A66" s="306">
        <v>82</v>
      </c>
      <c r="B66" s="307" t="s">
        <v>299</v>
      </c>
      <c r="C66" s="308"/>
      <c r="D66" s="113">
        <v>3.1819856327132068</v>
      </c>
      <c r="E66" s="115">
        <v>8983</v>
      </c>
      <c r="F66" s="114">
        <v>8954</v>
      </c>
      <c r="G66" s="114">
        <v>8952</v>
      </c>
      <c r="H66" s="114">
        <v>8651</v>
      </c>
      <c r="I66" s="140">
        <v>8721</v>
      </c>
      <c r="J66" s="115">
        <v>262</v>
      </c>
      <c r="K66" s="116">
        <v>3.0042426327256049</v>
      </c>
    </row>
    <row r="67" spans="1:11" ht="14.1" customHeight="1" x14ac:dyDescent="0.2">
      <c r="A67" s="306" t="s">
        <v>300</v>
      </c>
      <c r="B67" s="307" t="s">
        <v>301</v>
      </c>
      <c r="C67" s="308"/>
      <c r="D67" s="113">
        <v>1.9514147668503903</v>
      </c>
      <c r="E67" s="115">
        <v>5509</v>
      </c>
      <c r="F67" s="114">
        <v>5459</v>
      </c>
      <c r="G67" s="114">
        <v>5450</v>
      </c>
      <c r="H67" s="114">
        <v>5334</v>
      </c>
      <c r="I67" s="140">
        <v>5358</v>
      </c>
      <c r="J67" s="115">
        <v>151</v>
      </c>
      <c r="K67" s="116">
        <v>2.8182157521463234</v>
      </c>
    </row>
    <row r="68" spans="1:11" ht="14.1" customHeight="1" x14ac:dyDescent="0.2">
      <c r="A68" s="306" t="s">
        <v>302</v>
      </c>
      <c r="B68" s="307" t="s">
        <v>303</v>
      </c>
      <c r="C68" s="308"/>
      <c r="D68" s="113">
        <v>0.64645706108222223</v>
      </c>
      <c r="E68" s="115">
        <v>1825</v>
      </c>
      <c r="F68" s="114">
        <v>1855</v>
      </c>
      <c r="G68" s="114">
        <v>1842</v>
      </c>
      <c r="H68" s="114">
        <v>1732</v>
      </c>
      <c r="I68" s="140">
        <v>1764</v>
      </c>
      <c r="J68" s="115">
        <v>61</v>
      </c>
      <c r="K68" s="116">
        <v>3.4580498866213154</v>
      </c>
    </row>
    <row r="69" spans="1:11" ht="14.1" customHeight="1" x14ac:dyDescent="0.2">
      <c r="A69" s="306">
        <v>83</v>
      </c>
      <c r="B69" s="307" t="s">
        <v>304</v>
      </c>
      <c r="C69" s="308"/>
      <c r="D69" s="113">
        <v>6.0604021140031454</v>
      </c>
      <c r="E69" s="115">
        <v>17109</v>
      </c>
      <c r="F69" s="114">
        <v>17052</v>
      </c>
      <c r="G69" s="114">
        <v>16952</v>
      </c>
      <c r="H69" s="114">
        <v>16462</v>
      </c>
      <c r="I69" s="140">
        <v>16448</v>
      </c>
      <c r="J69" s="115">
        <v>661</v>
      </c>
      <c r="K69" s="116">
        <v>4.0187256809338523</v>
      </c>
    </row>
    <row r="70" spans="1:11" ht="14.1" customHeight="1" x14ac:dyDescent="0.2">
      <c r="A70" s="306" t="s">
        <v>305</v>
      </c>
      <c r="B70" s="307" t="s">
        <v>306</v>
      </c>
      <c r="C70" s="308"/>
      <c r="D70" s="113">
        <v>5.1043541096957936</v>
      </c>
      <c r="E70" s="115">
        <v>14410</v>
      </c>
      <c r="F70" s="114">
        <v>14364</v>
      </c>
      <c r="G70" s="114">
        <v>14263</v>
      </c>
      <c r="H70" s="114">
        <v>13855</v>
      </c>
      <c r="I70" s="140">
        <v>13840</v>
      </c>
      <c r="J70" s="115">
        <v>570</v>
      </c>
      <c r="K70" s="116">
        <v>4.1184971098265892</v>
      </c>
    </row>
    <row r="71" spans="1:11" ht="14.1" customHeight="1" x14ac:dyDescent="0.2">
      <c r="A71" s="306"/>
      <c r="B71" s="307" t="s">
        <v>307</v>
      </c>
      <c r="C71" s="308"/>
      <c r="D71" s="113">
        <v>2.4317412188106609</v>
      </c>
      <c r="E71" s="115">
        <v>6865</v>
      </c>
      <c r="F71" s="114">
        <v>6879</v>
      </c>
      <c r="G71" s="114">
        <v>6911</v>
      </c>
      <c r="H71" s="114">
        <v>6685</v>
      </c>
      <c r="I71" s="140">
        <v>6677</v>
      </c>
      <c r="J71" s="115">
        <v>188</v>
      </c>
      <c r="K71" s="116">
        <v>2.8156357645649241</v>
      </c>
    </row>
    <row r="72" spans="1:11" ht="14.1" customHeight="1" x14ac:dyDescent="0.2">
      <c r="A72" s="306">
        <v>84</v>
      </c>
      <c r="B72" s="307" t="s">
        <v>308</v>
      </c>
      <c r="C72" s="308"/>
      <c r="D72" s="113">
        <v>1.737109823313544</v>
      </c>
      <c r="E72" s="115">
        <v>4904</v>
      </c>
      <c r="F72" s="114">
        <v>4895</v>
      </c>
      <c r="G72" s="114">
        <v>4810</v>
      </c>
      <c r="H72" s="114">
        <v>4886</v>
      </c>
      <c r="I72" s="140">
        <v>4844</v>
      </c>
      <c r="J72" s="115">
        <v>60</v>
      </c>
      <c r="K72" s="116">
        <v>1.2386457473162675</v>
      </c>
    </row>
    <row r="73" spans="1:11" ht="14.1" customHeight="1" x14ac:dyDescent="0.2">
      <c r="A73" s="306" t="s">
        <v>309</v>
      </c>
      <c r="B73" s="307" t="s">
        <v>310</v>
      </c>
      <c r="C73" s="308"/>
      <c r="D73" s="113">
        <v>0.3744137608569364</v>
      </c>
      <c r="E73" s="115">
        <v>1057</v>
      </c>
      <c r="F73" s="114">
        <v>1077</v>
      </c>
      <c r="G73" s="114">
        <v>1015</v>
      </c>
      <c r="H73" s="114">
        <v>1094</v>
      </c>
      <c r="I73" s="140">
        <v>1089</v>
      </c>
      <c r="J73" s="115">
        <v>-32</v>
      </c>
      <c r="K73" s="116">
        <v>-2.9384756657483928</v>
      </c>
    </row>
    <row r="74" spans="1:11" ht="14.1" customHeight="1" x14ac:dyDescent="0.2">
      <c r="A74" s="306" t="s">
        <v>311</v>
      </c>
      <c r="B74" s="307" t="s">
        <v>312</v>
      </c>
      <c r="C74" s="308"/>
      <c r="D74" s="113">
        <v>0.26177083185740396</v>
      </c>
      <c r="E74" s="115">
        <v>739</v>
      </c>
      <c r="F74" s="114">
        <v>730</v>
      </c>
      <c r="G74" s="114">
        <v>732</v>
      </c>
      <c r="H74" s="114">
        <v>747</v>
      </c>
      <c r="I74" s="140">
        <v>752</v>
      </c>
      <c r="J74" s="115">
        <v>-13</v>
      </c>
      <c r="K74" s="116">
        <v>-1.7287234042553192</v>
      </c>
    </row>
    <row r="75" spans="1:11" ht="14.1" customHeight="1" x14ac:dyDescent="0.2">
      <c r="A75" s="306" t="s">
        <v>313</v>
      </c>
      <c r="B75" s="307" t="s">
        <v>314</v>
      </c>
      <c r="C75" s="308"/>
      <c r="D75" s="113">
        <v>0.65389574507275738</v>
      </c>
      <c r="E75" s="115">
        <v>1846</v>
      </c>
      <c r="F75" s="114">
        <v>1838</v>
      </c>
      <c r="G75" s="114">
        <v>1821</v>
      </c>
      <c r="H75" s="114">
        <v>1838</v>
      </c>
      <c r="I75" s="140">
        <v>1817</v>
      </c>
      <c r="J75" s="115">
        <v>29</v>
      </c>
      <c r="K75" s="116">
        <v>1.5960374243258117</v>
      </c>
    </row>
    <row r="76" spans="1:11" ht="14.1" customHeight="1" x14ac:dyDescent="0.2">
      <c r="A76" s="306">
        <v>91</v>
      </c>
      <c r="B76" s="307" t="s">
        <v>315</v>
      </c>
      <c r="C76" s="308"/>
      <c r="D76" s="113">
        <v>0.38326933703614491</v>
      </c>
      <c r="E76" s="115">
        <v>1082</v>
      </c>
      <c r="F76" s="114">
        <v>1076</v>
      </c>
      <c r="G76" s="114">
        <v>1074</v>
      </c>
      <c r="H76" s="114">
        <v>1009</v>
      </c>
      <c r="I76" s="140">
        <v>999</v>
      </c>
      <c r="J76" s="115">
        <v>83</v>
      </c>
      <c r="K76" s="116">
        <v>8.3083083083083089</v>
      </c>
    </row>
    <row r="77" spans="1:11" ht="14.1" customHeight="1" x14ac:dyDescent="0.2">
      <c r="A77" s="306">
        <v>92</v>
      </c>
      <c r="B77" s="307" t="s">
        <v>316</v>
      </c>
      <c r="C77" s="308"/>
      <c r="D77" s="113">
        <v>1.4321237797016024</v>
      </c>
      <c r="E77" s="115">
        <v>4043</v>
      </c>
      <c r="F77" s="114">
        <v>4025</v>
      </c>
      <c r="G77" s="114">
        <v>3948</v>
      </c>
      <c r="H77" s="114">
        <v>3871</v>
      </c>
      <c r="I77" s="140">
        <v>3891</v>
      </c>
      <c r="J77" s="115">
        <v>152</v>
      </c>
      <c r="K77" s="116">
        <v>3.9064507838601901</v>
      </c>
    </row>
    <row r="78" spans="1:11" ht="14.1" customHeight="1" x14ac:dyDescent="0.2">
      <c r="A78" s="306">
        <v>93</v>
      </c>
      <c r="B78" s="307" t="s">
        <v>317</v>
      </c>
      <c r="C78" s="308"/>
      <c r="D78" s="113">
        <v>0.1824248692916956</v>
      </c>
      <c r="E78" s="115">
        <v>515</v>
      </c>
      <c r="F78" s="114">
        <v>523</v>
      </c>
      <c r="G78" s="114">
        <v>529</v>
      </c>
      <c r="H78" s="114">
        <v>514</v>
      </c>
      <c r="I78" s="140">
        <v>521</v>
      </c>
      <c r="J78" s="115">
        <v>-6</v>
      </c>
      <c r="K78" s="116">
        <v>-1.1516314779270633</v>
      </c>
    </row>
    <row r="79" spans="1:11" ht="14.1" customHeight="1" x14ac:dyDescent="0.2">
      <c r="A79" s="306">
        <v>94</v>
      </c>
      <c r="B79" s="307" t="s">
        <v>318</v>
      </c>
      <c r="C79" s="308"/>
      <c r="D79" s="113">
        <v>0.27983620726298936</v>
      </c>
      <c r="E79" s="115">
        <v>790</v>
      </c>
      <c r="F79" s="114">
        <v>888</v>
      </c>
      <c r="G79" s="114">
        <v>857</v>
      </c>
      <c r="H79" s="114">
        <v>796</v>
      </c>
      <c r="I79" s="140">
        <v>792</v>
      </c>
      <c r="J79" s="115">
        <v>-2</v>
      </c>
      <c r="K79" s="116">
        <v>-0.25252525252525254</v>
      </c>
    </row>
    <row r="80" spans="1:11" ht="14.1" customHeight="1" x14ac:dyDescent="0.2">
      <c r="A80" s="306" t="s">
        <v>319</v>
      </c>
      <c r="B80" s="307" t="s">
        <v>320</v>
      </c>
      <c r="C80" s="308"/>
      <c r="D80" s="113">
        <v>2.4087167207447184E-2</v>
      </c>
      <c r="E80" s="115">
        <v>68</v>
      </c>
      <c r="F80" s="114">
        <v>60</v>
      </c>
      <c r="G80" s="114">
        <v>49</v>
      </c>
      <c r="H80" s="114">
        <v>34</v>
      </c>
      <c r="I80" s="140">
        <v>34</v>
      </c>
      <c r="J80" s="115">
        <v>34</v>
      </c>
      <c r="K80" s="116">
        <v>100</v>
      </c>
    </row>
    <row r="81" spans="1:11" ht="14.1" customHeight="1" x14ac:dyDescent="0.2">
      <c r="A81" s="310" t="s">
        <v>321</v>
      </c>
      <c r="B81" s="311" t="s">
        <v>224</v>
      </c>
      <c r="C81" s="312"/>
      <c r="D81" s="125">
        <v>0.85119798234552335</v>
      </c>
      <c r="E81" s="143">
        <v>2403</v>
      </c>
      <c r="F81" s="144">
        <v>2425</v>
      </c>
      <c r="G81" s="144">
        <v>2434</v>
      </c>
      <c r="H81" s="144">
        <v>2391</v>
      </c>
      <c r="I81" s="145">
        <v>2406</v>
      </c>
      <c r="J81" s="143">
        <v>-3</v>
      </c>
      <c r="K81" s="146">
        <v>-0.12468827930174564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71052</v>
      </c>
      <c r="E12" s="114">
        <v>74002</v>
      </c>
      <c r="F12" s="114">
        <v>74480</v>
      </c>
      <c r="G12" s="114">
        <v>75473</v>
      </c>
      <c r="H12" s="140">
        <v>73699</v>
      </c>
      <c r="I12" s="115">
        <v>-2647</v>
      </c>
      <c r="J12" s="116">
        <v>-3.5916362501526478</v>
      </c>
      <c r="K12"/>
      <c r="L12"/>
      <c r="M12"/>
      <c r="N12"/>
      <c r="O12"/>
      <c r="P12"/>
    </row>
    <row r="13" spans="1:16" s="110" customFormat="1" ht="14.45" customHeight="1" x14ac:dyDescent="0.2">
      <c r="A13" s="120" t="s">
        <v>105</v>
      </c>
      <c r="B13" s="119" t="s">
        <v>106</v>
      </c>
      <c r="C13" s="113">
        <v>39.936947587682262</v>
      </c>
      <c r="D13" s="115">
        <v>28376</v>
      </c>
      <c r="E13" s="114">
        <v>29468</v>
      </c>
      <c r="F13" s="114">
        <v>29652</v>
      </c>
      <c r="G13" s="114">
        <v>29836</v>
      </c>
      <c r="H13" s="140">
        <v>28971</v>
      </c>
      <c r="I13" s="115">
        <v>-595</v>
      </c>
      <c r="J13" s="116">
        <v>-2.0537779158468812</v>
      </c>
      <c r="K13"/>
      <c r="L13"/>
      <c r="M13"/>
      <c r="N13"/>
      <c r="O13"/>
      <c r="P13"/>
    </row>
    <row r="14" spans="1:16" s="110" customFormat="1" ht="14.45" customHeight="1" x14ac:dyDescent="0.2">
      <c r="A14" s="120"/>
      <c r="B14" s="119" t="s">
        <v>107</v>
      </c>
      <c r="C14" s="113">
        <v>60.063052412317738</v>
      </c>
      <c r="D14" s="115">
        <v>42676</v>
      </c>
      <c r="E14" s="114">
        <v>44534</v>
      </c>
      <c r="F14" s="114">
        <v>44828</v>
      </c>
      <c r="G14" s="114">
        <v>45637</v>
      </c>
      <c r="H14" s="140">
        <v>44728</v>
      </c>
      <c r="I14" s="115">
        <v>-2052</v>
      </c>
      <c r="J14" s="116">
        <v>-4.5877302808084419</v>
      </c>
      <c r="K14"/>
      <c r="L14"/>
      <c r="M14"/>
      <c r="N14"/>
      <c r="O14"/>
      <c r="P14"/>
    </row>
    <row r="15" spans="1:16" s="110" customFormat="1" ht="14.45" customHeight="1" x14ac:dyDescent="0.2">
      <c r="A15" s="118" t="s">
        <v>105</v>
      </c>
      <c r="B15" s="121" t="s">
        <v>108</v>
      </c>
      <c r="C15" s="113">
        <v>18.171198558802004</v>
      </c>
      <c r="D15" s="115">
        <v>12911</v>
      </c>
      <c r="E15" s="114">
        <v>13660</v>
      </c>
      <c r="F15" s="114">
        <v>13659</v>
      </c>
      <c r="G15" s="114">
        <v>14081</v>
      </c>
      <c r="H15" s="140">
        <v>13008</v>
      </c>
      <c r="I15" s="115">
        <v>-97</v>
      </c>
      <c r="J15" s="116">
        <v>-0.74569495694956944</v>
      </c>
      <c r="K15"/>
      <c r="L15"/>
      <c r="M15"/>
      <c r="N15"/>
      <c r="O15"/>
      <c r="P15"/>
    </row>
    <row r="16" spans="1:16" s="110" customFormat="1" ht="14.45" customHeight="1" x14ac:dyDescent="0.2">
      <c r="A16" s="118"/>
      <c r="B16" s="121" t="s">
        <v>109</v>
      </c>
      <c r="C16" s="113">
        <v>46.678488993976245</v>
      </c>
      <c r="D16" s="115">
        <v>33166</v>
      </c>
      <c r="E16" s="114">
        <v>34855</v>
      </c>
      <c r="F16" s="114">
        <v>35204</v>
      </c>
      <c r="G16" s="114">
        <v>35655</v>
      </c>
      <c r="H16" s="140">
        <v>35427</v>
      </c>
      <c r="I16" s="115">
        <v>-2261</v>
      </c>
      <c r="J16" s="116">
        <v>-6.3821379174076274</v>
      </c>
      <c r="K16"/>
      <c r="L16"/>
      <c r="M16"/>
      <c r="N16"/>
      <c r="O16"/>
      <c r="P16"/>
    </row>
    <row r="17" spans="1:16" s="110" customFormat="1" ht="14.45" customHeight="1" x14ac:dyDescent="0.2">
      <c r="A17" s="118"/>
      <c r="B17" s="121" t="s">
        <v>110</v>
      </c>
      <c r="C17" s="113">
        <v>19.146540561842031</v>
      </c>
      <c r="D17" s="115">
        <v>13604</v>
      </c>
      <c r="E17" s="114">
        <v>13859</v>
      </c>
      <c r="F17" s="114">
        <v>14007</v>
      </c>
      <c r="G17" s="114">
        <v>14174</v>
      </c>
      <c r="H17" s="140">
        <v>13971</v>
      </c>
      <c r="I17" s="115">
        <v>-367</v>
      </c>
      <c r="J17" s="116">
        <v>-2.626869944885835</v>
      </c>
      <c r="K17"/>
      <c r="L17"/>
      <c r="M17"/>
      <c r="N17"/>
      <c r="O17"/>
      <c r="P17"/>
    </row>
    <row r="18" spans="1:16" s="110" customFormat="1" ht="14.45" customHeight="1" x14ac:dyDescent="0.2">
      <c r="A18" s="120"/>
      <c r="B18" s="121" t="s">
        <v>111</v>
      </c>
      <c r="C18" s="113">
        <v>16.002364465461916</v>
      </c>
      <c r="D18" s="115">
        <v>11370</v>
      </c>
      <c r="E18" s="114">
        <v>11628</v>
      </c>
      <c r="F18" s="114">
        <v>11610</v>
      </c>
      <c r="G18" s="114">
        <v>11563</v>
      </c>
      <c r="H18" s="140">
        <v>11293</v>
      </c>
      <c r="I18" s="115">
        <v>77</v>
      </c>
      <c r="J18" s="116">
        <v>0.68183830691578851</v>
      </c>
      <c r="K18"/>
      <c r="L18"/>
      <c r="M18"/>
      <c r="N18"/>
      <c r="O18"/>
      <c r="P18"/>
    </row>
    <row r="19" spans="1:16" s="110" customFormat="1" ht="14.45" customHeight="1" x14ac:dyDescent="0.2">
      <c r="A19" s="120"/>
      <c r="B19" s="121" t="s">
        <v>112</v>
      </c>
      <c r="C19" s="113">
        <v>1.5087541518887575</v>
      </c>
      <c r="D19" s="115">
        <v>1072</v>
      </c>
      <c r="E19" s="114">
        <v>1112</v>
      </c>
      <c r="F19" s="114">
        <v>1121</v>
      </c>
      <c r="G19" s="114">
        <v>977</v>
      </c>
      <c r="H19" s="140">
        <v>945</v>
      </c>
      <c r="I19" s="115">
        <v>127</v>
      </c>
      <c r="J19" s="116">
        <v>13.43915343915344</v>
      </c>
      <c r="K19"/>
      <c r="L19"/>
      <c r="M19"/>
      <c r="N19"/>
      <c r="O19"/>
      <c r="P19"/>
    </row>
    <row r="20" spans="1:16" s="110" customFormat="1" ht="14.45" customHeight="1" x14ac:dyDescent="0.2">
      <c r="A20" s="120" t="s">
        <v>113</v>
      </c>
      <c r="B20" s="119" t="s">
        <v>116</v>
      </c>
      <c r="C20" s="113">
        <v>93.007937848336425</v>
      </c>
      <c r="D20" s="115">
        <v>66084</v>
      </c>
      <c r="E20" s="114">
        <v>68706</v>
      </c>
      <c r="F20" s="114">
        <v>69137</v>
      </c>
      <c r="G20" s="114">
        <v>70018</v>
      </c>
      <c r="H20" s="140">
        <v>68426</v>
      </c>
      <c r="I20" s="115">
        <v>-2342</v>
      </c>
      <c r="J20" s="116">
        <v>-3.422675591149563</v>
      </c>
      <c r="K20"/>
      <c r="L20"/>
      <c r="M20"/>
      <c r="N20"/>
      <c r="O20"/>
      <c r="P20"/>
    </row>
    <row r="21" spans="1:16" s="110" customFormat="1" ht="14.45" customHeight="1" x14ac:dyDescent="0.2">
      <c r="A21" s="123"/>
      <c r="B21" s="124" t="s">
        <v>117</v>
      </c>
      <c r="C21" s="125">
        <v>6.7598378652254683</v>
      </c>
      <c r="D21" s="143">
        <v>4803</v>
      </c>
      <c r="E21" s="144">
        <v>5116</v>
      </c>
      <c r="F21" s="144">
        <v>5154</v>
      </c>
      <c r="G21" s="144">
        <v>5258</v>
      </c>
      <c r="H21" s="145">
        <v>5092</v>
      </c>
      <c r="I21" s="143">
        <v>-289</v>
      </c>
      <c r="J21" s="146">
        <v>-5.6755695208169676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72966</v>
      </c>
      <c r="E56" s="114">
        <v>75988</v>
      </c>
      <c r="F56" s="114">
        <v>76318</v>
      </c>
      <c r="G56" s="114">
        <v>76825</v>
      </c>
      <c r="H56" s="140">
        <v>75146</v>
      </c>
      <c r="I56" s="115">
        <v>-2180</v>
      </c>
      <c r="J56" s="116">
        <v>-2.9010193490006122</v>
      </c>
      <c r="K56"/>
      <c r="L56"/>
      <c r="M56"/>
      <c r="N56"/>
      <c r="O56"/>
      <c r="P56"/>
    </row>
    <row r="57" spans="1:16" s="110" customFormat="1" ht="14.45" customHeight="1" x14ac:dyDescent="0.2">
      <c r="A57" s="120" t="s">
        <v>105</v>
      </c>
      <c r="B57" s="119" t="s">
        <v>106</v>
      </c>
      <c r="C57" s="113">
        <v>40.435271222213089</v>
      </c>
      <c r="D57" s="115">
        <v>29504</v>
      </c>
      <c r="E57" s="114">
        <v>30583</v>
      </c>
      <c r="F57" s="114">
        <v>30824</v>
      </c>
      <c r="G57" s="114">
        <v>30895</v>
      </c>
      <c r="H57" s="140">
        <v>30074</v>
      </c>
      <c r="I57" s="115">
        <v>-570</v>
      </c>
      <c r="J57" s="116">
        <v>-1.8953248653321806</v>
      </c>
    </row>
    <row r="58" spans="1:16" s="110" customFormat="1" ht="14.45" customHeight="1" x14ac:dyDescent="0.2">
      <c r="A58" s="120"/>
      <c r="B58" s="119" t="s">
        <v>107</v>
      </c>
      <c r="C58" s="113">
        <v>59.564728777786911</v>
      </c>
      <c r="D58" s="115">
        <v>43462</v>
      </c>
      <c r="E58" s="114">
        <v>45405</v>
      </c>
      <c r="F58" s="114">
        <v>45494</v>
      </c>
      <c r="G58" s="114">
        <v>45930</v>
      </c>
      <c r="H58" s="140">
        <v>45072</v>
      </c>
      <c r="I58" s="115">
        <v>-1610</v>
      </c>
      <c r="J58" s="116">
        <v>-3.5720624778132763</v>
      </c>
    </row>
    <row r="59" spans="1:16" s="110" customFormat="1" ht="14.45" customHeight="1" x14ac:dyDescent="0.2">
      <c r="A59" s="118" t="s">
        <v>105</v>
      </c>
      <c r="B59" s="121" t="s">
        <v>108</v>
      </c>
      <c r="C59" s="113">
        <v>17.954937916289779</v>
      </c>
      <c r="D59" s="115">
        <v>13101</v>
      </c>
      <c r="E59" s="114">
        <v>13929</v>
      </c>
      <c r="F59" s="114">
        <v>13996</v>
      </c>
      <c r="G59" s="114">
        <v>14504</v>
      </c>
      <c r="H59" s="140">
        <v>13451</v>
      </c>
      <c r="I59" s="115">
        <v>-350</v>
      </c>
      <c r="J59" s="116">
        <v>-2.6020370232696455</v>
      </c>
    </row>
    <row r="60" spans="1:16" s="110" customFormat="1" ht="14.45" customHeight="1" x14ac:dyDescent="0.2">
      <c r="A60" s="118"/>
      <c r="B60" s="121" t="s">
        <v>109</v>
      </c>
      <c r="C60" s="113">
        <v>47.006825096620346</v>
      </c>
      <c r="D60" s="115">
        <v>34299</v>
      </c>
      <c r="E60" s="114">
        <v>36045</v>
      </c>
      <c r="F60" s="114">
        <v>36278</v>
      </c>
      <c r="G60" s="114">
        <v>36402</v>
      </c>
      <c r="H60" s="140">
        <v>36203</v>
      </c>
      <c r="I60" s="115">
        <v>-1904</v>
      </c>
      <c r="J60" s="116">
        <v>-5.2592326602767727</v>
      </c>
    </row>
    <row r="61" spans="1:16" s="110" customFormat="1" ht="14.45" customHeight="1" x14ac:dyDescent="0.2">
      <c r="A61" s="118"/>
      <c r="B61" s="121" t="s">
        <v>110</v>
      </c>
      <c r="C61" s="113">
        <v>19.129457555573829</v>
      </c>
      <c r="D61" s="115">
        <v>13958</v>
      </c>
      <c r="E61" s="114">
        <v>14188</v>
      </c>
      <c r="F61" s="114">
        <v>14277</v>
      </c>
      <c r="G61" s="114">
        <v>14269</v>
      </c>
      <c r="H61" s="140">
        <v>14092</v>
      </c>
      <c r="I61" s="115">
        <v>-134</v>
      </c>
      <c r="J61" s="116">
        <v>-0.95089412432585863</v>
      </c>
    </row>
    <row r="62" spans="1:16" s="110" customFormat="1" ht="14.45" customHeight="1" x14ac:dyDescent="0.2">
      <c r="A62" s="120"/>
      <c r="B62" s="121" t="s">
        <v>111</v>
      </c>
      <c r="C62" s="113">
        <v>15.907408930186662</v>
      </c>
      <c r="D62" s="115">
        <v>11607</v>
      </c>
      <c r="E62" s="114">
        <v>11826</v>
      </c>
      <c r="F62" s="114">
        <v>11767</v>
      </c>
      <c r="G62" s="114">
        <v>11650</v>
      </c>
      <c r="H62" s="140">
        <v>11400</v>
      </c>
      <c r="I62" s="115">
        <v>207</v>
      </c>
      <c r="J62" s="116">
        <v>1.8157894736842106</v>
      </c>
    </row>
    <row r="63" spans="1:16" s="110" customFormat="1" ht="14.45" customHeight="1" x14ac:dyDescent="0.2">
      <c r="A63" s="120"/>
      <c r="B63" s="121" t="s">
        <v>112</v>
      </c>
      <c r="C63" s="113">
        <v>1.5418139955595758</v>
      </c>
      <c r="D63" s="115">
        <v>1125</v>
      </c>
      <c r="E63" s="114">
        <v>1144</v>
      </c>
      <c r="F63" s="114">
        <v>1144</v>
      </c>
      <c r="G63" s="114">
        <v>996</v>
      </c>
      <c r="H63" s="140">
        <v>973</v>
      </c>
      <c r="I63" s="115">
        <v>152</v>
      </c>
      <c r="J63" s="116">
        <v>15.621788283658788</v>
      </c>
    </row>
    <row r="64" spans="1:16" s="110" customFormat="1" ht="14.45" customHeight="1" x14ac:dyDescent="0.2">
      <c r="A64" s="120" t="s">
        <v>113</v>
      </c>
      <c r="B64" s="119" t="s">
        <v>116</v>
      </c>
      <c r="C64" s="113">
        <v>92.430721157799525</v>
      </c>
      <c r="D64" s="115">
        <v>67443</v>
      </c>
      <c r="E64" s="114">
        <v>70156</v>
      </c>
      <c r="F64" s="114">
        <v>70587</v>
      </c>
      <c r="G64" s="114">
        <v>71229</v>
      </c>
      <c r="H64" s="140">
        <v>69729</v>
      </c>
      <c r="I64" s="115">
        <v>-2286</v>
      </c>
      <c r="J64" s="116">
        <v>-3.2784064019274619</v>
      </c>
    </row>
    <row r="65" spans="1:10" s="110" customFormat="1" ht="14.45" customHeight="1" x14ac:dyDescent="0.2">
      <c r="A65" s="123"/>
      <c r="B65" s="124" t="s">
        <v>117</v>
      </c>
      <c r="C65" s="125">
        <v>7.3705561494394649</v>
      </c>
      <c r="D65" s="143">
        <v>5378</v>
      </c>
      <c r="E65" s="144">
        <v>5669</v>
      </c>
      <c r="F65" s="144">
        <v>5569</v>
      </c>
      <c r="G65" s="144">
        <v>5431</v>
      </c>
      <c r="H65" s="145">
        <v>5252</v>
      </c>
      <c r="I65" s="143">
        <v>126</v>
      </c>
      <c r="J65" s="146">
        <v>2.3990860624523993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71052</v>
      </c>
      <c r="G11" s="114">
        <v>74002</v>
      </c>
      <c r="H11" s="114">
        <v>74480</v>
      </c>
      <c r="I11" s="114">
        <v>75473</v>
      </c>
      <c r="J11" s="140">
        <v>73699</v>
      </c>
      <c r="K11" s="114">
        <v>-2647</v>
      </c>
      <c r="L11" s="116">
        <v>-3.5916362501526478</v>
      </c>
    </row>
    <row r="12" spans="1:17" s="110" customFormat="1" ht="24" customHeight="1" x14ac:dyDescent="0.2">
      <c r="A12" s="604" t="s">
        <v>185</v>
      </c>
      <c r="B12" s="605"/>
      <c r="C12" s="605"/>
      <c r="D12" s="606"/>
      <c r="E12" s="113">
        <v>39.936947587682262</v>
      </c>
      <c r="F12" s="115">
        <v>28376</v>
      </c>
      <c r="G12" s="114">
        <v>29468</v>
      </c>
      <c r="H12" s="114">
        <v>29652</v>
      </c>
      <c r="I12" s="114">
        <v>29836</v>
      </c>
      <c r="J12" s="140">
        <v>28971</v>
      </c>
      <c r="K12" s="114">
        <v>-595</v>
      </c>
      <c r="L12" s="116">
        <v>-2.0537779158468812</v>
      </c>
    </row>
    <row r="13" spans="1:17" s="110" customFormat="1" ht="15" customHeight="1" x14ac:dyDescent="0.2">
      <c r="A13" s="120"/>
      <c r="B13" s="612" t="s">
        <v>107</v>
      </c>
      <c r="C13" s="612"/>
      <c r="E13" s="113">
        <v>60.063052412317738</v>
      </c>
      <c r="F13" s="115">
        <v>42676</v>
      </c>
      <c r="G13" s="114">
        <v>44534</v>
      </c>
      <c r="H13" s="114">
        <v>44828</v>
      </c>
      <c r="I13" s="114">
        <v>45637</v>
      </c>
      <c r="J13" s="140">
        <v>44728</v>
      </c>
      <c r="K13" s="114">
        <v>-2052</v>
      </c>
      <c r="L13" s="116">
        <v>-4.5877302808084419</v>
      </c>
    </row>
    <row r="14" spans="1:17" s="110" customFormat="1" ht="22.5" customHeight="1" x14ac:dyDescent="0.2">
      <c r="A14" s="604" t="s">
        <v>186</v>
      </c>
      <c r="B14" s="605"/>
      <c r="C14" s="605"/>
      <c r="D14" s="606"/>
      <c r="E14" s="113">
        <v>18.171198558802004</v>
      </c>
      <c r="F14" s="115">
        <v>12911</v>
      </c>
      <c r="G14" s="114">
        <v>13660</v>
      </c>
      <c r="H14" s="114">
        <v>13659</v>
      </c>
      <c r="I14" s="114">
        <v>14081</v>
      </c>
      <c r="J14" s="140">
        <v>13008</v>
      </c>
      <c r="K14" s="114">
        <v>-97</v>
      </c>
      <c r="L14" s="116">
        <v>-0.74569495694956944</v>
      </c>
    </row>
    <row r="15" spans="1:17" s="110" customFormat="1" ht="15" customHeight="1" x14ac:dyDescent="0.2">
      <c r="A15" s="120"/>
      <c r="B15" s="119"/>
      <c r="C15" s="258" t="s">
        <v>106</v>
      </c>
      <c r="E15" s="113">
        <v>44.311052590814036</v>
      </c>
      <c r="F15" s="115">
        <v>5721</v>
      </c>
      <c r="G15" s="114">
        <v>5998</v>
      </c>
      <c r="H15" s="114">
        <v>6028</v>
      </c>
      <c r="I15" s="114">
        <v>6233</v>
      </c>
      <c r="J15" s="140">
        <v>5772</v>
      </c>
      <c r="K15" s="114">
        <v>-51</v>
      </c>
      <c r="L15" s="116">
        <v>-0.88357588357588357</v>
      </c>
    </row>
    <row r="16" spans="1:17" s="110" customFormat="1" ht="15" customHeight="1" x14ac:dyDescent="0.2">
      <c r="A16" s="120"/>
      <c r="B16" s="119"/>
      <c r="C16" s="258" t="s">
        <v>107</v>
      </c>
      <c r="E16" s="113">
        <v>55.688947409185964</v>
      </c>
      <c r="F16" s="115">
        <v>7190</v>
      </c>
      <c r="G16" s="114">
        <v>7662</v>
      </c>
      <c r="H16" s="114">
        <v>7631</v>
      </c>
      <c r="I16" s="114">
        <v>7848</v>
      </c>
      <c r="J16" s="140">
        <v>7236</v>
      </c>
      <c r="K16" s="114">
        <v>-46</v>
      </c>
      <c r="L16" s="116">
        <v>-0.63571033720287451</v>
      </c>
    </row>
    <row r="17" spans="1:12" s="110" customFormat="1" ht="15" customHeight="1" x14ac:dyDescent="0.2">
      <c r="A17" s="120"/>
      <c r="B17" s="121" t="s">
        <v>109</v>
      </c>
      <c r="C17" s="258"/>
      <c r="E17" s="113">
        <v>46.678488993976245</v>
      </c>
      <c r="F17" s="115">
        <v>33166</v>
      </c>
      <c r="G17" s="114">
        <v>34855</v>
      </c>
      <c r="H17" s="114">
        <v>35204</v>
      </c>
      <c r="I17" s="114">
        <v>35655</v>
      </c>
      <c r="J17" s="140">
        <v>35427</v>
      </c>
      <c r="K17" s="114">
        <v>-2261</v>
      </c>
      <c r="L17" s="116">
        <v>-6.3821379174076274</v>
      </c>
    </row>
    <row r="18" spans="1:12" s="110" customFormat="1" ht="15" customHeight="1" x14ac:dyDescent="0.2">
      <c r="A18" s="120"/>
      <c r="B18" s="119"/>
      <c r="C18" s="258" t="s">
        <v>106</v>
      </c>
      <c r="E18" s="113">
        <v>35.928360369052648</v>
      </c>
      <c r="F18" s="115">
        <v>11916</v>
      </c>
      <c r="G18" s="114">
        <v>12506</v>
      </c>
      <c r="H18" s="114">
        <v>12551</v>
      </c>
      <c r="I18" s="114">
        <v>12531</v>
      </c>
      <c r="J18" s="140">
        <v>12379</v>
      </c>
      <c r="K18" s="114">
        <v>-463</v>
      </c>
      <c r="L18" s="116">
        <v>-3.7402051862024397</v>
      </c>
    </row>
    <row r="19" spans="1:12" s="110" customFormat="1" ht="15" customHeight="1" x14ac:dyDescent="0.2">
      <c r="A19" s="120"/>
      <c r="B19" s="119"/>
      <c r="C19" s="258" t="s">
        <v>107</v>
      </c>
      <c r="E19" s="113">
        <v>64.071639630947359</v>
      </c>
      <c r="F19" s="115">
        <v>21250</v>
      </c>
      <c r="G19" s="114">
        <v>22349</v>
      </c>
      <c r="H19" s="114">
        <v>22653</v>
      </c>
      <c r="I19" s="114">
        <v>23124</v>
      </c>
      <c r="J19" s="140">
        <v>23048</v>
      </c>
      <c r="K19" s="114">
        <v>-1798</v>
      </c>
      <c r="L19" s="116">
        <v>-7.8011107254425545</v>
      </c>
    </row>
    <row r="20" spans="1:12" s="110" customFormat="1" ht="15" customHeight="1" x14ac:dyDescent="0.2">
      <c r="A20" s="120"/>
      <c r="B20" s="121" t="s">
        <v>110</v>
      </c>
      <c r="C20" s="258"/>
      <c r="E20" s="113">
        <v>19.146540561842031</v>
      </c>
      <c r="F20" s="115">
        <v>13604</v>
      </c>
      <c r="G20" s="114">
        <v>13859</v>
      </c>
      <c r="H20" s="114">
        <v>14007</v>
      </c>
      <c r="I20" s="114">
        <v>14174</v>
      </c>
      <c r="J20" s="140">
        <v>13971</v>
      </c>
      <c r="K20" s="114">
        <v>-367</v>
      </c>
      <c r="L20" s="116">
        <v>-2.626869944885835</v>
      </c>
    </row>
    <row r="21" spans="1:12" s="110" customFormat="1" ht="15" customHeight="1" x14ac:dyDescent="0.2">
      <c r="A21" s="120"/>
      <c r="B21" s="119"/>
      <c r="C21" s="258" t="s">
        <v>106</v>
      </c>
      <c r="E21" s="113">
        <v>33.335783593060867</v>
      </c>
      <c r="F21" s="115">
        <v>4535</v>
      </c>
      <c r="G21" s="114">
        <v>4644</v>
      </c>
      <c r="H21" s="114">
        <v>4742</v>
      </c>
      <c r="I21" s="114">
        <v>4772</v>
      </c>
      <c r="J21" s="140">
        <v>4676</v>
      </c>
      <c r="K21" s="114">
        <v>-141</v>
      </c>
      <c r="L21" s="116">
        <v>-3.015397775876818</v>
      </c>
    </row>
    <row r="22" spans="1:12" s="110" customFormat="1" ht="15" customHeight="1" x14ac:dyDescent="0.2">
      <c r="A22" s="120"/>
      <c r="B22" s="119"/>
      <c r="C22" s="258" t="s">
        <v>107</v>
      </c>
      <c r="E22" s="113">
        <v>66.664216406939133</v>
      </c>
      <c r="F22" s="115">
        <v>9069</v>
      </c>
      <c r="G22" s="114">
        <v>9215</v>
      </c>
      <c r="H22" s="114">
        <v>9265</v>
      </c>
      <c r="I22" s="114">
        <v>9402</v>
      </c>
      <c r="J22" s="140">
        <v>9295</v>
      </c>
      <c r="K22" s="114">
        <v>-226</v>
      </c>
      <c r="L22" s="116">
        <v>-2.4314147391070469</v>
      </c>
    </row>
    <row r="23" spans="1:12" s="110" customFormat="1" ht="15" customHeight="1" x14ac:dyDescent="0.2">
      <c r="A23" s="120"/>
      <c r="B23" s="121" t="s">
        <v>111</v>
      </c>
      <c r="C23" s="258"/>
      <c r="E23" s="113">
        <v>16.002364465461916</v>
      </c>
      <c r="F23" s="115">
        <v>11370</v>
      </c>
      <c r="G23" s="114">
        <v>11628</v>
      </c>
      <c r="H23" s="114">
        <v>11610</v>
      </c>
      <c r="I23" s="114">
        <v>11563</v>
      </c>
      <c r="J23" s="140">
        <v>11293</v>
      </c>
      <c r="K23" s="114">
        <v>77</v>
      </c>
      <c r="L23" s="116">
        <v>0.68183830691578851</v>
      </c>
    </row>
    <row r="24" spans="1:12" s="110" customFormat="1" ht="15" customHeight="1" x14ac:dyDescent="0.2">
      <c r="A24" s="120"/>
      <c r="B24" s="119"/>
      <c r="C24" s="258" t="s">
        <v>106</v>
      </c>
      <c r="E24" s="113">
        <v>54.55584872471416</v>
      </c>
      <c r="F24" s="115">
        <v>6203</v>
      </c>
      <c r="G24" s="114">
        <v>6320</v>
      </c>
      <c r="H24" s="114">
        <v>6331</v>
      </c>
      <c r="I24" s="114">
        <v>6300</v>
      </c>
      <c r="J24" s="140">
        <v>6144</v>
      </c>
      <c r="K24" s="114">
        <v>59</v>
      </c>
      <c r="L24" s="116">
        <v>0.96028645833333337</v>
      </c>
    </row>
    <row r="25" spans="1:12" s="110" customFormat="1" ht="15" customHeight="1" x14ac:dyDescent="0.2">
      <c r="A25" s="120"/>
      <c r="B25" s="119"/>
      <c r="C25" s="258" t="s">
        <v>107</v>
      </c>
      <c r="E25" s="113">
        <v>45.44415127528584</v>
      </c>
      <c r="F25" s="115">
        <v>5167</v>
      </c>
      <c r="G25" s="114">
        <v>5308</v>
      </c>
      <c r="H25" s="114">
        <v>5279</v>
      </c>
      <c r="I25" s="114">
        <v>5263</v>
      </c>
      <c r="J25" s="140">
        <v>5149</v>
      </c>
      <c r="K25" s="114">
        <v>18</v>
      </c>
      <c r="L25" s="116">
        <v>0.34958244319285298</v>
      </c>
    </row>
    <row r="26" spans="1:12" s="110" customFormat="1" ht="15" customHeight="1" x14ac:dyDescent="0.2">
      <c r="A26" s="120"/>
      <c r="C26" s="121" t="s">
        <v>187</v>
      </c>
      <c r="D26" s="110" t="s">
        <v>188</v>
      </c>
      <c r="E26" s="113">
        <v>1.5087541518887575</v>
      </c>
      <c r="F26" s="115">
        <v>1072</v>
      </c>
      <c r="G26" s="114">
        <v>1112</v>
      </c>
      <c r="H26" s="114">
        <v>1121</v>
      </c>
      <c r="I26" s="114">
        <v>977</v>
      </c>
      <c r="J26" s="140">
        <v>945</v>
      </c>
      <c r="K26" s="114">
        <v>127</v>
      </c>
      <c r="L26" s="116">
        <v>13.43915343915344</v>
      </c>
    </row>
    <row r="27" spans="1:12" s="110" customFormat="1" ht="15" customHeight="1" x14ac:dyDescent="0.2">
      <c r="A27" s="120"/>
      <c r="B27" s="119"/>
      <c r="D27" s="259" t="s">
        <v>106</v>
      </c>
      <c r="E27" s="113">
        <v>47.201492537313435</v>
      </c>
      <c r="F27" s="115">
        <v>506</v>
      </c>
      <c r="G27" s="114">
        <v>523</v>
      </c>
      <c r="H27" s="114">
        <v>523</v>
      </c>
      <c r="I27" s="114">
        <v>472</v>
      </c>
      <c r="J27" s="140">
        <v>460</v>
      </c>
      <c r="K27" s="114">
        <v>46</v>
      </c>
      <c r="L27" s="116">
        <v>10</v>
      </c>
    </row>
    <row r="28" spans="1:12" s="110" customFormat="1" ht="15" customHeight="1" x14ac:dyDescent="0.2">
      <c r="A28" s="120"/>
      <c r="B28" s="119"/>
      <c r="D28" s="259" t="s">
        <v>107</v>
      </c>
      <c r="E28" s="113">
        <v>52.798507462686565</v>
      </c>
      <c r="F28" s="115">
        <v>566</v>
      </c>
      <c r="G28" s="114">
        <v>589</v>
      </c>
      <c r="H28" s="114">
        <v>598</v>
      </c>
      <c r="I28" s="114">
        <v>505</v>
      </c>
      <c r="J28" s="140">
        <v>485</v>
      </c>
      <c r="K28" s="114">
        <v>81</v>
      </c>
      <c r="L28" s="116">
        <v>16.701030927835053</v>
      </c>
    </row>
    <row r="29" spans="1:12" s="110" customFormat="1" ht="24" customHeight="1" x14ac:dyDescent="0.2">
      <c r="A29" s="604" t="s">
        <v>189</v>
      </c>
      <c r="B29" s="605"/>
      <c r="C29" s="605"/>
      <c r="D29" s="606"/>
      <c r="E29" s="113">
        <v>93.007937848336425</v>
      </c>
      <c r="F29" s="115">
        <v>66084</v>
      </c>
      <c r="G29" s="114">
        <v>68706</v>
      </c>
      <c r="H29" s="114">
        <v>69137</v>
      </c>
      <c r="I29" s="114">
        <v>70018</v>
      </c>
      <c r="J29" s="140">
        <v>68426</v>
      </c>
      <c r="K29" s="114">
        <v>-2342</v>
      </c>
      <c r="L29" s="116">
        <v>-3.422675591149563</v>
      </c>
    </row>
    <row r="30" spans="1:12" s="110" customFormat="1" ht="15" customHeight="1" x14ac:dyDescent="0.2">
      <c r="A30" s="120"/>
      <c r="B30" s="119"/>
      <c r="C30" s="258" t="s">
        <v>106</v>
      </c>
      <c r="E30" s="113">
        <v>39.352944737001394</v>
      </c>
      <c r="F30" s="115">
        <v>26006</v>
      </c>
      <c r="G30" s="114">
        <v>26896</v>
      </c>
      <c r="H30" s="114">
        <v>27124</v>
      </c>
      <c r="I30" s="114">
        <v>27345</v>
      </c>
      <c r="J30" s="140">
        <v>26574</v>
      </c>
      <c r="K30" s="114">
        <v>-568</v>
      </c>
      <c r="L30" s="116">
        <v>-2.1374275607736886</v>
      </c>
    </row>
    <row r="31" spans="1:12" s="110" customFormat="1" ht="15" customHeight="1" x14ac:dyDescent="0.2">
      <c r="A31" s="120"/>
      <c r="B31" s="119"/>
      <c r="C31" s="258" t="s">
        <v>107</v>
      </c>
      <c r="E31" s="113">
        <v>60.647055262998606</v>
      </c>
      <c r="F31" s="115">
        <v>40078</v>
      </c>
      <c r="G31" s="114">
        <v>41810</v>
      </c>
      <c r="H31" s="114">
        <v>42013</v>
      </c>
      <c r="I31" s="114">
        <v>42673</v>
      </c>
      <c r="J31" s="140">
        <v>41852</v>
      </c>
      <c r="K31" s="114">
        <v>-1774</v>
      </c>
      <c r="L31" s="116">
        <v>-4.2387460575360798</v>
      </c>
    </row>
    <row r="32" spans="1:12" s="110" customFormat="1" ht="15" customHeight="1" x14ac:dyDescent="0.2">
      <c r="A32" s="120"/>
      <c r="B32" s="119" t="s">
        <v>117</v>
      </c>
      <c r="C32" s="258"/>
      <c r="E32" s="113">
        <v>6.7598378652254683</v>
      </c>
      <c r="F32" s="114">
        <v>4803</v>
      </c>
      <c r="G32" s="114">
        <v>5116</v>
      </c>
      <c r="H32" s="114">
        <v>5154</v>
      </c>
      <c r="I32" s="114">
        <v>5258</v>
      </c>
      <c r="J32" s="140">
        <v>5092</v>
      </c>
      <c r="K32" s="114">
        <v>-289</v>
      </c>
      <c r="L32" s="116">
        <v>-5.6755695208169676</v>
      </c>
    </row>
    <row r="33" spans="1:12" s="110" customFormat="1" ht="15" customHeight="1" x14ac:dyDescent="0.2">
      <c r="A33" s="120"/>
      <c r="B33" s="119"/>
      <c r="C33" s="258" t="s">
        <v>106</v>
      </c>
      <c r="E33" s="113">
        <v>48.094940662086195</v>
      </c>
      <c r="F33" s="114">
        <v>2310</v>
      </c>
      <c r="G33" s="114">
        <v>2500</v>
      </c>
      <c r="H33" s="114">
        <v>2449</v>
      </c>
      <c r="I33" s="114">
        <v>2412</v>
      </c>
      <c r="J33" s="140">
        <v>2317</v>
      </c>
      <c r="K33" s="114">
        <v>-7</v>
      </c>
      <c r="L33" s="116">
        <v>-0.30211480362537763</v>
      </c>
    </row>
    <row r="34" spans="1:12" s="110" customFormat="1" ht="15" customHeight="1" x14ac:dyDescent="0.2">
      <c r="A34" s="120"/>
      <c r="B34" s="119"/>
      <c r="C34" s="258" t="s">
        <v>107</v>
      </c>
      <c r="E34" s="113">
        <v>51.905059337913805</v>
      </c>
      <c r="F34" s="114">
        <v>2493</v>
      </c>
      <c r="G34" s="114">
        <v>2616</v>
      </c>
      <c r="H34" s="114">
        <v>2705</v>
      </c>
      <c r="I34" s="114">
        <v>2846</v>
      </c>
      <c r="J34" s="140">
        <v>2775</v>
      </c>
      <c r="K34" s="114">
        <v>-282</v>
      </c>
      <c r="L34" s="116">
        <v>-10.162162162162161</v>
      </c>
    </row>
    <row r="35" spans="1:12" s="110" customFormat="1" ht="24" customHeight="1" x14ac:dyDescent="0.2">
      <c r="A35" s="604" t="s">
        <v>192</v>
      </c>
      <c r="B35" s="605"/>
      <c r="C35" s="605"/>
      <c r="D35" s="606"/>
      <c r="E35" s="113">
        <v>18.660980690198727</v>
      </c>
      <c r="F35" s="114">
        <v>13259</v>
      </c>
      <c r="G35" s="114">
        <v>13710</v>
      </c>
      <c r="H35" s="114">
        <v>13785</v>
      </c>
      <c r="I35" s="114">
        <v>14321</v>
      </c>
      <c r="J35" s="114">
        <v>13442</v>
      </c>
      <c r="K35" s="318">
        <v>-183</v>
      </c>
      <c r="L35" s="319">
        <v>-1.3614045528939145</v>
      </c>
    </row>
    <row r="36" spans="1:12" s="110" customFormat="1" ht="15" customHeight="1" x14ac:dyDescent="0.2">
      <c r="A36" s="120"/>
      <c r="B36" s="119"/>
      <c r="C36" s="258" t="s">
        <v>106</v>
      </c>
      <c r="E36" s="113">
        <v>41.503884154159437</v>
      </c>
      <c r="F36" s="114">
        <v>5503</v>
      </c>
      <c r="G36" s="114">
        <v>5665</v>
      </c>
      <c r="H36" s="114">
        <v>5661</v>
      </c>
      <c r="I36" s="114">
        <v>5953</v>
      </c>
      <c r="J36" s="114">
        <v>5524</v>
      </c>
      <c r="K36" s="318">
        <v>-21</v>
      </c>
      <c r="L36" s="116">
        <v>-0.38015930485155686</v>
      </c>
    </row>
    <row r="37" spans="1:12" s="110" customFormat="1" ht="15" customHeight="1" x14ac:dyDescent="0.2">
      <c r="A37" s="120"/>
      <c r="B37" s="119"/>
      <c r="C37" s="258" t="s">
        <v>107</v>
      </c>
      <c r="E37" s="113">
        <v>58.496115845840563</v>
      </c>
      <c r="F37" s="114">
        <v>7756</v>
      </c>
      <c r="G37" s="114">
        <v>8045</v>
      </c>
      <c r="H37" s="114">
        <v>8124</v>
      </c>
      <c r="I37" s="114">
        <v>8368</v>
      </c>
      <c r="J37" s="140">
        <v>7918</v>
      </c>
      <c r="K37" s="114">
        <v>-162</v>
      </c>
      <c r="L37" s="116">
        <v>-2.0459712048497094</v>
      </c>
    </row>
    <row r="38" spans="1:12" s="110" customFormat="1" ht="15" customHeight="1" x14ac:dyDescent="0.2">
      <c r="A38" s="120"/>
      <c r="B38" s="119" t="s">
        <v>329</v>
      </c>
      <c r="C38" s="258"/>
      <c r="E38" s="113">
        <v>52.882395991668076</v>
      </c>
      <c r="F38" s="114">
        <v>37574</v>
      </c>
      <c r="G38" s="114">
        <v>38822</v>
      </c>
      <c r="H38" s="114">
        <v>39068</v>
      </c>
      <c r="I38" s="114">
        <v>39021</v>
      </c>
      <c r="J38" s="140">
        <v>38418</v>
      </c>
      <c r="K38" s="114">
        <v>-844</v>
      </c>
      <c r="L38" s="116">
        <v>-2.196886875943568</v>
      </c>
    </row>
    <row r="39" spans="1:12" s="110" customFormat="1" ht="15" customHeight="1" x14ac:dyDescent="0.2">
      <c r="A39" s="120"/>
      <c r="B39" s="119"/>
      <c r="C39" s="258" t="s">
        <v>106</v>
      </c>
      <c r="E39" s="113">
        <v>40.240591898653321</v>
      </c>
      <c r="F39" s="115">
        <v>15120</v>
      </c>
      <c r="G39" s="114">
        <v>15568</v>
      </c>
      <c r="H39" s="114">
        <v>15704</v>
      </c>
      <c r="I39" s="114">
        <v>15578</v>
      </c>
      <c r="J39" s="140">
        <v>15274</v>
      </c>
      <c r="K39" s="114">
        <v>-154</v>
      </c>
      <c r="L39" s="116">
        <v>-1.0082493125572869</v>
      </c>
    </row>
    <row r="40" spans="1:12" s="110" customFormat="1" ht="15" customHeight="1" x14ac:dyDescent="0.2">
      <c r="A40" s="120"/>
      <c r="B40" s="119"/>
      <c r="C40" s="258" t="s">
        <v>107</v>
      </c>
      <c r="E40" s="113">
        <v>59.759408101346679</v>
      </c>
      <c r="F40" s="115">
        <v>22454</v>
      </c>
      <c r="G40" s="114">
        <v>23254</v>
      </c>
      <c r="H40" s="114">
        <v>23364</v>
      </c>
      <c r="I40" s="114">
        <v>23443</v>
      </c>
      <c r="J40" s="140">
        <v>23144</v>
      </c>
      <c r="K40" s="114">
        <v>-690</v>
      </c>
      <c r="L40" s="116">
        <v>-2.9813342550985138</v>
      </c>
    </row>
    <row r="41" spans="1:12" s="110" customFormat="1" ht="15" customHeight="1" x14ac:dyDescent="0.2">
      <c r="A41" s="120"/>
      <c r="B41" s="320" t="s">
        <v>516</v>
      </c>
      <c r="C41" s="258"/>
      <c r="E41" s="113">
        <v>7.8083657039914431</v>
      </c>
      <c r="F41" s="115">
        <v>5548</v>
      </c>
      <c r="G41" s="114">
        <v>5828</v>
      </c>
      <c r="H41" s="114">
        <v>5598</v>
      </c>
      <c r="I41" s="114">
        <v>5710</v>
      </c>
      <c r="J41" s="140">
        <v>5436</v>
      </c>
      <c r="K41" s="114">
        <v>112</v>
      </c>
      <c r="L41" s="116">
        <v>2.0603384841795438</v>
      </c>
    </row>
    <row r="42" spans="1:12" s="110" customFormat="1" ht="15" customHeight="1" x14ac:dyDescent="0.2">
      <c r="A42" s="120"/>
      <c r="B42" s="119"/>
      <c r="C42" s="268" t="s">
        <v>106</v>
      </c>
      <c r="D42" s="182"/>
      <c r="E42" s="113">
        <v>42.303532804614278</v>
      </c>
      <c r="F42" s="115">
        <v>2347</v>
      </c>
      <c r="G42" s="114">
        <v>2460</v>
      </c>
      <c r="H42" s="114">
        <v>2369</v>
      </c>
      <c r="I42" s="114">
        <v>2394</v>
      </c>
      <c r="J42" s="140">
        <v>2289</v>
      </c>
      <c r="K42" s="114">
        <v>58</v>
      </c>
      <c r="L42" s="116">
        <v>2.5338575797291392</v>
      </c>
    </row>
    <row r="43" spans="1:12" s="110" customFormat="1" ht="15" customHeight="1" x14ac:dyDescent="0.2">
      <c r="A43" s="120"/>
      <c r="B43" s="119"/>
      <c r="C43" s="268" t="s">
        <v>107</v>
      </c>
      <c r="D43" s="182"/>
      <c r="E43" s="113">
        <v>57.696467195385722</v>
      </c>
      <c r="F43" s="115">
        <v>3201</v>
      </c>
      <c r="G43" s="114">
        <v>3368</v>
      </c>
      <c r="H43" s="114">
        <v>3229</v>
      </c>
      <c r="I43" s="114">
        <v>3316</v>
      </c>
      <c r="J43" s="140">
        <v>3147</v>
      </c>
      <c r="K43" s="114">
        <v>54</v>
      </c>
      <c r="L43" s="116">
        <v>1.7159199237368923</v>
      </c>
    </row>
    <row r="44" spans="1:12" s="110" customFormat="1" ht="15" customHeight="1" x14ac:dyDescent="0.2">
      <c r="A44" s="120"/>
      <c r="B44" s="119" t="s">
        <v>205</v>
      </c>
      <c r="C44" s="268"/>
      <c r="D44" s="182"/>
      <c r="E44" s="113">
        <v>20.648257614141755</v>
      </c>
      <c r="F44" s="115">
        <v>14671</v>
      </c>
      <c r="G44" s="114">
        <v>15642</v>
      </c>
      <c r="H44" s="114">
        <v>16029</v>
      </c>
      <c r="I44" s="114">
        <v>16421</v>
      </c>
      <c r="J44" s="140">
        <v>16403</v>
      </c>
      <c r="K44" s="114">
        <v>-1732</v>
      </c>
      <c r="L44" s="116">
        <v>-10.559044077302932</v>
      </c>
    </row>
    <row r="45" spans="1:12" s="110" customFormat="1" ht="15" customHeight="1" x14ac:dyDescent="0.2">
      <c r="A45" s="120"/>
      <c r="B45" s="119"/>
      <c r="C45" s="268" t="s">
        <v>106</v>
      </c>
      <c r="D45" s="182"/>
      <c r="E45" s="113">
        <v>36.848203939745076</v>
      </c>
      <c r="F45" s="115">
        <v>5406</v>
      </c>
      <c r="G45" s="114">
        <v>5775</v>
      </c>
      <c r="H45" s="114">
        <v>5918</v>
      </c>
      <c r="I45" s="114">
        <v>5911</v>
      </c>
      <c r="J45" s="140">
        <v>5884</v>
      </c>
      <c r="K45" s="114">
        <v>-478</v>
      </c>
      <c r="L45" s="116">
        <v>-8.1237253569000671</v>
      </c>
    </row>
    <row r="46" spans="1:12" s="110" customFormat="1" ht="15" customHeight="1" x14ac:dyDescent="0.2">
      <c r="A46" s="123"/>
      <c r="B46" s="124"/>
      <c r="C46" s="260" t="s">
        <v>107</v>
      </c>
      <c r="D46" s="261"/>
      <c r="E46" s="125">
        <v>63.151796060254924</v>
      </c>
      <c r="F46" s="143">
        <v>9265</v>
      </c>
      <c r="G46" s="144">
        <v>9867</v>
      </c>
      <c r="H46" s="144">
        <v>10111</v>
      </c>
      <c r="I46" s="144">
        <v>10510</v>
      </c>
      <c r="J46" s="145">
        <v>10519</v>
      </c>
      <c r="K46" s="144">
        <v>-1254</v>
      </c>
      <c r="L46" s="146">
        <v>-11.921285293278828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71052</v>
      </c>
      <c r="E11" s="114">
        <v>74002</v>
      </c>
      <c r="F11" s="114">
        <v>74480</v>
      </c>
      <c r="G11" s="114">
        <v>75473</v>
      </c>
      <c r="H11" s="140">
        <v>73699</v>
      </c>
      <c r="I11" s="115">
        <v>-2647</v>
      </c>
      <c r="J11" s="116">
        <v>-3.5916362501526478</v>
      </c>
    </row>
    <row r="12" spans="1:15" s="110" customFormat="1" ht="24.95" customHeight="1" x14ac:dyDescent="0.2">
      <c r="A12" s="193" t="s">
        <v>132</v>
      </c>
      <c r="B12" s="194" t="s">
        <v>133</v>
      </c>
      <c r="C12" s="113">
        <v>3.8309970162697744</v>
      </c>
      <c r="D12" s="115">
        <v>2722</v>
      </c>
      <c r="E12" s="114">
        <v>2713</v>
      </c>
      <c r="F12" s="114">
        <v>2835</v>
      </c>
      <c r="G12" s="114">
        <v>2825</v>
      </c>
      <c r="H12" s="140">
        <v>2652</v>
      </c>
      <c r="I12" s="115">
        <v>70</v>
      </c>
      <c r="J12" s="116">
        <v>2.6395173453996983</v>
      </c>
    </row>
    <row r="13" spans="1:15" s="110" customFormat="1" ht="24.95" customHeight="1" x14ac:dyDescent="0.2">
      <c r="A13" s="193" t="s">
        <v>134</v>
      </c>
      <c r="B13" s="199" t="s">
        <v>214</v>
      </c>
      <c r="C13" s="113">
        <v>0.49541181106795024</v>
      </c>
      <c r="D13" s="115">
        <v>352</v>
      </c>
      <c r="E13" s="114">
        <v>363</v>
      </c>
      <c r="F13" s="114">
        <v>373</v>
      </c>
      <c r="G13" s="114">
        <v>388</v>
      </c>
      <c r="H13" s="140">
        <v>355</v>
      </c>
      <c r="I13" s="115">
        <v>-3</v>
      </c>
      <c r="J13" s="116">
        <v>-0.84507042253521125</v>
      </c>
    </row>
    <row r="14" spans="1:15" s="287" customFormat="1" ht="24.95" customHeight="1" x14ac:dyDescent="0.2">
      <c r="A14" s="193" t="s">
        <v>215</v>
      </c>
      <c r="B14" s="199" t="s">
        <v>137</v>
      </c>
      <c r="C14" s="113">
        <v>5.1666385182683108</v>
      </c>
      <c r="D14" s="115">
        <v>3671</v>
      </c>
      <c r="E14" s="114">
        <v>3761</v>
      </c>
      <c r="F14" s="114">
        <v>3782</v>
      </c>
      <c r="G14" s="114">
        <v>3779</v>
      </c>
      <c r="H14" s="140">
        <v>3763</v>
      </c>
      <c r="I14" s="115">
        <v>-92</v>
      </c>
      <c r="J14" s="116">
        <v>-2.4448578262024978</v>
      </c>
      <c r="K14" s="110"/>
      <c r="L14" s="110"/>
      <c r="M14" s="110"/>
      <c r="N14" s="110"/>
      <c r="O14" s="110"/>
    </row>
    <row r="15" spans="1:15" s="110" customFormat="1" ht="24.95" customHeight="1" x14ac:dyDescent="0.2">
      <c r="A15" s="193" t="s">
        <v>216</v>
      </c>
      <c r="B15" s="199" t="s">
        <v>217</v>
      </c>
      <c r="C15" s="113">
        <v>2.3391319033946969</v>
      </c>
      <c r="D15" s="115">
        <v>1662</v>
      </c>
      <c r="E15" s="114">
        <v>1735</v>
      </c>
      <c r="F15" s="114">
        <v>1744</v>
      </c>
      <c r="G15" s="114">
        <v>1773</v>
      </c>
      <c r="H15" s="140">
        <v>1725</v>
      </c>
      <c r="I15" s="115">
        <v>-63</v>
      </c>
      <c r="J15" s="116">
        <v>-3.652173913043478</v>
      </c>
    </row>
    <row r="16" spans="1:15" s="287" customFormat="1" ht="24.95" customHeight="1" x14ac:dyDescent="0.2">
      <c r="A16" s="193" t="s">
        <v>218</v>
      </c>
      <c r="B16" s="199" t="s">
        <v>141</v>
      </c>
      <c r="C16" s="113">
        <v>2.2490570286550695</v>
      </c>
      <c r="D16" s="115">
        <v>1598</v>
      </c>
      <c r="E16" s="114">
        <v>1619</v>
      </c>
      <c r="F16" s="114">
        <v>1621</v>
      </c>
      <c r="G16" s="114">
        <v>1611</v>
      </c>
      <c r="H16" s="140">
        <v>1641</v>
      </c>
      <c r="I16" s="115">
        <v>-43</v>
      </c>
      <c r="J16" s="116">
        <v>-2.6203534430225472</v>
      </c>
      <c r="K16" s="110"/>
      <c r="L16" s="110"/>
      <c r="M16" s="110"/>
      <c r="N16" s="110"/>
      <c r="O16" s="110"/>
    </row>
    <row r="17" spans="1:15" s="110" customFormat="1" ht="24.95" customHeight="1" x14ac:dyDescent="0.2">
      <c r="A17" s="193" t="s">
        <v>142</v>
      </c>
      <c r="B17" s="199" t="s">
        <v>220</v>
      </c>
      <c r="C17" s="113">
        <v>0.57844958621854414</v>
      </c>
      <c r="D17" s="115">
        <v>411</v>
      </c>
      <c r="E17" s="114">
        <v>407</v>
      </c>
      <c r="F17" s="114">
        <v>417</v>
      </c>
      <c r="G17" s="114">
        <v>395</v>
      </c>
      <c r="H17" s="140">
        <v>397</v>
      </c>
      <c r="I17" s="115">
        <v>14</v>
      </c>
      <c r="J17" s="116">
        <v>3.5264483627204029</v>
      </c>
    </row>
    <row r="18" spans="1:15" s="287" customFormat="1" ht="24.95" customHeight="1" x14ac:dyDescent="0.2">
      <c r="A18" s="201" t="s">
        <v>144</v>
      </c>
      <c r="B18" s="202" t="s">
        <v>145</v>
      </c>
      <c r="C18" s="113">
        <v>3.8127005573382875</v>
      </c>
      <c r="D18" s="115">
        <v>2709</v>
      </c>
      <c r="E18" s="114">
        <v>2688</v>
      </c>
      <c r="F18" s="114">
        <v>2707</v>
      </c>
      <c r="G18" s="114">
        <v>2697</v>
      </c>
      <c r="H18" s="140">
        <v>2643</v>
      </c>
      <c r="I18" s="115">
        <v>66</v>
      </c>
      <c r="J18" s="116">
        <v>2.4971623155505109</v>
      </c>
      <c r="K18" s="110"/>
      <c r="L18" s="110"/>
      <c r="M18" s="110"/>
      <c r="N18" s="110"/>
      <c r="O18" s="110"/>
    </row>
    <row r="19" spans="1:15" s="110" customFormat="1" ht="24.95" customHeight="1" x14ac:dyDescent="0.2">
      <c r="A19" s="193" t="s">
        <v>146</v>
      </c>
      <c r="B19" s="199" t="s">
        <v>147</v>
      </c>
      <c r="C19" s="113">
        <v>19.008613409896977</v>
      </c>
      <c r="D19" s="115">
        <v>13506</v>
      </c>
      <c r="E19" s="114">
        <v>13936</v>
      </c>
      <c r="F19" s="114">
        <v>13669</v>
      </c>
      <c r="G19" s="114">
        <v>13890</v>
      </c>
      <c r="H19" s="140">
        <v>13533</v>
      </c>
      <c r="I19" s="115">
        <v>-27</v>
      </c>
      <c r="J19" s="116">
        <v>-0.19951230325870095</v>
      </c>
    </row>
    <row r="20" spans="1:15" s="287" customFormat="1" ht="24.95" customHeight="1" x14ac:dyDescent="0.2">
      <c r="A20" s="193" t="s">
        <v>148</v>
      </c>
      <c r="B20" s="199" t="s">
        <v>149</v>
      </c>
      <c r="C20" s="113">
        <v>5.8098294207059622</v>
      </c>
      <c r="D20" s="115">
        <v>4128</v>
      </c>
      <c r="E20" s="114">
        <v>4251</v>
      </c>
      <c r="F20" s="114">
        <v>4192</v>
      </c>
      <c r="G20" s="114">
        <v>4147</v>
      </c>
      <c r="H20" s="140">
        <v>4141</v>
      </c>
      <c r="I20" s="115">
        <v>-13</v>
      </c>
      <c r="J20" s="116">
        <v>-0.31393383240763101</v>
      </c>
      <c r="K20" s="110"/>
      <c r="L20" s="110"/>
      <c r="M20" s="110"/>
      <c r="N20" s="110"/>
      <c r="O20" s="110"/>
    </row>
    <row r="21" spans="1:15" s="110" customFormat="1" ht="24.95" customHeight="1" x14ac:dyDescent="0.2">
      <c r="A21" s="201" t="s">
        <v>150</v>
      </c>
      <c r="B21" s="202" t="s">
        <v>151</v>
      </c>
      <c r="C21" s="113">
        <v>14.369757360806171</v>
      </c>
      <c r="D21" s="115">
        <v>10210</v>
      </c>
      <c r="E21" s="114">
        <v>11249</v>
      </c>
      <c r="F21" s="114">
        <v>11495</v>
      </c>
      <c r="G21" s="114">
        <v>11749</v>
      </c>
      <c r="H21" s="140">
        <v>11171</v>
      </c>
      <c r="I21" s="115">
        <v>-961</v>
      </c>
      <c r="J21" s="116">
        <v>-8.6026318145197394</v>
      </c>
    </row>
    <row r="22" spans="1:15" s="110" customFormat="1" ht="24.95" customHeight="1" x14ac:dyDescent="0.2">
      <c r="A22" s="201" t="s">
        <v>152</v>
      </c>
      <c r="B22" s="199" t="s">
        <v>153</v>
      </c>
      <c r="C22" s="113">
        <v>2.3250577042166301</v>
      </c>
      <c r="D22" s="115">
        <v>1652</v>
      </c>
      <c r="E22" s="114">
        <v>1734</v>
      </c>
      <c r="F22" s="114">
        <v>1790</v>
      </c>
      <c r="G22" s="114">
        <v>1843</v>
      </c>
      <c r="H22" s="140">
        <v>1829</v>
      </c>
      <c r="I22" s="115">
        <v>-177</v>
      </c>
      <c r="J22" s="116">
        <v>-9.67741935483871</v>
      </c>
    </row>
    <row r="23" spans="1:15" s="110" customFormat="1" ht="24.95" customHeight="1" x14ac:dyDescent="0.2">
      <c r="A23" s="193" t="s">
        <v>154</v>
      </c>
      <c r="B23" s="199" t="s">
        <v>155</v>
      </c>
      <c r="C23" s="113">
        <v>0.85852614986207287</v>
      </c>
      <c r="D23" s="115">
        <v>610</v>
      </c>
      <c r="E23" s="114">
        <v>624</v>
      </c>
      <c r="F23" s="114">
        <v>619</v>
      </c>
      <c r="G23" s="114">
        <v>610</v>
      </c>
      <c r="H23" s="140">
        <v>600</v>
      </c>
      <c r="I23" s="115">
        <v>10</v>
      </c>
      <c r="J23" s="116">
        <v>1.6666666666666667</v>
      </c>
    </row>
    <row r="24" spans="1:15" s="110" customFormat="1" ht="24.95" customHeight="1" x14ac:dyDescent="0.2">
      <c r="A24" s="193" t="s">
        <v>156</v>
      </c>
      <c r="B24" s="199" t="s">
        <v>221</v>
      </c>
      <c r="C24" s="113">
        <v>6.8583572594719362</v>
      </c>
      <c r="D24" s="115">
        <v>4873</v>
      </c>
      <c r="E24" s="114">
        <v>4961</v>
      </c>
      <c r="F24" s="114">
        <v>4973</v>
      </c>
      <c r="G24" s="114">
        <v>4877</v>
      </c>
      <c r="H24" s="140">
        <v>4857</v>
      </c>
      <c r="I24" s="115">
        <v>16</v>
      </c>
      <c r="J24" s="116">
        <v>0.3294214535721639</v>
      </c>
    </row>
    <row r="25" spans="1:15" s="110" customFormat="1" ht="24.95" customHeight="1" x14ac:dyDescent="0.2">
      <c r="A25" s="193" t="s">
        <v>222</v>
      </c>
      <c r="B25" s="204" t="s">
        <v>159</v>
      </c>
      <c r="C25" s="113">
        <v>8.2953329955525525</v>
      </c>
      <c r="D25" s="115">
        <v>5894</v>
      </c>
      <c r="E25" s="114">
        <v>6294</v>
      </c>
      <c r="F25" s="114">
        <v>6800</v>
      </c>
      <c r="G25" s="114">
        <v>7134</v>
      </c>
      <c r="H25" s="140">
        <v>7098</v>
      </c>
      <c r="I25" s="115">
        <v>-1204</v>
      </c>
      <c r="J25" s="116">
        <v>-16.962524654832347</v>
      </c>
    </row>
    <row r="26" spans="1:15" s="110" customFormat="1" ht="24.95" customHeight="1" x14ac:dyDescent="0.2">
      <c r="A26" s="201">
        <v>782.78300000000002</v>
      </c>
      <c r="B26" s="203" t="s">
        <v>160</v>
      </c>
      <c r="C26" s="113">
        <v>1.289196644710916</v>
      </c>
      <c r="D26" s="115">
        <v>916</v>
      </c>
      <c r="E26" s="114">
        <v>988</v>
      </c>
      <c r="F26" s="114">
        <v>1006</v>
      </c>
      <c r="G26" s="114">
        <v>941</v>
      </c>
      <c r="H26" s="140">
        <v>955</v>
      </c>
      <c r="I26" s="115">
        <v>-39</v>
      </c>
      <c r="J26" s="116">
        <v>-4.0837696335078535</v>
      </c>
    </row>
    <row r="27" spans="1:15" s="110" customFormat="1" ht="24.95" customHeight="1" x14ac:dyDescent="0.2">
      <c r="A27" s="193" t="s">
        <v>161</v>
      </c>
      <c r="B27" s="199" t="s">
        <v>162</v>
      </c>
      <c r="C27" s="113">
        <v>0.94015650509486015</v>
      </c>
      <c r="D27" s="115">
        <v>668</v>
      </c>
      <c r="E27" s="114">
        <v>710</v>
      </c>
      <c r="F27" s="114">
        <v>704</v>
      </c>
      <c r="G27" s="114">
        <v>737</v>
      </c>
      <c r="H27" s="140">
        <v>706</v>
      </c>
      <c r="I27" s="115">
        <v>-38</v>
      </c>
      <c r="J27" s="116">
        <v>-5.3824362606232299</v>
      </c>
    </row>
    <row r="28" spans="1:15" s="110" customFormat="1" ht="24.95" customHeight="1" x14ac:dyDescent="0.2">
      <c r="A28" s="193" t="s">
        <v>163</v>
      </c>
      <c r="B28" s="199" t="s">
        <v>164</v>
      </c>
      <c r="C28" s="113">
        <v>3.6114395090919325</v>
      </c>
      <c r="D28" s="115">
        <v>2566</v>
      </c>
      <c r="E28" s="114">
        <v>2764</v>
      </c>
      <c r="F28" s="114">
        <v>2558</v>
      </c>
      <c r="G28" s="114">
        <v>2754</v>
      </c>
      <c r="H28" s="140">
        <v>2668</v>
      </c>
      <c r="I28" s="115">
        <v>-102</v>
      </c>
      <c r="J28" s="116">
        <v>-3.8230884557721141</v>
      </c>
    </row>
    <row r="29" spans="1:15" s="110" customFormat="1" ht="24.95" customHeight="1" x14ac:dyDescent="0.2">
      <c r="A29" s="193">
        <v>86</v>
      </c>
      <c r="B29" s="199" t="s">
        <v>165</v>
      </c>
      <c r="C29" s="113">
        <v>5.7985700613635087</v>
      </c>
      <c r="D29" s="115">
        <v>4120</v>
      </c>
      <c r="E29" s="114">
        <v>4152</v>
      </c>
      <c r="F29" s="114">
        <v>4173</v>
      </c>
      <c r="G29" s="114">
        <v>4160</v>
      </c>
      <c r="H29" s="140">
        <v>4122</v>
      </c>
      <c r="I29" s="115">
        <v>-2</v>
      </c>
      <c r="J29" s="116">
        <v>-4.8520135856380396E-2</v>
      </c>
    </row>
    <row r="30" spans="1:15" s="110" customFormat="1" ht="24.95" customHeight="1" x14ac:dyDescent="0.2">
      <c r="A30" s="193">
        <v>87.88</v>
      </c>
      <c r="B30" s="204" t="s">
        <v>166</v>
      </c>
      <c r="C30" s="113">
        <v>5.2764172718572313</v>
      </c>
      <c r="D30" s="115">
        <v>3749</v>
      </c>
      <c r="E30" s="114">
        <v>3762</v>
      </c>
      <c r="F30" s="114">
        <v>3730</v>
      </c>
      <c r="G30" s="114">
        <v>3774</v>
      </c>
      <c r="H30" s="140">
        <v>3712</v>
      </c>
      <c r="I30" s="115">
        <v>37</v>
      </c>
      <c r="J30" s="116">
        <v>0.99676724137931039</v>
      </c>
    </row>
    <row r="31" spans="1:15" s="110" customFormat="1" ht="24.95" customHeight="1" x14ac:dyDescent="0.2">
      <c r="A31" s="193" t="s">
        <v>167</v>
      </c>
      <c r="B31" s="199" t="s">
        <v>168</v>
      </c>
      <c r="C31" s="113">
        <v>12.252997804424929</v>
      </c>
      <c r="D31" s="115">
        <v>8706</v>
      </c>
      <c r="E31" s="114">
        <v>9052</v>
      </c>
      <c r="F31" s="114">
        <v>9074</v>
      </c>
      <c r="G31" s="114">
        <v>9168</v>
      </c>
      <c r="H31" s="140">
        <v>8894</v>
      </c>
      <c r="I31" s="115">
        <v>-188</v>
      </c>
      <c r="J31" s="116">
        <v>-2.1137845738700247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3.8309970162697744</v>
      </c>
      <c r="D34" s="115">
        <v>2722</v>
      </c>
      <c r="E34" s="114">
        <v>2713</v>
      </c>
      <c r="F34" s="114">
        <v>2835</v>
      </c>
      <c r="G34" s="114">
        <v>2825</v>
      </c>
      <c r="H34" s="140">
        <v>2652</v>
      </c>
      <c r="I34" s="115">
        <v>70</v>
      </c>
      <c r="J34" s="116">
        <v>2.6395173453996983</v>
      </c>
    </row>
    <row r="35" spans="1:10" s="110" customFormat="1" ht="24.95" customHeight="1" x14ac:dyDescent="0.2">
      <c r="A35" s="292" t="s">
        <v>171</v>
      </c>
      <c r="B35" s="293" t="s">
        <v>172</v>
      </c>
      <c r="C35" s="113">
        <v>9.4747508866745473</v>
      </c>
      <c r="D35" s="115">
        <v>6732</v>
      </c>
      <c r="E35" s="114">
        <v>6812</v>
      </c>
      <c r="F35" s="114">
        <v>6862</v>
      </c>
      <c r="G35" s="114">
        <v>6864</v>
      </c>
      <c r="H35" s="140">
        <v>6761</v>
      </c>
      <c r="I35" s="115">
        <v>-29</v>
      </c>
      <c r="J35" s="116">
        <v>-0.42893063156337818</v>
      </c>
    </row>
    <row r="36" spans="1:10" s="110" customFormat="1" ht="24.95" customHeight="1" x14ac:dyDescent="0.2">
      <c r="A36" s="294" t="s">
        <v>173</v>
      </c>
      <c r="B36" s="295" t="s">
        <v>174</v>
      </c>
      <c r="C36" s="125">
        <v>86.694252097055681</v>
      </c>
      <c r="D36" s="143">
        <v>61598</v>
      </c>
      <c r="E36" s="144">
        <v>64477</v>
      </c>
      <c r="F36" s="144">
        <v>64783</v>
      </c>
      <c r="G36" s="144">
        <v>65784</v>
      </c>
      <c r="H36" s="145">
        <v>64286</v>
      </c>
      <c r="I36" s="143">
        <v>-2688</v>
      </c>
      <c r="J36" s="146">
        <v>-4.1813147497122234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71052</v>
      </c>
      <c r="F11" s="264">
        <v>74002</v>
      </c>
      <c r="G11" s="264">
        <v>74480</v>
      </c>
      <c r="H11" s="264">
        <v>75473</v>
      </c>
      <c r="I11" s="265">
        <v>73699</v>
      </c>
      <c r="J11" s="263">
        <v>-2647</v>
      </c>
      <c r="K11" s="266">
        <v>-3.5916362501526478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43.16416145921297</v>
      </c>
      <c r="E13" s="115">
        <v>30669</v>
      </c>
      <c r="F13" s="114">
        <v>32162</v>
      </c>
      <c r="G13" s="114">
        <v>32332</v>
      </c>
      <c r="H13" s="114">
        <v>33270</v>
      </c>
      <c r="I13" s="140">
        <v>32363</v>
      </c>
      <c r="J13" s="115">
        <v>-1694</v>
      </c>
      <c r="K13" s="116">
        <v>-5.2343725859778143</v>
      </c>
    </row>
    <row r="14" spans="1:15" ht="15.95" customHeight="1" x14ac:dyDescent="0.2">
      <c r="A14" s="306" t="s">
        <v>230</v>
      </c>
      <c r="B14" s="307"/>
      <c r="C14" s="308"/>
      <c r="D14" s="113">
        <v>44.672915611101729</v>
      </c>
      <c r="E14" s="115">
        <v>31741</v>
      </c>
      <c r="F14" s="114">
        <v>32967</v>
      </c>
      <c r="G14" s="114">
        <v>33257</v>
      </c>
      <c r="H14" s="114">
        <v>33297</v>
      </c>
      <c r="I14" s="140">
        <v>32595</v>
      </c>
      <c r="J14" s="115">
        <v>-854</v>
      </c>
      <c r="K14" s="116">
        <v>-2.6200337475072866</v>
      </c>
    </row>
    <row r="15" spans="1:15" ht="15.95" customHeight="1" x14ac:dyDescent="0.2">
      <c r="A15" s="306" t="s">
        <v>231</v>
      </c>
      <c r="B15" s="307"/>
      <c r="C15" s="308"/>
      <c r="D15" s="113">
        <v>4.717671564487981</v>
      </c>
      <c r="E15" s="115">
        <v>3352</v>
      </c>
      <c r="F15" s="114">
        <v>3454</v>
      </c>
      <c r="G15" s="114">
        <v>3523</v>
      </c>
      <c r="H15" s="114">
        <v>3418</v>
      </c>
      <c r="I15" s="140">
        <v>3391</v>
      </c>
      <c r="J15" s="115">
        <v>-39</v>
      </c>
      <c r="K15" s="116">
        <v>-1.150103214391035</v>
      </c>
    </row>
    <row r="16" spans="1:15" ht="15.95" customHeight="1" x14ac:dyDescent="0.2">
      <c r="A16" s="306" t="s">
        <v>232</v>
      </c>
      <c r="B16" s="307"/>
      <c r="C16" s="308"/>
      <c r="D16" s="113">
        <v>3.0836570399144287</v>
      </c>
      <c r="E16" s="115">
        <v>2191</v>
      </c>
      <c r="F16" s="114">
        <v>2185</v>
      </c>
      <c r="G16" s="114">
        <v>2174</v>
      </c>
      <c r="H16" s="114">
        <v>2175</v>
      </c>
      <c r="I16" s="140">
        <v>2158</v>
      </c>
      <c r="J16" s="115">
        <v>33</v>
      </c>
      <c r="K16" s="116">
        <v>1.5291936978683967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2.5924674885998988</v>
      </c>
      <c r="E18" s="115">
        <v>1842</v>
      </c>
      <c r="F18" s="114">
        <v>1887</v>
      </c>
      <c r="G18" s="114">
        <v>1903</v>
      </c>
      <c r="H18" s="114">
        <v>1860</v>
      </c>
      <c r="I18" s="140">
        <v>1794</v>
      </c>
      <c r="J18" s="115">
        <v>48</v>
      </c>
      <c r="K18" s="116">
        <v>2.6755852842809364</v>
      </c>
    </row>
    <row r="19" spans="1:11" ht="14.1" customHeight="1" x14ac:dyDescent="0.2">
      <c r="A19" s="306" t="s">
        <v>235</v>
      </c>
      <c r="B19" s="307" t="s">
        <v>236</v>
      </c>
      <c r="C19" s="308"/>
      <c r="D19" s="113">
        <v>2.0590553397511679</v>
      </c>
      <c r="E19" s="115">
        <v>1463</v>
      </c>
      <c r="F19" s="114">
        <v>1488</v>
      </c>
      <c r="G19" s="114">
        <v>1509</v>
      </c>
      <c r="H19" s="114">
        <v>1469</v>
      </c>
      <c r="I19" s="140">
        <v>1402</v>
      </c>
      <c r="J19" s="115">
        <v>61</v>
      </c>
      <c r="K19" s="116">
        <v>4.3509272467902997</v>
      </c>
    </row>
    <row r="20" spans="1:11" ht="14.1" customHeight="1" x14ac:dyDescent="0.2">
      <c r="A20" s="306">
        <v>12</v>
      </c>
      <c r="B20" s="307" t="s">
        <v>237</v>
      </c>
      <c r="C20" s="308"/>
      <c r="D20" s="113">
        <v>2.1322411754771156</v>
      </c>
      <c r="E20" s="115">
        <v>1515</v>
      </c>
      <c r="F20" s="114">
        <v>1458</v>
      </c>
      <c r="G20" s="114">
        <v>1590</v>
      </c>
      <c r="H20" s="114">
        <v>1644</v>
      </c>
      <c r="I20" s="140">
        <v>1572</v>
      </c>
      <c r="J20" s="115">
        <v>-57</v>
      </c>
      <c r="K20" s="116">
        <v>-3.6259541984732824</v>
      </c>
    </row>
    <row r="21" spans="1:11" ht="14.1" customHeight="1" x14ac:dyDescent="0.2">
      <c r="A21" s="306">
        <v>21</v>
      </c>
      <c r="B21" s="307" t="s">
        <v>238</v>
      </c>
      <c r="C21" s="308"/>
      <c r="D21" s="113">
        <v>5.3481956876653719E-2</v>
      </c>
      <c r="E21" s="115">
        <v>38</v>
      </c>
      <c r="F21" s="114">
        <v>45</v>
      </c>
      <c r="G21" s="114">
        <v>51</v>
      </c>
      <c r="H21" s="114">
        <v>41</v>
      </c>
      <c r="I21" s="140">
        <v>39</v>
      </c>
      <c r="J21" s="115">
        <v>-1</v>
      </c>
      <c r="K21" s="116">
        <v>-2.5641025641025643</v>
      </c>
    </row>
    <row r="22" spans="1:11" ht="14.1" customHeight="1" x14ac:dyDescent="0.2">
      <c r="A22" s="306">
        <v>22</v>
      </c>
      <c r="B22" s="307" t="s">
        <v>239</v>
      </c>
      <c r="C22" s="308"/>
      <c r="D22" s="113">
        <v>0.40252209649270959</v>
      </c>
      <c r="E22" s="115">
        <v>286</v>
      </c>
      <c r="F22" s="114">
        <v>287</v>
      </c>
      <c r="G22" s="114">
        <v>281</v>
      </c>
      <c r="H22" s="114">
        <v>274</v>
      </c>
      <c r="I22" s="140">
        <v>285</v>
      </c>
      <c r="J22" s="115">
        <v>1</v>
      </c>
      <c r="K22" s="116">
        <v>0.35087719298245612</v>
      </c>
    </row>
    <row r="23" spans="1:11" ht="14.1" customHeight="1" x14ac:dyDescent="0.2">
      <c r="A23" s="306">
        <v>23</v>
      </c>
      <c r="B23" s="307" t="s">
        <v>240</v>
      </c>
      <c r="C23" s="308"/>
      <c r="D23" s="113">
        <v>0.41237403591735633</v>
      </c>
      <c r="E23" s="115">
        <v>293</v>
      </c>
      <c r="F23" s="114">
        <v>314</v>
      </c>
      <c r="G23" s="114">
        <v>294</v>
      </c>
      <c r="H23" s="114">
        <v>282</v>
      </c>
      <c r="I23" s="140">
        <v>285</v>
      </c>
      <c r="J23" s="115">
        <v>8</v>
      </c>
      <c r="K23" s="116">
        <v>2.807017543859649</v>
      </c>
    </row>
    <row r="24" spans="1:11" ht="14.1" customHeight="1" x14ac:dyDescent="0.2">
      <c r="A24" s="306">
        <v>24</v>
      </c>
      <c r="B24" s="307" t="s">
        <v>241</v>
      </c>
      <c r="C24" s="308"/>
      <c r="D24" s="113">
        <v>0.77548837471147891</v>
      </c>
      <c r="E24" s="115">
        <v>551</v>
      </c>
      <c r="F24" s="114">
        <v>602</v>
      </c>
      <c r="G24" s="114">
        <v>641</v>
      </c>
      <c r="H24" s="114">
        <v>654</v>
      </c>
      <c r="I24" s="140">
        <v>663</v>
      </c>
      <c r="J24" s="115">
        <v>-112</v>
      </c>
      <c r="K24" s="116">
        <v>-16.89291101055807</v>
      </c>
    </row>
    <row r="25" spans="1:11" ht="14.1" customHeight="1" x14ac:dyDescent="0.2">
      <c r="A25" s="306">
        <v>25</v>
      </c>
      <c r="B25" s="307" t="s">
        <v>242</v>
      </c>
      <c r="C25" s="308"/>
      <c r="D25" s="113">
        <v>1.1709733716151551</v>
      </c>
      <c r="E25" s="115">
        <v>832</v>
      </c>
      <c r="F25" s="114">
        <v>847</v>
      </c>
      <c r="G25" s="114">
        <v>819</v>
      </c>
      <c r="H25" s="114">
        <v>851</v>
      </c>
      <c r="I25" s="140">
        <v>857</v>
      </c>
      <c r="J25" s="115">
        <v>-25</v>
      </c>
      <c r="K25" s="116">
        <v>-2.9171528588098017</v>
      </c>
    </row>
    <row r="26" spans="1:11" ht="14.1" customHeight="1" x14ac:dyDescent="0.2">
      <c r="A26" s="306">
        <v>26</v>
      </c>
      <c r="B26" s="307" t="s">
        <v>243</v>
      </c>
      <c r="C26" s="308"/>
      <c r="D26" s="113">
        <v>0.6797838203006249</v>
      </c>
      <c r="E26" s="115">
        <v>483</v>
      </c>
      <c r="F26" s="114">
        <v>488</v>
      </c>
      <c r="G26" s="114">
        <v>490</v>
      </c>
      <c r="H26" s="114">
        <v>467</v>
      </c>
      <c r="I26" s="140">
        <v>469</v>
      </c>
      <c r="J26" s="115">
        <v>14</v>
      </c>
      <c r="K26" s="116">
        <v>2.9850746268656718</v>
      </c>
    </row>
    <row r="27" spans="1:11" ht="14.1" customHeight="1" x14ac:dyDescent="0.2">
      <c r="A27" s="306">
        <v>27</v>
      </c>
      <c r="B27" s="307" t="s">
        <v>244</v>
      </c>
      <c r="C27" s="308"/>
      <c r="D27" s="113">
        <v>0.32792884084895568</v>
      </c>
      <c r="E27" s="115">
        <v>233</v>
      </c>
      <c r="F27" s="114">
        <v>239</v>
      </c>
      <c r="G27" s="114">
        <v>254</v>
      </c>
      <c r="H27" s="114">
        <v>251</v>
      </c>
      <c r="I27" s="140">
        <v>229</v>
      </c>
      <c r="J27" s="115">
        <v>4</v>
      </c>
      <c r="K27" s="116">
        <v>1.7467248908296944</v>
      </c>
    </row>
    <row r="28" spans="1:11" ht="14.1" customHeight="1" x14ac:dyDescent="0.2">
      <c r="A28" s="306">
        <v>28</v>
      </c>
      <c r="B28" s="307" t="s">
        <v>245</v>
      </c>
      <c r="C28" s="308"/>
      <c r="D28" s="113">
        <v>0.23081686652029498</v>
      </c>
      <c r="E28" s="115">
        <v>164</v>
      </c>
      <c r="F28" s="114">
        <v>158</v>
      </c>
      <c r="G28" s="114">
        <v>166</v>
      </c>
      <c r="H28" s="114">
        <v>170</v>
      </c>
      <c r="I28" s="140">
        <v>165</v>
      </c>
      <c r="J28" s="115">
        <v>-1</v>
      </c>
      <c r="K28" s="116">
        <v>-0.60606060606060608</v>
      </c>
    </row>
    <row r="29" spans="1:11" ht="14.1" customHeight="1" x14ac:dyDescent="0.2">
      <c r="A29" s="306">
        <v>29</v>
      </c>
      <c r="B29" s="307" t="s">
        <v>246</v>
      </c>
      <c r="C29" s="308"/>
      <c r="D29" s="113">
        <v>3.4706975173112649</v>
      </c>
      <c r="E29" s="115">
        <v>2466</v>
      </c>
      <c r="F29" s="114">
        <v>2787</v>
      </c>
      <c r="G29" s="114">
        <v>2737</v>
      </c>
      <c r="H29" s="114">
        <v>2814</v>
      </c>
      <c r="I29" s="140">
        <v>2865</v>
      </c>
      <c r="J29" s="115">
        <v>-399</v>
      </c>
      <c r="K29" s="116">
        <v>-13.926701570680628</v>
      </c>
    </row>
    <row r="30" spans="1:11" ht="14.1" customHeight="1" x14ac:dyDescent="0.2">
      <c r="A30" s="306" t="s">
        <v>247</v>
      </c>
      <c r="B30" s="307" t="s">
        <v>248</v>
      </c>
      <c r="C30" s="308"/>
      <c r="D30" s="113">
        <v>0.60237572482125767</v>
      </c>
      <c r="E30" s="115">
        <v>428</v>
      </c>
      <c r="F30" s="114">
        <v>445</v>
      </c>
      <c r="G30" s="114">
        <v>442</v>
      </c>
      <c r="H30" s="114">
        <v>461</v>
      </c>
      <c r="I30" s="140">
        <v>513</v>
      </c>
      <c r="J30" s="115">
        <v>-85</v>
      </c>
      <c r="K30" s="116">
        <v>-16.569200779727094</v>
      </c>
    </row>
    <row r="31" spans="1:11" ht="14.1" customHeight="1" x14ac:dyDescent="0.2">
      <c r="A31" s="306" t="s">
        <v>249</v>
      </c>
      <c r="B31" s="307" t="s">
        <v>250</v>
      </c>
      <c r="C31" s="308"/>
      <c r="D31" s="113">
        <v>2.8612846929009739</v>
      </c>
      <c r="E31" s="115">
        <v>2033</v>
      </c>
      <c r="F31" s="114">
        <v>2337</v>
      </c>
      <c r="G31" s="114">
        <v>2288</v>
      </c>
      <c r="H31" s="114">
        <v>2347</v>
      </c>
      <c r="I31" s="140">
        <v>2347</v>
      </c>
      <c r="J31" s="115">
        <v>-314</v>
      </c>
      <c r="K31" s="116">
        <v>-13.37878142309331</v>
      </c>
    </row>
    <row r="32" spans="1:11" ht="14.1" customHeight="1" x14ac:dyDescent="0.2">
      <c r="A32" s="306">
        <v>31</v>
      </c>
      <c r="B32" s="307" t="s">
        <v>251</v>
      </c>
      <c r="C32" s="308"/>
      <c r="D32" s="113">
        <v>0.16748297021899453</v>
      </c>
      <c r="E32" s="115">
        <v>119</v>
      </c>
      <c r="F32" s="114">
        <v>127</v>
      </c>
      <c r="G32" s="114">
        <v>121</v>
      </c>
      <c r="H32" s="114">
        <v>120</v>
      </c>
      <c r="I32" s="140">
        <v>119</v>
      </c>
      <c r="J32" s="115">
        <v>0</v>
      </c>
      <c r="K32" s="116">
        <v>0</v>
      </c>
    </row>
    <row r="33" spans="1:11" ht="14.1" customHeight="1" x14ac:dyDescent="0.2">
      <c r="A33" s="306">
        <v>32</v>
      </c>
      <c r="B33" s="307" t="s">
        <v>252</v>
      </c>
      <c r="C33" s="308"/>
      <c r="D33" s="113">
        <v>0.76985869504025217</v>
      </c>
      <c r="E33" s="115">
        <v>547</v>
      </c>
      <c r="F33" s="114">
        <v>540</v>
      </c>
      <c r="G33" s="114">
        <v>540</v>
      </c>
      <c r="H33" s="114">
        <v>561</v>
      </c>
      <c r="I33" s="140">
        <v>527</v>
      </c>
      <c r="J33" s="115">
        <v>20</v>
      </c>
      <c r="K33" s="116">
        <v>3.795066413662239</v>
      </c>
    </row>
    <row r="34" spans="1:11" ht="14.1" customHeight="1" x14ac:dyDescent="0.2">
      <c r="A34" s="306">
        <v>33</v>
      </c>
      <c r="B34" s="307" t="s">
        <v>253</v>
      </c>
      <c r="C34" s="308"/>
      <c r="D34" s="113">
        <v>0.4545966334515566</v>
      </c>
      <c r="E34" s="115">
        <v>323</v>
      </c>
      <c r="F34" s="114">
        <v>325</v>
      </c>
      <c r="G34" s="114">
        <v>336</v>
      </c>
      <c r="H34" s="114">
        <v>317</v>
      </c>
      <c r="I34" s="140">
        <v>297</v>
      </c>
      <c r="J34" s="115">
        <v>26</v>
      </c>
      <c r="K34" s="116">
        <v>8.7542087542087543</v>
      </c>
    </row>
    <row r="35" spans="1:11" ht="14.1" customHeight="1" x14ac:dyDescent="0.2">
      <c r="A35" s="306">
        <v>34</v>
      </c>
      <c r="B35" s="307" t="s">
        <v>254</v>
      </c>
      <c r="C35" s="308"/>
      <c r="D35" s="113">
        <v>3.2680290491471036</v>
      </c>
      <c r="E35" s="115">
        <v>2322</v>
      </c>
      <c r="F35" s="114">
        <v>2342</v>
      </c>
      <c r="G35" s="114">
        <v>2371</v>
      </c>
      <c r="H35" s="114">
        <v>2381</v>
      </c>
      <c r="I35" s="140">
        <v>2320</v>
      </c>
      <c r="J35" s="115">
        <v>2</v>
      </c>
      <c r="K35" s="116">
        <v>8.6206896551724144E-2</v>
      </c>
    </row>
    <row r="36" spans="1:11" ht="14.1" customHeight="1" x14ac:dyDescent="0.2">
      <c r="A36" s="306">
        <v>41</v>
      </c>
      <c r="B36" s="307" t="s">
        <v>255</v>
      </c>
      <c r="C36" s="308"/>
      <c r="D36" s="113">
        <v>0.14074199178066768</v>
      </c>
      <c r="E36" s="115">
        <v>100</v>
      </c>
      <c r="F36" s="114">
        <v>94</v>
      </c>
      <c r="G36" s="114">
        <v>89</v>
      </c>
      <c r="H36" s="114">
        <v>84</v>
      </c>
      <c r="I36" s="140">
        <v>79</v>
      </c>
      <c r="J36" s="115">
        <v>21</v>
      </c>
      <c r="K36" s="116">
        <v>26.582278481012658</v>
      </c>
    </row>
    <row r="37" spans="1:11" ht="14.1" customHeight="1" x14ac:dyDescent="0.2">
      <c r="A37" s="306">
        <v>42</v>
      </c>
      <c r="B37" s="307" t="s">
        <v>256</v>
      </c>
      <c r="C37" s="308"/>
      <c r="D37" s="113">
        <v>3.518549794516692E-2</v>
      </c>
      <c r="E37" s="115">
        <v>25</v>
      </c>
      <c r="F37" s="114">
        <v>25</v>
      </c>
      <c r="G37" s="114">
        <v>24</v>
      </c>
      <c r="H37" s="114">
        <v>23</v>
      </c>
      <c r="I37" s="140">
        <v>20</v>
      </c>
      <c r="J37" s="115">
        <v>5</v>
      </c>
      <c r="K37" s="116">
        <v>25</v>
      </c>
    </row>
    <row r="38" spans="1:11" ht="14.1" customHeight="1" x14ac:dyDescent="0.2">
      <c r="A38" s="306">
        <v>43</v>
      </c>
      <c r="B38" s="307" t="s">
        <v>257</v>
      </c>
      <c r="C38" s="308"/>
      <c r="D38" s="113">
        <v>0.43911501435568318</v>
      </c>
      <c r="E38" s="115">
        <v>312</v>
      </c>
      <c r="F38" s="114">
        <v>300</v>
      </c>
      <c r="G38" s="114">
        <v>293</v>
      </c>
      <c r="H38" s="114">
        <v>287</v>
      </c>
      <c r="I38" s="140">
        <v>292</v>
      </c>
      <c r="J38" s="115">
        <v>20</v>
      </c>
      <c r="K38" s="116">
        <v>6.8493150684931505</v>
      </c>
    </row>
    <row r="39" spans="1:11" ht="14.1" customHeight="1" x14ac:dyDescent="0.2">
      <c r="A39" s="306">
        <v>51</v>
      </c>
      <c r="B39" s="307" t="s">
        <v>258</v>
      </c>
      <c r="C39" s="308"/>
      <c r="D39" s="113">
        <v>7.6155491752519282</v>
      </c>
      <c r="E39" s="115">
        <v>5411</v>
      </c>
      <c r="F39" s="114">
        <v>5588</v>
      </c>
      <c r="G39" s="114">
        <v>5602</v>
      </c>
      <c r="H39" s="114">
        <v>5625</v>
      </c>
      <c r="I39" s="140">
        <v>5504</v>
      </c>
      <c r="J39" s="115">
        <v>-93</v>
      </c>
      <c r="K39" s="116">
        <v>-1.6896802325581395</v>
      </c>
    </row>
    <row r="40" spans="1:11" ht="14.1" customHeight="1" x14ac:dyDescent="0.2">
      <c r="A40" s="306" t="s">
        <v>259</v>
      </c>
      <c r="B40" s="307" t="s">
        <v>260</v>
      </c>
      <c r="C40" s="308"/>
      <c r="D40" s="113">
        <v>7.3115464730056861</v>
      </c>
      <c r="E40" s="115">
        <v>5195</v>
      </c>
      <c r="F40" s="114">
        <v>5379</v>
      </c>
      <c r="G40" s="114">
        <v>5374</v>
      </c>
      <c r="H40" s="114">
        <v>5403</v>
      </c>
      <c r="I40" s="140">
        <v>5296</v>
      </c>
      <c r="J40" s="115">
        <v>-101</v>
      </c>
      <c r="K40" s="116">
        <v>-1.9070996978851964</v>
      </c>
    </row>
    <row r="41" spans="1:11" ht="14.1" customHeight="1" x14ac:dyDescent="0.2">
      <c r="A41" s="306"/>
      <c r="B41" s="307" t="s">
        <v>261</v>
      </c>
      <c r="C41" s="308"/>
      <c r="D41" s="113">
        <v>3.4749197770646849</v>
      </c>
      <c r="E41" s="115">
        <v>2469</v>
      </c>
      <c r="F41" s="114">
        <v>2643</v>
      </c>
      <c r="G41" s="114">
        <v>2596</v>
      </c>
      <c r="H41" s="114">
        <v>2590</v>
      </c>
      <c r="I41" s="140">
        <v>2473</v>
      </c>
      <c r="J41" s="115">
        <v>-4</v>
      </c>
      <c r="K41" s="116">
        <v>-0.16174686615446826</v>
      </c>
    </row>
    <row r="42" spans="1:11" ht="14.1" customHeight="1" x14ac:dyDescent="0.2">
      <c r="A42" s="306">
        <v>52</v>
      </c>
      <c r="B42" s="307" t="s">
        <v>262</v>
      </c>
      <c r="C42" s="308"/>
      <c r="D42" s="113">
        <v>6.9554692338005966</v>
      </c>
      <c r="E42" s="115">
        <v>4942</v>
      </c>
      <c r="F42" s="114">
        <v>5036</v>
      </c>
      <c r="G42" s="114">
        <v>5119</v>
      </c>
      <c r="H42" s="114">
        <v>5106</v>
      </c>
      <c r="I42" s="140">
        <v>5041</v>
      </c>
      <c r="J42" s="115">
        <v>-99</v>
      </c>
      <c r="K42" s="116">
        <v>-1.9638960523705613</v>
      </c>
    </row>
    <row r="43" spans="1:11" ht="14.1" customHeight="1" x14ac:dyDescent="0.2">
      <c r="A43" s="306" t="s">
        <v>263</v>
      </c>
      <c r="B43" s="307" t="s">
        <v>264</v>
      </c>
      <c r="C43" s="308"/>
      <c r="D43" s="113">
        <v>6.49665034059562</v>
      </c>
      <c r="E43" s="115">
        <v>4616</v>
      </c>
      <c r="F43" s="114">
        <v>4694</v>
      </c>
      <c r="G43" s="114">
        <v>4735</v>
      </c>
      <c r="H43" s="114">
        <v>4743</v>
      </c>
      <c r="I43" s="140">
        <v>4731</v>
      </c>
      <c r="J43" s="115">
        <v>-115</v>
      </c>
      <c r="K43" s="116">
        <v>-2.4307757345170153</v>
      </c>
    </row>
    <row r="44" spans="1:11" ht="14.1" customHeight="1" x14ac:dyDescent="0.2">
      <c r="A44" s="306">
        <v>53</v>
      </c>
      <c r="B44" s="307" t="s">
        <v>265</v>
      </c>
      <c r="C44" s="308"/>
      <c r="D44" s="113">
        <v>1.3131227833136294</v>
      </c>
      <c r="E44" s="115">
        <v>933</v>
      </c>
      <c r="F44" s="114">
        <v>1000</v>
      </c>
      <c r="G44" s="114">
        <v>1008</v>
      </c>
      <c r="H44" s="114">
        <v>1038</v>
      </c>
      <c r="I44" s="140">
        <v>1033</v>
      </c>
      <c r="J44" s="115">
        <v>-100</v>
      </c>
      <c r="K44" s="116">
        <v>-9.6805421103581804</v>
      </c>
    </row>
    <row r="45" spans="1:11" ht="14.1" customHeight="1" x14ac:dyDescent="0.2">
      <c r="A45" s="306" t="s">
        <v>266</v>
      </c>
      <c r="B45" s="307" t="s">
        <v>267</v>
      </c>
      <c r="C45" s="308"/>
      <c r="D45" s="113">
        <v>1.2554185666835558</v>
      </c>
      <c r="E45" s="115">
        <v>892</v>
      </c>
      <c r="F45" s="114">
        <v>964</v>
      </c>
      <c r="G45" s="114">
        <v>966</v>
      </c>
      <c r="H45" s="114">
        <v>1001</v>
      </c>
      <c r="I45" s="140">
        <v>1000</v>
      </c>
      <c r="J45" s="115">
        <v>-108</v>
      </c>
      <c r="K45" s="116">
        <v>-10.8</v>
      </c>
    </row>
    <row r="46" spans="1:11" ht="14.1" customHeight="1" x14ac:dyDescent="0.2">
      <c r="A46" s="306">
        <v>54</v>
      </c>
      <c r="B46" s="307" t="s">
        <v>268</v>
      </c>
      <c r="C46" s="308"/>
      <c r="D46" s="113">
        <v>13.643528683217925</v>
      </c>
      <c r="E46" s="115">
        <v>9694</v>
      </c>
      <c r="F46" s="114">
        <v>9941</v>
      </c>
      <c r="G46" s="114">
        <v>10460</v>
      </c>
      <c r="H46" s="114">
        <v>10971</v>
      </c>
      <c r="I46" s="140">
        <v>10943</v>
      </c>
      <c r="J46" s="115">
        <v>-1249</v>
      </c>
      <c r="K46" s="116">
        <v>-11.413689116330074</v>
      </c>
    </row>
    <row r="47" spans="1:11" ht="14.1" customHeight="1" x14ac:dyDescent="0.2">
      <c r="A47" s="306">
        <v>61</v>
      </c>
      <c r="B47" s="307" t="s">
        <v>269</v>
      </c>
      <c r="C47" s="308"/>
      <c r="D47" s="113">
        <v>0.58970894556099762</v>
      </c>
      <c r="E47" s="115">
        <v>419</v>
      </c>
      <c r="F47" s="114">
        <v>451</v>
      </c>
      <c r="G47" s="114">
        <v>483</v>
      </c>
      <c r="H47" s="114">
        <v>485</v>
      </c>
      <c r="I47" s="140">
        <v>483</v>
      </c>
      <c r="J47" s="115">
        <v>-64</v>
      </c>
      <c r="K47" s="116">
        <v>-13.250517598343686</v>
      </c>
    </row>
    <row r="48" spans="1:11" ht="14.1" customHeight="1" x14ac:dyDescent="0.2">
      <c r="A48" s="306">
        <v>62</v>
      </c>
      <c r="B48" s="307" t="s">
        <v>270</v>
      </c>
      <c r="C48" s="308"/>
      <c r="D48" s="113">
        <v>11.670325958452963</v>
      </c>
      <c r="E48" s="115">
        <v>8292</v>
      </c>
      <c r="F48" s="114">
        <v>8707</v>
      </c>
      <c r="G48" s="114">
        <v>8536</v>
      </c>
      <c r="H48" s="114">
        <v>8830</v>
      </c>
      <c r="I48" s="140">
        <v>8408</v>
      </c>
      <c r="J48" s="115">
        <v>-116</v>
      </c>
      <c r="K48" s="116">
        <v>-1.379638439581351</v>
      </c>
    </row>
    <row r="49" spans="1:11" ht="14.1" customHeight="1" x14ac:dyDescent="0.2">
      <c r="A49" s="306">
        <v>63</v>
      </c>
      <c r="B49" s="307" t="s">
        <v>271</v>
      </c>
      <c r="C49" s="308"/>
      <c r="D49" s="113">
        <v>11.198840285987727</v>
      </c>
      <c r="E49" s="115">
        <v>7957</v>
      </c>
      <c r="F49" s="114">
        <v>8892</v>
      </c>
      <c r="G49" s="114">
        <v>9080</v>
      </c>
      <c r="H49" s="114">
        <v>8982</v>
      </c>
      <c r="I49" s="140">
        <v>8445</v>
      </c>
      <c r="J49" s="115">
        <v>-488</v>
      </c>
      <c r="K49" s="116">
        <v>-5.7785671995263472</v>
      </c>
    </row>
    <row r="50" spans="1:11" ht="14.1" customHeight="1" x14ac:dyDescent="0.2">
      <c r="A50" s="306" t="s">
        <v>272</v>
      </c>
      <c r="B50" s="307" t="s">
        <v>273</v>
      </c>
      <c r="C50" s="308"/>
      <c r="D50" s="113">
        <v>0.49822665090356361</v>
      </c>
      <c r="E50" s="115">
        <v>354</v>
      </c>
      <c r="F50" s="114">
        <v>402</v>
      </c>
      <c r="G50" s="114">
        <v>421</v>
      </c>
      <c r="H50" s="114">
        <v>427</v>
      </c>
      <c r="I50" s="140">
        <v>427</v>
      </c>
      <c r="J50" s="115">
        <v>-73</v>
      </c>
      <c r="K50" s="116">
        <v>-17.096018735362996</v>
      </c>
    </row>
    <row r="51" spans="1:11" ht="14.1" customHeight="1" x14ac:dyDescent="0.2">
      <c r="A51" s="306" t="s">
        <v>274</v>
      </c>
      <c r="B51" s="307" t="s">
        <v>275</v>
      </c>
      <c r="C51" s="308"/>
      <c r="D51" s="113">
        <v>10.167201486235433</v>
      </c>
      <c r="E51" s="115">
        <v>7224</v>
      </c>
      <c r="F51" s="114">
        <v>8067</v>
      </c>
      <c r="G51" s="114">
        <v>8214</v>
      </c>
      <c r="H51" s="114">
        <v>8115</v>
      </c>
      <c r="I51" s="140">
        <v>7590</v>
      </c>
      <c r="J51" s="115">
        <v>-366</v>
      </c>
      <c r="K51" s="116">
        <v>-4.8221343873517784</v>
      </c>
    </row>
    <row r="52" spans="1:11" ht="14.1" customHeight="1" x14ac:dyDescent="0.2">
      <c r="A52" s="306">
        <v>71</v>
      </c>
      <c r="B52" s="307" t="s">
        <v>276</v>
      </c>
      <c r="C52" s="308"/>
      <c r="D52" s="113">
        <v>11.158025108371334</v>
      </c>
      <c r="E52" s="115">
        <v>7928</v>
      </c>
      <c r="F52" s="114">
        <v>8177</v>
      </c>
      <c r="G52" s="114">
        <v>7930</v>
      </c>
      <c r="H52" s="114">
        <v>8048</v>
      </c>
      <c r="I52" s="140">
        <v>7941</v>
      </c>
      <c r="J52" s="115">
        <v>-13</v>
      </c>
      <c r="K52" s="116">
        <v>-0.16370734164462913</v>
      </c>
    </row>
    <row r="53" spans="1:11" ht="14.1" customHeight="1" x14ac:dyDescent="0.2">
      <c r="A53" s="306" t="s">
        <v>277</v>
      </c>
      <c r="B53" s="307" t="s">
        <v>278</v>
      </c>
      <c r="C53" s="308"/>
      <c r="D53" s="113">
        <v>0.74733997635534533</v>
      </c>
      <c r="E53" s="115">
        <v>531</v>
      </c>
      <c r="F53" s="114">
        <v>534</v>
      </c>
      <c r="G53" s="114">
        <v>537</v>
      </c>
      <c r="H53" s="114">
        <v>531</v>
      </c>
      <c r="I53" s="140">
        <v>521</v>
      </c>
      <c r="J53" s="115">
        <v>10</v>
      </c>
      <c r="K53" s="116">
        <v>1.9193857965451055</v>
      </c>
    </row>
    <row r="54" spans="1:11" ht="14.1" customHeight="1" x14ac:dyDescent="0.2">
      <c r="A54" s="306" t="s">
        <v>279</v>
      </c>
      <c r="B54" s="307" t="s">
        <v>280</v>
      </c>
      <c r="C54" s="308"/>
      <c r="D54" s="113">
        <v>10.050385633057479</v>
      </c>
      <c r="E54" s="115">
        <v>7141</v>
      </c>
      <c r="F54" s="114">
        <v>7397</v>
      </c>
      <c r="G54" s="114">
        <v>7146</v>
      </c>
      <c r="H54" s="114">
        <v>7267</v>
      </c>
      <c r="I54" s="140">
        <v>7176</v>
      </c>
      <c r="J54" s="115">
        <v>-35</v>
      </c>
      <c r="K54" s="116">
        <v>-0.48773690078037907</v>
      </c>
    </row>
    <row r="55" spans="1:11" ht="14.1" customHeight="1" x14ac:dyDescent="0.2">
      <c r="A55" s="306">
        <v>72</v>
      </c>
      <c r="B55" s="307" t="s">
        <v>281</v>
      </c>
      <c r="C55" s="308"/>
      <c r="D55" s="113">
        <v>1.1948995102178686</v>
      </c>
      <c r="E55" s="115">
        <v>849</v>
      </c>
      <c r="F55" s="114">
        <v>855</v>
      </c>
      <c r="G55" s="114">
        <v>862</v>
      </c>
      <c r="H55" s="114">
        <v>861</v>
      </c>
      <c r="I55" s="140">
        <v>854</v>
      </c>
      <c r="J55" s="115">
        <v>-5</v>
      </c>
      <c r="K55" s="116">
        <v>-0.58548009367681497</v>
      </c>
    </row>
    <row r="56" spans="1:11" ht="14.1" customHeight="1" x14ac:dyDescent="0.2">
      <c r="A56" s="306" t="s">
        <v>282</v>
      </c>
      <c r="B56" s="307" t="s">
        <v>283</v>
      </c>
      <c r="C56" s="308"/>
      <c r="D56" s="113">
        <v>0.18014974947925463</v>
      </c>
      <c r="E56" s="115">
        <v>128</v>
      </c>
      <c r="F56" s="114">
        <v>132</v>
      </c>
      <c r="G56" s="114">
        <v>134</v>
      </c>
      <c r="H56" s="114">
        <v>137</v>
      </c>
      <c r="I56" s="140">
        <v>129</v>
      </c>
      <c r="J56" s="115">
        <v>-1</v>
      </c>
      <c r="K56" s="116">
        <v>-0.77519379844961245</v>
      </c>
    </row>
    <row r="57" spans="1:11" ht="14.1" customHeight="1" x14ac:dyDescent="0.2">
      <c r="A57" s="306" t="s">
        <v>284</v>
      </c>
      <c r="B57" s="307" t="s">
        <v>285</v>
      </c>
      <c r="C57" s="308"/>
      <c r="D57" s="113">
        <v>0.653042841862298</v>
      </c>
      <c r="E57" s="115">
        <v>464</v>
      </c>
      <c r="F57" s="114">
        <v>473</v>
      </c>
      <c r="G57" s="114">
        <v>477</v>
      </c>
      <c r="H57" s="114">
        <v>472</v>
      </c>
      <c r="I57" s="140">
        <v>471</v>
      </c>
      <c r="J57" s="115">
        <v>-7</v>
      </c>
      <c r="K57" s="116">
        <v>-1.4861995753715498</v>
      </c>
    </row>
    <row r="58" spans="1:11" ht="14.1" customHeight="1" x14ac:dyDescent="0.2">
      <c r="A58" s="306">
        <v>73</v>
      </c>
      <c r="B58" s="307" t="s">
        <v>286</v>
      </c>
      <c r="C58" s="308"/>
      <c r="D58" s="113">
        <v>0.76845127512244549</v>
      </c>
      <c r="E58" s="115">
        <v>546</v>
      </c>
      <c r="F58" s="114">
        <v>559</v>
      </c>
      <c r="G58" s="114">
        <v>564</v>
      </c>
      <c r="H58" s="114">
        <v>576</v>
      </c>
      <c r="I58" s="140">
        <v>575</v>
      </c>
      <c r="J58" s="115">
        <v>-29</v>
      </c>
      <c r="K58" s="116">
        <v>-5.0434782608695654</v>
      </c>
    </row>
    <row r="59" spans="1:11" ht="14.1" customHeight="1" x14ac:dyDescent="0.2">
      <c r="A59" s="306" t="s">
        <v>287</v>
      </c>
      <c r="B59" s="307" t="s">
        <v>288</v>
      </c>
      <c r="C59" s="308"/>
      <c r="D59" s="113">
        <v>0.52496762934189045</v>
      </c>
      <c r="E59" s="115">
        <v>373</v>
      </c>
      <c r="F59" s="114">
        <v>378</v>
      </c>
      <c r="G59" s="114">
        <v>380</v>
      </c>
      <c r="H59" s="114">
        <v>394</v>
      </c>
      <c r="I59" s="140">
        <v>387</v>
      </c>
      <c r="J59" s="115">
        <v>-14</v>
      </c>
      <c r="K59" s="116">
        <v>-3.6175710594315245</v>
      </c>
    </row>
    <row r="60" spans="1:11" ht="14.1" customHeight="1" x14ac:dyDescent="0.2">
      <c r="A60" s="306">
        <v>81</v>
      </c>
      <c r="B60" s="307" t="s">
        <v>289</v>
      </c>
      <c r="C60" s="308"/>
      <c r="D60" s="113">
        <v>3.8352192760231945</v>
      </c>
      <c r="E60" s="115">
        <v>2725</v>
      </c>
      <c r="F60" s="114">
        <v>2738</v>
      </c>
      <c r="G60" s="114">
        <v>2692</v>
      </c>
      <c r="H60" s="114">
        <v>2695</v>
      </c>
      <c r="I60" s="140">
        <v>2630</v>
      </c>
      <c r="J60" s="115">
        <v>95</v>
      </c>
      <c r="K60" s="116">
        <v>3.6121673003802282</v>
      </c>
    </row>
    <row r="61" spans="1:11" ht="14.1" customHeight="1" x14ac:dyDescent="0.2">
      <c r="A61" s="306" t="s">
        <v>290</v>
      </c>
      <c r="B61" s="307" t="s">
        <v>291</v>
      </c>
      <c r="C61" s="308"/>
      <c r="D61" s="113">
        <v>1.1456398130946348</v>
      </c>
      <c r="E61" s="115">
        <v>814</v>
      </c>
      <c r="F61" s="114">
        <v>842</v>
      </c>
      <c r="G61" s="114">
        <v>845</v>
      </c>
      <c r="H61" s="114">
        <v>872</v>
      </c>
      <c r="I61" s="140">
        <v>854</v>
      </c>
      <c r="J61" s="115">
        <v>-40</v>
      </c>
      <c r="K61" s="116">
        <v>-4.6838407494145198</v>
      </c>
    </row>
    <row r="62" spans="1:11" ht="14.1" customHeight="1" x14ac:dyDescent="0.2">
      <c r="A62" s="306" t="s">
        <v>292</v>
      </c>
      <c r="B62" s="307" t="s">
        <v>293</v>
      </c>
      <c r="C62" s="308"/>
      <c r="D62" s="113">
        <v>1.5706806282722514</v>
      </c>
      <c r="E62" s="115">
        <v>1116</v>
      </c>
      <c r="F62" s="114">
        <v>1080</v>
      </c>
      <c r="G62" s="114">
        <v>1045</v>
      </c>
      <c r="H62" s="114">
        <v>1015</v>
      </c>
      <c r="I62" s="140">
        <v>974</v>
      </c>
      <c r="J62" s="115">
        <v>142</v>
      </c>
      <c r="K62" s="116">
        <v>14.57905544147844</v>
      </c>
    </row>
    <row r="63" spans="1:11" ht="14.1" customHeight="1" x14ac:dyDescent="0.2">
      <c r="A63" s="306"/>
      <c r="B63" s="307" t="s">
        <v>294</v>
      </c>
      <c r="C63" s="308"/>
      <c r="D63" s="113">
        <v>1.4088273377244835</v>
      </c>
      <c r="E63" s="115">
        <v>1001</v>
      </c>
      <c r="F63" s="114">
        <v>972</v>
      </c>
      <c r="G63" s="114">
        <v>942</v>
      </c>
      <c r="H63" s="114">
        <v>926</v>
      </c>
      <c r="I63" s="140">
        <v>875</v>
      </c>
      <c r="J63" s="115">
        <v>126</v>
      </c>
      <c r="K63" s="116">
        <v>14.4</v>
      </c>
    </row>
    <row r="64" spans="1:11" ht="14.1" customHeight="1" x14ac:dyDescent="0.2">
      <c r="A64" s="306" t="s">
        <v>295</v>
      </c>
      <c r="B64" s="307" t="s">
        <v>296</v>
      </c>
      <c r="C64" s="308"/>
      <c r="D64" s="113">
        <v>6.8963575972527169E-2</v>
      </c>
      <c r="E64" s="115">
        <v>49</v>
      </c>
      <c r="F64" s="114">
        <v>49</v>
      </c>
      <c r="G64" s="114">
        <v>44</v>
      </c>
      <c r="H64" s="114">
        <v>41</v>
      </c>
      <c r="I64" s="140">
        <v>45</v>
      </c>
      <c r="J64" s="115">
        <v>4</v>
      </c>
      <c r="K64" s="116">
        <v>8.8888888888888893</v>
      </c>
    </row>
    <row r="65" spans="1:11" ht="14.1" customHeight="1" x14ac:dyDescent="0.2">
      <c r="A65" s="306" t="s">
        <v>297</v>
      </c>
      <c r="B65" s="307" t="s">
        <v>298</v>
      </c>
      <c r="C65" s="308"/>
      <c r="D65" s="113">
        <v>0.68119124021843158</v>
      </c>
      <c r="E65" s="115">
        <v>484</v>
      </c>
      <c r="F65" s="114">
        <v>503</v>
      </c>
      <c r="G65" s="114">
        <v>492</v>
      </c>
      <c r="H65" s="114">
        <v>507</v>
      </c>
      <c r="I65" s="140">
        <v>490</v>
      </c>
      <c r="J65" s="115">
        <v>-6</v>
      </c>
      <c r="K65" s="116">
        <v>-1.2244897959183674</v>
      </c>
    </row>
    <row r="66" spans="1:11" ht="14.1" customHeight="1" x14ac:dyDescent="0.2">
      <c r="A66" s="306">
        <v>82</v>
      </c>
      <c r="B66" s="307" t="s">
        <v>299</v>
      </c>
      <c r="C66" s="308"/>
      <c r="D66" s="113">
        <v>1.9563136857512808</v>
      </c>
      <c r="E66" s="115">
        <v>1390</v>
      </c>
      <c r="F66" s="114">
        <v>1430</v>
      </c>
      <c r="G66" s="114">
        <v>1422</v>
      </c>
      <c r="H66" s="114">
        <v>1441</v>
      </c>
      <c r="I66" s="140">
        <v>1416</v>
      </c>
      <c r="J66" s="115">
        <v>-26</v>
      </c>
      <c r="K66" s="116">
        <v>-1.8361581920903955</v>
      </c>
    </row>
    <row r="67" spans="1:11" ht="14.1" customHeight="1" x14ac:dyDescent="0.2">
      <c r="A67" s="306" t="s">
        <v>300</v>
      </c>
      <c r="B67" s="307" t="s">
        <v>301</v>
      </c>
      <c r="C67" s="308"/>
      <c r="D67" s="113">
        <v>0.84304453076619945</v>
      </c>
      <c r="E67" s="115">
        <v>599</v>
      </c>
      <c r="F67" s="114">
        <v>600</v>
      </c>
      <c r="G67" s="114">
        <v>593</v>
      </c>
      <c r="H67" s="114">
        <v>615</v>
      </c>
      <c r="I67" s="140">
        <v>602</v>
      </c>
      <c r="J67" s="115">
        <v>-3</v>
      </c>
      <c r="K67" s="116">
        <v>-0.49833887043189368</v>
      </c>
    </row>
    <row r="68" spans="1:11" ht="14.1" customHeight="1" x14ac:dyDescent="0.2">
      <c r="A68" s="306" t="s">
        <v>302</v>
      </c>
      <c r="B68" s="307" t="s">
        <v>303</v>
      </c>
      <c r="C68" s="308"/>
      <c r="D68" s="113">
        <v>0.67556156054720484</v>
      </c>
      <c r="E68" s="115">
        <v>480</v>
      </c>
      <c r="F68" s="114">
        <v>516</v>
      </c>
      <c r="G68" s="114">
        <v>516</v>
      </c>
      <c r="H68" s="114">
        <v>509</v>
      </c>
      <c r="I68" s="140">
        <v>503</v>
      </c>
      <c r="J68" s="115">
        <v>-23</v>
      </c>
      <c r="K68" s="116">
        <v>-4.5725646123260439</v>
      </c>
    </row>
    <row r="69" spans="1:11" ht="14.1" customHeight="1" x14ac:dyDescent="0.2">
      <c r="A69" s="306">
        <v>83</v>
      </c>
      <c r="B69" s="307" t="s">
        <v>304</v>
      </c>
      <c r="C69" s="308"/>
      <c r="D69" s="113">
        <v>2.9766931261611216</v>
      </c>
      <c r="E69" s="115">
        <v>2115</v>
      </c>
      <c r="F69" s="114">
        <v>2196</v>
      </c>
      <c r="G69" s="114">
        <v>2167</v>
      </c>
      <c r="H69" s="114">
        <v>2198</v>
      </c>
      <c r="I69" s="140">
        <v>2171</v>
      </c>
      <c r="J69" s="115">
        <v>-56</v>
      </c>
      <c r="K69" s="116">
        <v>-2.5794564716720405</v>
      </c>
    </row>
    <row r="70" spans="1:11" ht="14.1" customHeight="1" x14ac:dyDescent="0.2">
      <c r="A70" s="306" t="s">
        <v>305</v>
      </c>
      <c r="B70" s="307" t="s">
        <v>306</v>
      </c>
      <c r="C70" s="308"/>
      <c r="D70" s="113">
        <v>1.9886843438608344</v>
      </c>
      <c r="E70" s="115">
        <v>1413</v>
      </c>
      <c r="F70" s="114">
        <v>1475</v>
      </c>
      <c r="G70" s="114">
        <v>1459</v>
      </c>
      <c r="H70" s="114">
        <v>1487</v>
      </c>
      <c r="I70" s="140">
        <v>1480</v>
      </c>
      <c r="J70" s="115">
        <v>-67</v>
      </c>
      <c r="K70" s="116">
        <v>-4.5270270270270272</v>
      </c>
    </row>
    <row r="71" spans="1:11" ht="14.1" customHeight="1" x14ac:dyDescent="0.2">
      <c r="A71" s="306"/>
      <c r="B71" s="307" t="s">
        <v>307</v>
      </c>
      <c r="C71" s="308"/>
      <c r="D71" s="113">
        <v>0.84304453076619945</v>
      </c>
      <c r="E71" s="115">
        <v>599</v>
      </c>
      <c r="F71" s="114">
        <v>594</v>
      </c>
      <c r="G71" s="114">
        <v>619</v>
      </c>
      <c r="H71" s="114">
        <v>636</v>
      </c>
      <c r="I71" s="140">
        <v>628</v>
      </c>
      <c r="J71" s="115">
        <v>-29</v>
      </c>
      <c r="K71" s="116">
        <v>-4.6178343949044587</v>
      </c>
    </row>
    <row r="72" spans="1:11" ht="14.1" customHeight="1" x14ac:dyDescent="0.2">
      <c r="A72" s="306">
        <v>84</v>
      </c>
      <c r="B72" s="307" t="s">
        <v>308</v>
      </c>
      <c r="C72" s="308"/>
      <c r="D72" s="113">
        <v>1.6255700050667117</v>
      </c>
      <c r="E72" s="115">
        <v>1155</v>
      </c>
      <c r="F72" s="114">
        <v>1175</v>
      </c>
      <c r="G72" s="114">
        <v>1169</v>
      </c>
      <c r="H72" s="114">
        <v>1130</v>
      </c>
      <c r="I72" s="140">
        <v>1109</v>
      </c>
      <c r="J72" s="115">
        <v>46</v>
      </c>
      <c r="K72" s="116">
        <v>4.1478809738503157</v>
      </c>
    </row>
    <row r="73" spans="1:11" ht="14.1" customHeight="1" x14ac:dyDescent="0.2">
      <c r="A73" s="306" t="s">
        <v>309</v>
      </c>
      <c r="B73" s="307" t="s">
        <v>310</v>
      </c>
      <c r="C73" s="308"/>
      <c r="D73" s="113">
        <v>0.23926138602713506</v>
      </c>
      <c r="E73" s="115">
        <v>170</v>
      </c>
      <c r="F73" s="114">
        <v>185</v>
      </c>
      <c r="G73" s="114">
        <v>183</v>
      </c>
      <c r="H73" s="114">
        <v>187</v>
      </c>
      <c r="I73" s="140">
        <v>184</v>
      </c>
      <c r="J73" s="115">
        <v>-14</v>
      </c>
      <c r="K73" s="116">
        <v>-7.6086956521739131</v>
      </c>
    </row>
    <row r="74" spans="1:11" ht="14.1" customHeight="1" x14ac:dyDescent="0.2">
      <c r="A74" s="306" t="s">
        <v>311</v>
      </c>
      <c r="B74" s="307" t="s">
        <v>312</v>
      </c>
      <c r="C74" s="308"/>
      <c r="D74" s="113">
        <v>9.2889714575240673E-2</v>
      </c>
      <c r="E74" s="115">
        <v>66</v>
      </c>
      <c r="F74" s="114">
        <v>72</v>
      </c>
      <c r="G74" s="114">
        <v>66</v>
      </c>
      <c r="H74" s="114">
        <v>71</v>
      </c>
      <c r="I74" s="140">
        <v>73</v>
      </c>
      <c r="J74" s="115">
        <v>-7</v>
      </c>
      <c r="K74" s="116">
        <v>-9.5890410958904102</v>
      </c>
    </row>
    <row r="75" spans="1:11" ht="14.1" customHeight="1" x14ac:dyDescent="0.2">
      <c r="A75" s="306" t="s">
        <v>313</v>
      </c>
      <c r="B75" s="307" t="s">
        <v>314</v>
      </c>
      <c r="C75" s="308"/>
      <c r="D75" s="113">
        <v>6.3333896301300457E-2</v>
      </c>
      <c r="E75" s="115">
        <v>45</v>
      </c>
      <c r="F75" s="114">
        <v>37</v>
      </c>
      <c r="G75" s="114">
        <v>36</v>
      </c>
      <c r="H75" s="114">
        <v>32</v>
      </c>
      <c r="I75" s="140">
        <v>26</v>
      </c>
      <c r="J75" s="115">
        <v>19</v>
      </c>
      <c r="K75" s="116">
        <v>73.07692307692308</v>
      </c>
    </row>
    <row r="76" spans="1:11" ht="14.1" customHeight="1" x14ac:dyDescent="0.2">
      <c r="A76" s="306">
        <v>91</v>
      </c>
      <c r="B76" s="307" t="s">
        <v>315</v>
      </c>
      <c r="C76" s="308"/>
      <c r="D76" s="113">
        <v>0.62207960367055115</v>
      </c>
      <c r="E76" s="115">
        <v>442</v>
      </c>
      <c r="F76" s="114">
        <v>371</v>
      </c>
      <c r="G76" s="114">
        <v>376</v>
      </c>
      <c r="H76" s="114">
        <v>367</v>
      </c>
      <c r="I76" s="140">
        <v>359</v>
      </c>
      <c r="J76" s="115">
        <v>83</v>
      </c>
      <c r="K76" s="116">
        <v>23.119777158774372</v>
      </c>
    </row>
    <row r="77" spans="1:11" ht="14.1" customHeight="1" x14ac:dyDescent="0.2">
      <c r="A77" s="306">
        <v>92</v>
      </c>
      <c r="B77" s="307" t="s">
        <v>316</v>
      </c>
      <c r="C77" s="308"/>
      <c r="D77" s="113">
        <v>0.2491133254517818</v>
      </c>
      <c r="E77" s="115">
        <v>177</v>
      </c>
      <c r="F77" s="114">
        <v>170</v>
      </c>
      <c r="G77" s="114">
        <v>162</v>
      </c>
      <c r="H77" s="114">
        <v>168</v>
      </c>
      <c r="I77" s="140">
        <v>169</v>
      </c>
      <c r="J77" s="115">
        <v>8</v>
      </c>
      <c r="K77" s="116">
        <v>4.7337278106508878</v>
      </c>
    </row>
    <row r="78" spans="1:11" ht="14.1" customHeight="1" x14ac:dyDescent="0.2">
      <c r="A78" s="306">
        <v>93</v>
      </c>
      <c r="B78" s="307" t="s">
        <v>317</v>
      </c>
      <c r="C78" s="308"/>
      <c r="D78" s="113">
        <v>9.9926814164274055E-2</v>
      </c>
      <c r="E78" s="115">
        <v>71</v>
      </c>
      <c r="F78" s="114">
        <v>81</v>
      </c>
      <c r="G78" s="114">
        <v>79</v>
      </c>
      <c r="H78" s="114">
        <v>81</v>
      </c>
      <c r="I78" s="140">
        <v>80</v>
      </c>
      <c r="J78" s="115">
        <v>-9</v>
      </c>
      <c r="K78" s="116">
        <v>-11.25</v>
      </c>
    </row>
    <row r="79" spans="1:11" ht="14.1" customHeight="1" x14ac:dyDescent="0.2">
      <c r="A79" s="306">
        <v>94</v>
      </c>
      <c r="B79" s="307" t="s">
        <v>318</v>
      </c>
      <c r="C79" s="308"/>
      <c r="D79" s="113">
        <v>0.6347463829308112</v>
      </c>
      <c r="E79" s="115">
        <v>451</v>
      </c>
      <c r="F79" s="114">
        <v>532</v>
      </c>
      <c r="G79" s="114">
        <v>571</v>
      </c>
      <c r="H79" s="114">
        <v>473</v>
      </c>
      <c r="I79" s="140">
        <v>464</v>
      </c>
      <c r="J79" s="115">
        <v>-13</v>
      </c>
      <c r="K79" s="116">
        <v>-2.8017241379310347</v>
      </c>
    </row>
    <row r="80" spans="1:11" ht="14.1" customHeight="1" x14ac:dyDescent="0.2">
      <c r="A80" s="306" t="s">
        <v>319</v>
      </c>
      <c r="B80" s="307" t="s">
        <v>320</v>
      </c>
      <c r="C80" s="308"/>
      <c r="D80" s="113">
        <v>7.0370995890333844E-3</v>
      </c>
      <c r="E80" s="115">
        <v>5</v>
      </c>
      <c r="F80" s="114">
        <v>4</v>
      </c>
      <c r="G80" s="114">
        <v>4</v>
      </c>
      <c r="H80" s="114">
        <v>4</v>
      </c>
      <c r="I80" s="140">
        <v>5</v>
      </c>
      <c r="J80" s="115">
        <v>0</v>
      </c>
      <c r="K80" s="116">
        <v>0</v>
      </c>
    </row>
    <row r="81" spans="1:11" ht="14.1" customHeight="1" x14ac:dyDescent="0.2">
      <c r="A81" s="310" t="s">
        <v>321</v>
      </c>
      <c r="B81" s="311" t="s">
        <v>334</v>
      </c>
      <c r="C81" s="312"/>
      <c r="D81" s="125">
        <v>4.3615943252828915</v>
      </c>
      <c r="E81" s="143">
        <v>3099</v>
      </c>
      <c r="F81" s="144">
        <v>3234</v>
      </c>
      <c r="G81" s="144">
        <v>3194</v>
      </c>
      <c r="H81" s="144">
        <v>3313</v>
      </c>
      <c r="I81" s="145">
        <v>3192</v>
      </c>
      <c r="J81" s="143">
        <v>-93</v>
      </c>
      <c r="K81" s="146">
        <v>-2.9135338345864663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23857</v>
      </c>
      <c r="G12" s="536">
        <v>17818</v>
      </c>
      <c r="H12" s="536">
        <v>30177</v>
      </c>
      <c r="I12" s="536">
        <v>20352</v>
      </c>
      <c r="J12" s="537">
        <v>23738</v>
      </c>
      <c r="K12" s="538">
        <v>119</v>
      </c>
      <c r="L12" s="349">
        <v>0.50130592299266996</v>
      </c>
    </row>
    <row r="13" spans="1:17" s="110" customFormat="1" ht="15" customHeight="1" x14ac:dyDescent="0.2">
      <c r="A13" s="350" t="s">
        <v>345</v>
      </c>
      <c r="B13" s="351" t="s">
        <v>346</v>
      </c>
      <c r="C13" s="347"/>
      <c r="D13" s="347"/>
      <c r="E13" s="348"/>
      <c r="F13" s="536">
        <v>13520</v>
      </c>
      <c r="G13" s="536">
        <v>9492</v>
      </c>
      <c r="H13" s="536">
        <v>16316</v>
      </c>
      <c r="I13" s="536">
        <v>11595</v>
      </c>
      <c r="J13" s="537">
        <v>13740</v>
      </c>
      <c r="K13" s="538">
        <v>-220</v>
      </c>
      <c r="L13" s="349">
        <v>-1.6011644832605532</v>
      </c>
    </row>
    <row r="14" spans="1:17" s="110" customFormat="1" ht="22.5" customHeight="1" x14ac:dyDescent="0.2">
      <c r="A14" s="350"/>
      <c r="B14" s="351" t="s">
        <v>347</v>
      </c>
      <c r="C14" s="347"/>
      <c r="D14" s="347"/>
      <c r="E14" s="348"/>
      <c r="F14" s="536">
        <v>10337</v>
      </c>
      <c r="G14" s="536">
        <v>8326</v>
      </c>
      <c r="H14" s="536">
        <v>13861</v>
      </c>
      <c r="I14" s="536">
        <v>8757</v>
      </c>
      <c r="J14" s="537">
        <v>9998</v>
      </c>
      <c r="K14" s="538">
        <v>339</v>
      </c>
      <c r="L14" s="349">
        <v>3.3906781356271254</v>
      </c>
    </row>
    <row r="15" spans="1:17" s="110" customFormat="1" ht="15" customHeight="1" x14ac:dyDescent="0.2">
      <c r="A15" s="350" t="s">
        <v>348</v>
      </c>
      <c r="B15" s="351" t="s">
        <v>108</v>
      </c>
      <c r="C15" s="347"/>
      <c r="D15" s="347"/>
      <c r="E15" s="348"/>
      <c r="F15" s="536">
        <v>5330</v>
      </c>
      <c r="G15" s="536">
        <v>4534</v>
      </c>
      <c r="H15" s="536">
        <v>12944</v>
      </c>
      <c r="I15" s="536">
        <v>5114</v>
      </c>
      <c r="J15" s="537">
        <v>5344</v>
      </c>
      <c r="K15" s="538">
        <v>-14</v>
      </c>
      <c r="L15" s="349">
        <v>-0.2619760479041916</v>
      </c>
    </row>
    <row r="16" spans="1:17" s="110" customFormat="1" ht="15" customHeight="1" x14ac:dyDescent="0.2">
      <c r="A16" s="350"/>
      <c r="B16" s="351" t="s">
        <v>109</v>
      </c>
      <c r="C16" s="347"/>
      <c r="D16" s="347"/>
      <c r="E16" s="348"/>
      <c r="F16" s="536">
        <v>15870</v>
      </c>
      <c r="G16" s="536">
        <v>11802</v>
      </c>
      <c r="H16" s="536">
        <v>15275</v>
      </c>
      <c r="I16" s="536">
        <v>13356</v>
      </c>
      <c r="J16" s="537">
        <v>15866</v>
      </c>
      <c r="K16" s="538">
        <v>4</v>
      </c>
      <c r="L16" s="349">
        <v>2.5211143325349804E-2</v>
      </c>
    </row>
    <row r="17" spans="1:12" s="110" customFormat="1" ht="15" customHeight="1" x14ac:dyDescent="0.2">
      <c r="A17" s="350"/>
      <c r="B17" s="351" t="s">
        <v>110</v>
      </c>
      <c r="C17" s="347"/>
      <c r="D17" s="347"/>
      <c r="E17" s="348"/>
      <c r="F17" s="536">
        <v>2374</v>
      </c>
      <c r="G17" s="536">
        <v>1260</v>
      </c>
      <c r="H17" s="536">
        <v>1735</v>
      </c>
      <c r="I17" s="536">
        <v>1654</v>
      </c>
      <c r="J17" s="537">
        <v>2234</v>
      </c>
      <c r="K17" s="538">
        <v>140</v>
      </c>
      <c r="L17" s="349">
        <v>6.2667860340196953</v>
      </c>
    </row>
    <row r="18" spans="1:12" s="110" customFormat="1" ht="15" customHeight="1" x14ac:dyDescent="0.2">
      <c r="A18" s="350"/>
      <c r="B18" s="351" t="s">
        <v>111</v>
      </c>
      <c r="C18" s="347"/>
      <c r="D18" s="347"/>
      <c r="E18" s="348"/>
      <c r="F18" s="536">
        <v>283</v>
      </c>
      <c r="G18" s="536">
        <v>222</v>
      </c>
      <c r="H18" s="536">
        <v>223</v>
      </c>
      <c r="I18" s="536">
        <v>228</v>
      </c>
      <c r="J18" s="537">
        <v>294</v>
      </c>
      <c r="K18" s="538">
        <v>-11</v>
      </c>
      <c r="L18" s="349">
        <v>-3.7414965986394559</v>
      </c>
    </row>
    <row r="19" spans="1:12" s="110" customFormat="1" ht="15" customHeight="1" x14ac:dyDescent="0.2">
      <c r="A19" s="118" t="s">
        <v>113</v>
      </c>
      <c r="B19" s="119" t="s">
        <v>181</v>
      </c>
      <c r="C19" s="347"/>
      <c r="D19" s="347"/>
      <c r="E19" s="348"/>
      <c r="F19" s="536">
        <v>15057</v>
      </c>
      <c r="G19" s="536">
        <v>10571</v>
      </c>
      <c r="H19" s="536">
        <v>20698</v>
      </c>
      <c r="I19" s="536">
        <v>12726</v>
      </c>
      <c r="J19" s="537">
        <v>15689</v>
      </c>
      <c r="K19" s="538">
        <v>-632</v>
      </c>
      <c r="L19" s="349">
        <v>-4.0283000828606026</v>
      </c>
    </row>
    <row r="20" spans="1:12" s="110" customFormat="1" ht="15" customHeight="1" x14ac:dyDescent="0.2">
      <c r="A20" s="118"/>
      <c r="B20" s="119" t="s">
        <v>182</v>
      </c>
      <c r="C20" s="347"/>
      <c r="D20" s="347"/>
      <c r="E20" s="348"/>
      <c r="F20" s="536">
        <v>8800</v>
      </c>
      <c r="G20" s="536">
        <v>7247</v>
      </c>
      <c r="H20" s="536">
        <v>9479</v>
      </c>
      <c r="I20" s="536">
        <v>7626</v>
      </c>
      <c r="J20" s="537">
        <v>8049</v>
      </c>
      <c r="K20" s="538">
        <v>751</v>
      </c>
      <c r="L20" s="349">
        <v>9.3303515964716119</v>
      </c>
    </row>
    <row r="21" spans="1:12" s="110" customFormat="1" ht="15" customHeight="1" x14ac:dyDescent="0.2">
      <c r="A21" s="118" t="s">
        <v>113</v>
      </c>
      <c r="B21" s="119" t="s">
        <v>116</v>
      </c>
      <c r="C21" s="347"/>
      <c r="D21" s="347"/>
      <c r="E21" s="348"/>
      <c r="F21" s="536">
        <v>18550</v>
      </c>
      <c r="G21" s="536">
        <v>13848</v>
      </c>
      <c r="H21" s="536">
        <v>24933</v>
      </c>
      <c r="I21" s="536">
        <v>15923</v>
      </c>
      <c r="J21" s="537">
        <v>18837</v>
      </c>
      <c r="K21" s="538">
        <v>-287</v>
      </c>
      <c r="L21" s="349">
        <v>-1.5235971757710889</v>
      </c>
    </row>
    <row r="22" spans="1:12" s="110" customFormat="1" ht="15" customHeight="1" x14ac:dyDescent="0.2">
      <c r="A22" s="118"/>
      <c r="B22" s="119" t="s">
        <v>117</v>
      </c>
      <c r="C22" s="347"/>
      <c r="D22" s="347"/>
      <c r="E22" s="348"/>
      <c r="F22" s="536">
        <v>5284</v>
      </c>
      <c r="G22" s="536">
        <v>3958</v>
      </c>
      <c r="H22" s="536">
        <v>5215</v>
      </c>
      <c r="I22" s="536">
        <v>4424</v>
      </c>
      <c r="J22" s="537">
        <v>4886</v>
      </c>
      <c r="K22" s="538">
        <v>398</v>
      </c>
      <c r="L22" s="349">
        <v>8.1457224723700374</v>
      </c>
    </row>
    <row r="23" spans="1:12" s="110" customFormat="1" ht="15" customHeight="1" x14ac:dyDescent="0.2">
      <c r="A23" s="352" t="s">
        <v>348</v>
      </c>
      <c r="B23" s="353" t="s">
        <v>193</v>
      </c>
      <c r="C23" s="354"/>
      <c r="D23" s="354"/>
      <c r="E23" s="355"/>
      <c r="F23" s="539">
        <v>582</v>
      </c>
      <c r="G23" s="539">
        <v>910</v>
      </c>
      <c r="H23" s="539">
        <v>6489</v>
      </c>
      <c r="I23" s="539">
        <v>359</v>
      </c>
      <c r="J23" s="540">
        <v>784</v>
      </c>
      <c r="K23" s="541">
        <v>-202</v>
      </c>
      <c r="L23" s="356">
        <v>-25.76530612244898</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33.700000000000003</v>
      </c>
      <c r="G25" s="542">
        <v>39.200000000000003</v>
      </c>
      <c r="H25" s="542">
        <v>37.799999999999997</v>
      </c>
      <c r="I25" s="542">
        <v>37.200000000000003</v>
      </c>
      <c r="J25" s="542">
        <v>34.6</v>
      </c>
      <c r="K25" s="543" t="s">
        <v>350</v>
      </c>
      <c r="L25" s="364">
        <v>-0.89999999999999858</v>
      </c>
    </row>
    <row r="26" spans="1:12" s="110" customFormat="1" ht="15" customHeight="1" x14ac:dyDescent="0.2">
      <c r="A26" s="365" t="s">
        <v>105</v>
      </c>
      <c r="B26" s="366" t="s">
        <v>346</v>
      </c>
      <c r="C26" s="362"/>
      <c r="D26" s="362"/>
      <c r="E26" s="363"/>
      <c r="F26" s="542">
        <v>32.5</v>
      </c>
      <c r="G26" s="542">
        <v>37.799999999999997</v>
      </c>
      <c r="H26" s="542">
        <v>36</v>
      </c>
      <c r="I26" s="542">
        <v>34.1</v>
      </c>
      <c r="J26" s="544">
        <v>32.5</v>
      </c>
      <c r="K26" s="543" t="s">
        <v>350</v>
      </c>
      <c r="L26" s="364">
        <v>0</v>
      </c>
    </row>
    <row r="27" spans="1:12" s="110" customFormat="1" ht="15" customHeight="1" x14ac:dyDescent="0.2">
      <c r="A27" s="365"/>
      <c r="B27" s="366" t="s">
        <v>347</v>
      </c>
      <c r="C27" s="362"/>
      <c r="D27" s="362"/>
      <c r="E27" s="363"/>
      <c r="F27" s="542">
        <v>35.299999999999997</v>
      </c>
      <c r="G27" s="542">
        <v>40.799999999999997</v>
      </c>
      <c r="H27" s="542">
        <v>39.9</v>
      </c>
      <c r="I27" s="542">
        <v>41.4</v>
      </c>
      <c r="J27" s="542">
        <v>37.700000000000003</v>
      </c>
      <c r="K27" s="543" t="s">
        <v>350</v>
      </c>
      <c r="L27" s="364">
        <v>-2.4000000000000057</v>
      </c>
    </row>
    <row r="28" spans="1:12" s="110" customFormat="1" ht="15" customHeight="1" x14ac:dyDescent="0.2">
      <c r="A28" s="365" t="s">
        <v>113</v>
      </c>
      <c r="B28" s="366" t="s">
        <v>108</v>
      </c>
      <c r="C28" s="362"/>
      <c r="D28" s="362"/>
      <c r="E28" s="363"/>
      <c r="F28" s="542">
        <v>44.5</v>
      </c>
      <c r="G28" s="542">
        <v>49</v>
      </c>
      <c r="H28" s="542">
        <v>46.7</v>
      </c>
      <c r="I28" s="542">
        <v>47.3</v>
      </c>
      <c r="J28" s="542">
        <v>45</v>
      </c>
      <c r="K28" s="543" t="s">
        <v>350</v>
      </c>
      <c r="L28" s="364">
        <v>-0.5</v>
      </c>
    </row>
    <row r="29" spans="1:12" s="110" customFormat="1" ht="11.25" x14ac:dyDescent="0.2">
      <c r="A29" s="365"/>
      <c r="B29" s="366" t="s">
        <v>109</v>
      </c>
      <c r="C29" s="362"/>
      <c r="D29" s="362"/>
      <c r="E29" s="363"/>
      <c r="F29" s="542">
        <v>31.1</v>
      </c>
      <c r="G29" s="542">
        <v>36.799999999999997</v>
      </c>
      <c r="H29" s="542">
        <v>35.1</v>
      </c>
      <c r="I29" s="542">
        <v>34.1</v>
      </c>
      <c r="J29" s="544">
        <v>32.5</v>
      </c>
      <c r="K29" s="543" t="s">
        <v>350</v>
      </c>
      <c r="L29" s="364">
        <v>-1.3999999999999986</v>
      </c>
    </row>
    <row r="30" spans="1:12" s="110" customFormat="1" ht="15" customHeight="1" x14ac:dyDescent="0.2">
      <c r="A30" s="365"/>
      <c r="B30" s="366" t="s">
        <v>110</v>
      </c>
      <c r="C30" s="362"/>
      <c r="D30" s="362"/>
      <c r="E30" s="363"/>
      <c r="F30" s="542">
        <v>29.4</v>
      </c>
      <c r="G30" s="542">
        <v>32.1</v>
      </c>
      <c r="H30" s="542">
        <v>30.2</v>
      </c>
      <c r="I30" s="542">
        <v>32.4</v>
      </c>
      <c r="J30" s="542">
        <v>28.5</v>
      </c>
      <c r="K30" s="543" t="s">
        <v>350</v>
      </c>
      <c r="L30" s="364">
        <v>0.89999999999999858</v>
      </c>
    </row>
    <row r="31" spans="1:12" s="110" customFormat="1" ht="15" customHeight="1" x14ac:dyDescent="0.2">
      <c r="A31" s="365"/>
      <c r="B31" s="366" t="s">
        <v>111</v>
      </c>
      <c r="C31" s="362"/>
      <c r="D31" s="362"/>
      <c r="E31" s="363"/>
      <c r="F31" s="542">
        <v>33.6</v>
      </c>
      <c r="G31" s="542">
        <v>41</v>
      </c>
      <c r="H31" s="542">
        <v>39</v>
      </c>
      <c r="I31" s="542">
        <v>42.1</v>
      </c>
      <c r="J31" s="542">
        <v>34</v>
      </c>
      <c r="K31" s="543" t="s">
        <v>350</v>
      </c>
      <c r="L31" s="364">
        <v>-0.39999999999999858</v>
      </c>
    </row>
    <row r="32" spans="1:12" s="110" customFormat="1" ht="15" customHeight="1" x14ac:dyDescent="0.2">
      <c r="A32" s="367" t="s">
        <v>113</v>
      </c>
      <c r="B32" s="368" t="s">
        <v>181</v>
      </c>
      <c r="C32" s="362"/>
      <c r="D32" s="362"/>
      <c r="E32" s="363"/>
      <c r="F32" s="542">
        <v>30.1</v>
      </c>
      <c r="G32" s="542">
        <v>34.6</v>
      </c>
      <c r="H32" s="542">
        <v>34.200000000000003</v>
      </c>
      <c r="I32" s="542">
        <v>33.299999999999997</v>
      </c>
      <c r="J32" s="544">
        <v>31.3</v>
      </c>
      <c r="K32" s="543" t="s">
        <v>350</v>
      </c>
      <c r="L32" s="364">
        <v>-1.1999999999999993</v>
      </c>
    </row>
    <row r="33" spans="1:12" s="110" customFormat="1" ht="15" customHeight="1" x14ac:dyDescent="0.2">
      <c r="A33" s="367"/>
      <c r="B33" s="368" t="s">
        <v>182</v>
      </c>
      <c r="C33" s="362"/>
      <c r="D33" s="362"/>
      <c r="E33" s="363"/>
      <c r="F33" s="542">
        <v>39.700000000000003</v>
      </c>
      <c r="G33" s="542">
        <v>45.3</v>
      </c>
      <c r="H33" s="542">
        <v>43.2</v>
      </c>
      <c r="I33" s="542">
        <v>43.6</v>
      </c>
      <c r="J33" s="542">
        <v>40.9</v>
      </c>
      <c r="K33" s="543" t="s">
        <v>350</v>
      </c>
      <c r="L33" s="364">
        <v>-1.1999999999999957</v>
      </c>
    </row>
    <row r="34" spans="1:12" s="369" customFormat="1" ht="15" customHeight="1" x14ac:dyDescent="0.2">
      <c r="A34" s="367" t="s">
        <v>113</v>
      </c>
      <c r="B34" s="368" t="s">
        <v>116</v>
      </c>
      <c r="C34" s="362"/>
      <c r="D34" s="362"/>
      <c r="E34" s="363"/>
      <c r="F34" s="542">
        <v>32</v>
      </c>
      <c r="G34" s="542">
        <v>39</v>
      </c>
      <c r="H34" s="542">
        <v>36.700000000000003</v>
      </c>
      <c r="I34" s="542">
        <v>36.799999999999997</v>
      </c>
      <c r="J34" s="542">
        <v>32.6</v>
      </c>
      <c r="K34" s="543" t="s">
        <v>350</v>
      </c>
      <c r="L34" s="364">
        <v>-0.60000000000000142</v>
      </c>
    </row>
    <row r="35" spans="1:12" s="369" customFormat="1" ht="11.25" x14ac:dyDescent="0.2">
      <c r="A35" s="370"/>
      <c r="B35" s="371" t="s">
        <v>117</v>
      </c>
      <c r="C35" s="372"/>
      <c r="D35" s="372"/>
      <c r="E35" s="373"/>
      <c r="F35" s="545">
        <v>39.700000000000003</v>
      </c>
      <c r="G35" s="545">
        <v>39.9</v>
      </c>
      <c r="H35" s="545">
        <v>42.3</v>
      </c>
      <c r="I35" s="545">
        <v>38.700000000000003</v>
      </c>
      <c r="J35" s="546">
        <v>42.6</v>
      </c>
      <c r="K35" s="547" t="s">
        <v>350</v>
      </c>
      <c r="L35" s="374">
        <v>-2.8999999999999986</v>
      </c>
    </row>
    <row r="36" spans="1:12" s="369" customFormat="1" ht="15.95" customHeight="1" x14ac:dyDescent="0.2">
      <c r="A36" s="375" t="s">
        <v>351</v>
      </c>
      <c r="B36" s="376"/>
      <c r="C36" s="377"/>
      <c r="D36" s="376"/>
      <c r="E36" s="378"/>
      <c r="F36" s="548">
        <v>23124</v>
      </c>
      <c r="G36" s="548">
        <v>16699</v>
      </c>
      <c r="H36" s="548">
        <v>22498</v>
      </c>
      <c r="I36" s="548">
        <v>19883</v>
      </c>
      <c r="J36" s="548">
        <v>22809</v>
      </c>
      <c r="K36" s="549">
        <v>315</v>
      </c>
      <c r="L36" s="380">
        <v>1.3810338024464028</v>
      </c>
    </row>
    <row r="37" spans="1:12" s="369" customFormat="1" ht="15.95" customHeight="1" x14ac:dyDescent="0.2">
      <c r="A37" s="381"/>
      <c r="B37" s="382" t="s">
        <v>113</v>
      </c>
      <c r="C37" s="382" t="s">
        <v>352</v>
      </c>
      <c r="D37" s="382"/>
      <c r="E37" s="383"/>
      <c r="F37" s="548">
        <v>7801</v>
      </c>
      <c r="G37" s="548">
        <v>6545</v>
      </c>
      <c r="H37" s="548">
        <v>8514</v>
      </c>
      <c r="I37" s="548">
        <v>7398</v>
      </c>
      <c r="J37" s="548">
        <v>7903</v>
      </c>
      <c r="K37" s="549">
        <v>-102</v>
      </c>
      <c r="L37" s="380">
        <v>-1.2906491205871189</v>
      </c>
    </row>
    <row r="38" spans="1:12" s="369" customFormat="1" ht="15.95" customHeight="1" x14ac:dyDescent="0.2">
      <c r="A38" s="381"/>
      <c r="B38" s="384" t="s">
        <v>105</v>
      </c>
      <c r="C38" s="384" t="s">
        <v>106</v>
      </c>
      <c r="D38" s="385"/>
      <c r="E38" s="383"/>
      <c r="F38" s="548">
        <v>13132</v>
      </c>
      <c r="G38" s="548">
        <v>8978</v>
      </c>
      <c r="H38" s="548">
        <v>12035</v>
      </c>
      <c r="I38" s="548">
        <v>11384</v>
      </c>
      <c r="J38" s="550">
        <v>13278</v>
      </c>
      <c r="K38" s="549">
        <v>-146</v>
      </c>
      <c r="L38" s="380">
        <v>-1.099563187226992</v>
      </c>
    </row>
    <row r="39" spans="1:12" s="369" customFormat="1" ht="15.95" customHeight="1" x14ac:dyDescent="0.2">
      <c r="A39" s="381"/>
      <c r="B39" s="385"/>
      <c r="C39" s="382" t="s">
        <v>353</v>
      </c>
      <c r="D39" s="385"/>
      <c r="E39" s="383"/>
      <c r="F39" s="548">
        <v>4269</v>
      </c>
      <c r="G39" s="548">
        <v>3394</v>
      </c>
      <c r="H39" s="548">
        <v>4335</v>
      </c>
      <c r="I39" s="548">
        <v>3882</v>
      </c>
      <c r="J39" s="548">
        <v>4312</v>
      </c>
      <c r="K39" s="549">
        <v>-43</v>
      </c>
      <c r="L39" s="380">
        <v>-0.99721706864564008</v>
      </c>
    </row>
    <row r="40" spans="1:12" s="369" customFormat="1" ht="15.95" customHeight="1" x14ac:dyDescent="0.2">
      <c r="A40" s="381"/>
      <c r="B40" s="384"/>
      <c r="C40" s="384" t="s">
        <v>107</v>
      </c>
      <c r="D40" s="385"/>
      <c r="E40" s="383"/>
      <c r="F40" s="548">
        <v>9992</v>
      </c>
      <c r="G40" s="548">
        <v>7721</v>
      </c>
      <c r="H40" s="548">
        <v>10463</v>
      </c>
      <c r="I40" s="548">
        <v>8499</v>
      </c>
      <c r="J40" s="548">
        <v>9531</v>
      </c>
      <c r="K40" s="549">
        <v>461</v>
      </c>
      <c r="L40" s="380">
        <v>4.8368481796243836</v>
      </c>
    </row>
    <row r="41" spans="1:12" s="369" customFormat="1" ht="24" customHeight="1" x14ac:dyDescent="0.2">
      <c r="A41" s="381"/>
      <c r="B41" s="385"/>
      <c r="C41" s="382" t="s">
        <v>353</v>
      </c>
      <c r="D41" s="385"/>
      <c r="E41" s="383"/>
      <c r="F41" s="548">
        <v>3532</v>
      </c>
      <c r="G41" s="548">
        <v>3151</v>
      </c>
      <c r="H41" s="548">
        <v>4179</v>
      </c>
      <c r="I41" s="548">
        <v>3516</v>
      </c>
      <c r="J41" s="550">
        <v>3591</v>
      </c>
      <c r="K41" s="549">
        <v>-59</v>
      </c>
      <c r="L41" s="380">
        <v>-1.642996379838485</v>
      </c>
    </row>
    <row r="42" spans="1:12" s="110" customFormat="1" ht="15" customHeight="1" x14ac:dyDescent="0.2">
      <c r="A42" s="381"/>
      <c r="B42" s="384" t="s">
        <v>113</v>
      </c>
      <c r="C42" s="384" t="s">
        <v>354</v>
      </c>
      <c r="D42" s="385"/>
      <c r="E42" s="383"/>
      <c r="F42" s="548">
        <v>4777</v>
      </c>
      <c r="G42" s="548">
        <v>3686</v>
      </c>
      <c r="H42" s="548">
        <v>6031</v>
      </c>
      <c r="I42" s="548">
        <v>4783</v>
      </c>
      <c r="J42" s="548">
        <v>4632</v>
      </c>
      <c r="K42" s="549">
        <v>145</v>
      </c>
      <c r="L42" s="380">
        <v>3.1303972366148534</v>
      </c>
    </row>
    <row r="43" spans="1:12" s="110" customFormat="1" ht="15" customHeight="1" x14ac:dyDescent="0.2">
      <c r="A43" s="381"/>
      <c r="B43" s="385"/>
      <c r="C43" s="382" t="s">
        <v>353</v>
      </c>
      <c r="D43" s="385"/>
      <c r="E43" s="383"/>
      <c r="F43" s="548">
        <v>2125</v>
      </c>
      <c r="G43" s="548">
        <v>1805</v>
      </c>
      <c r="H43" s="548">
        <v>2816</v>
      </c>
      <c r="I43" s="548">
        <v>2262</v>
      </c>
      <c r="J43" s="548">
        <v>2084</v>
      </c>
      <c r="K43" s="549">
        <v>41</v>
      </c>
      <c r="L43" s="380">
        <v>1.9673704414587332</v>
      </c>
    </row>
    <row r="44" spans="1:12" s="110" customFormat="1" ht="15" customHeight="1" x14ac:dyDescent="0.2">
      <c r="A44" s="381"/>
      <c r="B44" s="384"/>
      <c r="C44" s="366" t="s">
        <v>109</v>
      </c>
      <c r="D44" s="385"/>
      <c r="E44" s="383"/>
      <c r="F44" s="548">
        <v>15690</v>
      </c>
      <c r="G44" s="548">
        <v>11534</v>
      </c>
      <c r="H44" s="548">
        <v>14517</v>
      </c>
      <c r="I44" s="548">
        <v>13225</v>
      </c>
      <c r="J44" s="550">
        <v>15655</v>
      </c>
      <c r="K44" s="549">
        <v>35</v>
      </c>
      <c r="L44" s="380">
        <v>0.2235707441711913</v>
      </c>
    </row>
    <row r="45" spans="1:12" s="110" customFormat="1" ht="15" customHeight="1" x14ac:dyDescent="0.2">
      <c r="A45" s="381"/>
      <c r="B45" s="385"/>
      <c r="C45" s="382" t="s">
        <v>353</v>
      </c>
      <c r="D45" s="385"/>
      <c r="E45" s="383"/>
      <c r="F45" s="548">
        <v>4882</v>
      </c>
      <c r="G45" s="548">
        <v>4246</v>
      </c>
      <c r="H45" s="548">
        <v>5090</v>
      </c>
      <c r="I45" s="548">
        <v>4507</v>
      </c>
      <c r="J45" s="548">
        <v>5085</v>
      </c>
      <c r="K45" s="549">
        <v>-203</v>
      </c>
      <c r="L45" s="380">
        <v>-3.9921337266470012</v>
      </c>
    </row>
    <row r="46" spans="1:12" s="110" customFormat="1" ht="15" customHeight="1" x14ac:dyDescent="0.2">
      <c r="A46" s="381"/>
      <c r="B46" s="384"/>
      <c r="C46" s="366" t="s">
        <v>110</v>
      </c>
      <c r="D46" s="385"/>
      <c r="E46" s="383"/>
      <c r="F46" s="548">
        <v>2374</v>
      </c>
      <c r="G46" s="548">
        <v>1257</v>
      </c>
      <c r="H46" s="548">
        <v>1727</v>
      </c>
      <c r="I46" s="548">
        <v>1647</v>
      </c>
      <c r="J46" s="548">
        <v>2228</v>
      </c>
      <c r="K46" s="549">
        <v>146</v>
      </c>
      <c r="L46" s="380">
        <v>6.5529622980251343</v>
      </c>
    </row>
    <row r="47" spans="1:12" s="110" customFormat="1" ht="15" customHeight="1" x14ac:dyDescent="0.2">
      <c r="A47" s="381"/>
      <c r="B47" s="385"/>
      <c r="C47" s="382" t="s">
        <v>353</v>
      </c>
      <c r="D47" s="385"/>
      <c r="E47" s="383"/>
      <c r="F47" s="548">
        <v>699</v>
      </c>
      <c r="G47" s="548">
        <v>403</v>
      </c>
      <c r="H47" s="548">
        <v>521</v>
      </c>
      <c r="I47" s="548">
        <v>533</v>
      </c>
      <c r="J47" s="550">
        <v>634</v>
      </c>
      <c r="K47" s="549">
        <v>65</v>
      </c>
      <c r="L47" s="380">
        <v>10.252365930599369</v>
      </c>
    </row>
    <row r="48" spans="1:12" s="110" customFormat="1" ht="15" customHeight="1" x14ac:dyDescent="0.2">
      <c r="A48" s="381"/>
      <c r="B48" s="385"/>
      <c r="C48" s="366" t="s">
        <v>111</v>
      </c>
      <c r="D48" s="386"/>
      <c r="E48" s="387"/>
      <c r="F48" s="548">
        <v>283</v>
      </c>
      <c r="G48" s="548">
        <v>222</v>
      </c>
      <c r="H48" s="548">
        <v>223</v>
      </c>
      <c r="I48" s="548">
        <v>228</v>
      </c>
      <c r="J48" s="548">
        <v>294</v>
      </c>
      <c r="K48" s="549">
        <v>-11</v>
      </c>
      <c r="L48" s="380">
        <v>-3.7414965986394559</v>
      </c>
    </row>
    <row r="49" spans="1:12" s="110" customFormat="1" ht="15" customHeight="1" x14ac:dyDescent="0.2">
      <c r="A49" s="381"/>
      <c r="B49" s="385"/>
      <c r="C49" s="382" t="s">
        <v>353</v>
      </c>
      <c r="D49" s="385"/>
      <c r="E49" s="383"/>
      <c r="F49" s="548">
        <v>95</v>
      </c>
      <c r="G49" s="548">
        <v>91</v>
      </c>
      <c r="H49" s="548">
        <v>87</v>
      </c>
      <c r="I49" s="548">
        <v>96</v>
      </c>
      <c r="J49" s="548">
        <v>100</v>
      </c>
      <c r="K49" s="549">
        <v>-5</v>
      </c>
      <c r="L49" s="380">
        <v>-5</v>
      </c>
    </row>
    <row r="50" spans="1:12" s="110" customFormat="1" ht="15" customHeight="1" x14ac:dyDescent="0.2">
      <c r="A50" s="381"/>
      <c r="B50" s="384" t="s">
        <v>113</v>
      </c>
      <c r="C50" s="382" t="s">
        <v>181</v>
      </c>
      <c r="D50" s="385"/>
      <c r="E50" s="383"/>
      <c r="F50" s="548">
        <v>14377</v>
      </c>
      <c r="G50" s="548">
        <v>9543</v>
      </c>
      <c r="H50" s="548">
        <v>13290</v>
      </c>
      <c r="I50" s="548">
        <v>12311</v>
      </c>
      <c r="J50" s="550">
        <v>14815</v>
      </c>
      <c r="K50" s="549">
        <v>-438</v>
      </c>
      <c r="L50" s="380">
        <v>-2.9564630442119473</v>
      </c>
    </row>
    <row r="51" spans="1:12" s="110" customFormat="1" ht="15" customHeight="1" x14ac:dyDescent="0.2">
      <c r="A51" s="381"/>
      <c r="B51" s="385"/>
      <c r="C51" s="382" t="s">
        <v>353</v>
      </c>
      <c r="D51" s="385"/>
      <c r="E51" s="383"/>
      <c r="F51" s="548">
        <v>4330</v>
      </c>
      <c r="G51" s="548">
        <v>3303</v>
      </c>
      <c r="H51" s="548">
        <v>4539</v>
      </c>
      <c r="I51" s="548">
        <v>4099</v>
      </c>
      <c r="J51" s="548">
        <v>4632</v>
      </c>
      <c r="K51" s="549">
        <v>-302</v>
      </c>
      <c r="L51" s="380">
        <v>-6.5198618307426601</v>
      </c>
    </row>
    <row r="52" spans="1:12" s="110" customFormat="1" ht="15" customHeight="1" x14ac:dyDescent="0.2">
      <c r="A52" s="381"/>
      <c r="B52" s="384"/>
      <c r="C52" s="382" t="s">
        <v>182</v>
      </c>
      <c r="D52" s="385"/>
      <c r="E52" s="383"/>
      <c r="F52" s="548">
        <v>8747</v>
      </c>
      <c r="G52" s="548">
        <v>7156</v>
      </c>
      <c r="H52" s="548">
        <v>9208</v>
      </c>
      <c r="I52" s="548">
        <v>7572</v>
      </c>
      <c r="J52" s="548">
        <v>7994</v>
      </c>
      <c r="K52" s="549">
        <v>753</v>
      </c>
      <c r="L52" s="380">
        <v>9.4195646735051284</v>
      </c>
    </row>
    <row r="53" spans="1:12" s="269" customFormat="1" ht="11.25" customHeight="1" x14ac:dyDescent="0.2">
      <c r="A53" s="381"/>
      <c r="B53" s="385"/>
      <c r="C53" s="382" t="s">
        <v>353</v>
      </c>
      <c r="D53" s="385"/>
      <c r="E53" s="383"/>
      <c r="F53" s="548">
        <v>3471</v>
      </c>
      <c r="G53" s="548">
        <v>3242</v>
      </c>
      <c r="H53" s="548">
        <v>3975</v>
      </c>
      <c r="I53" s="548">
        <v>3299</v>
      </c>
      <c r="J53" s="550">
        <v>3271</v>
      </c>
      <c r="K53" s="549">
        <v>200</v>
      </c>
      <c r="L53" s="380">
        <v>6.1143381228981966</v>
      </c>
    </row>
    <row r="54" spans="1:12" s="151" customFormat="1" ht="12.75" customHeight="1" x14ac:dyDescent="0.2">
      <c r="A54" s="381"/>
      <c r="B54" s="384" t="s">
        <v>113</v>
      </c>
      <c r="C54" s="384" t="s">
        <v>116</v>
      </c>
      <c r="D54" s="385"/>
      <c r="E54" s="383"/>
      <c r="F54" s="548">
        <v>17914</v>
      </c>
      <c r="G54" s="548">
        <v>12884</v>
      </c>
      <c r="H54" s="548">
        <v>17910</v>
      </c>
      <c r="I54" s="548">
        <v>15492</v>
      </c>
      <c r="J54" s="548">
        <v>18034</v>
      </c>
      <c r="K54" s="549">
        <v>-120</v>
      </c>
      <c r="L54" s="380">
        <v>-0.66540978152378838</v>
      </c>
    </row>
    <row r="55" spans="1:12" ht="11.25" x14ac:dyDescent="0.2">
      <c r="A55" s="381"/>
      <c r="B55" s="385"/>
      <c r="C55" s="382" t="s">
        <v>353</v>
      </c>
      <c r="D55" s="385"/>
      <c r="E55" s="383"/>
      <c r="F55" s="548">
        <v>5736</v>
      </c>
      <c r="G55" s="548">
        <v>5023</v>
      </c>
      <c r="H55" s="548">
        <v>6575</v>
      </c>
      <c r="I55" s="548">
        <v>5699</v>
      </c>
      <c r="J55" s="548">
        <v>5874</v>
      </c>
      <c r="K55" s="549">
        <v>-138</v>
      </c>
      <c r="L55" s="380">
        <v>-2.3493360572012256</v>
      </c>
    </row>
    <row r="56" spans="1:12" ht="14.25" customHeight="1" x14ac:dyDescent="0.2">
      <c r="A56" s="381"/>
      <c r="B56" s="385"/>
      <c r="C56" s="384" t="s">
        <v>117</v>
      </c>
      <c r="D56" s="385"/>
      <c r="E56" s="383"/>
      <c r="F56" s="548">
        <v>5188</v>
      </c>
      <c r="G56" s="548">
        <v>3803</v>
      </c>
      <c r="H56" s="548">
        <v>4568</v>
      </c>
      <c r="I56" s="548">
        <v>4386</v>
      </c>
      <c r="J56" s="548">
        <v>4760</v>
      </c>
      <c r="K56" s="549">
        <v>428</v>
      </c>
      <c r="L56" s="380">
        <v>8.9915966386554622</v>
      </c>
    </row>
    <row r="57" spans="1:12" ht="18.75" customHeight="1" x14ac:dyDescent="0.2">
      <c r="A57" s="388"/>
      <c r="B57" s="389"/>
      <c r="C57" s="390" t="s">
        <v>353</v>
      </c>
      <c r="D57" s="389"/>
      <c r="E57" s="391"/>
      <c r="F57" s="551">
        <v>2060</v>
      </c>
      <c r="G57" s="552">
        <v>1517</v>
      </c>
      <c r="H57" s="552">
        <v>1934</v>
      </c>
      <c r="I57" s="552">
        <v>1699</v>
      </c>
      <c r="J57" s="552">
        <v>2026</v>
      </c>
      <c r="K57" s="553">
        <f t="shared" ref="K57" si="0">IF(OR(F57=".",J57=".")=TRUE,".",IF(OR(F57="*",J57="*")=TRUE,"*",IF(AND(F57="-",J57="-")=TRUE,"-",IF(AND(ISNUMBER(J57),ISNUMBER(F57))=TRUE,IF(F57-J57=0,0,F57-J57),IF(ISNUMBER(F57)=TRUE,F57,-J57)))))</f>
        <v>34</v>
      </c>
      <c r="L57" s="392">
        <f t="shared" ref="L57" si="1">IF(K57 =".",".",IF(K57 ="*","*",IF(K57="-","-",IF(K57=0,0,IF(OR(J57="-",J57=".",F57="-",F57=".")=TRUE,"X",IF(J57=0,"0,0",IF(ABS(K57*100/J57)&gt;250,".X",(K57*100/J57))))))))</f>
        <v>1.6781836130306023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23857</v>
      </c>
      <c r="E11" s="114">
        <v>17818</v>
      </c>
      <c r="F11" s="114">
        <v>30177</v>
      </c>
      <c r="G11" s="114">
        <v>20352</v>
      </c>
      <c r="H11" s="140">
        <v>23738</v>
      </c>
      <c r="I11" s="115">
        <v>119</v>
      </c>
      <c r="J11" s="116">
        <v>0.50130592299266996</v>
      </c>
    </row>
    <row r="12" spans="1:15" s="110" customFormat="1" ht="24.95" customHeight="1" x14ac:dyDescent="0.2">
      <c r="A12" s="193" t="s">
        <v>132</v>
      </c>
      <c r="B12" s="194" t="s">
        <v>133</v>
      </c>
      <c r="C12" s="113">
        <v>5.1766777046569139</v>
      </c>
      <c r="D12" s="115">
        <v>1235</v>
      </c>
      <c r="E12" s="114">
        <v>308</v>
      </c>
      <c r="F12" s="114">
        <v>880</v>
      </c>
      <c r="G12" s="114">
        <v>587</v>
      </c>
      <c r="H12" s="140">
        <v>1355</v>
      </c>
      <c r="I12" s="115">
        <v>-120</v>
      </c>
      <c r="J12" s="116">
        <v>-8.8560885608856097</v>
      </c>
    </row>
    <row r="13" spans="1:15" s="110" customFormat="1" ht="24.95" customHeight="1" x14ac:dyDescent="0.2">
      <c r="A13" s="193" t="s">
        <v>134</v>
      </c>
      <c r="B13" s="199" t="s">
        <v>214</v>
      </c>
      <c r="C13" s="113">
        <v>1.2868340528985203</v>
      </c>
      <c r="D13" s="115">
        <v>307</v>
      </c>
      <c r="E13" s="114">
        <v>160</v>
      </c>
      <c r="F13" s="114">
        <v>253</v>
      </c>
      <c r="G13" s="114">
        <v>203</v>
      </c>
      <c r="H13" s="140">
        <v>445</v>
      </c>
      <c r="I13" s="115">
        <v>-138</v>
      </c>
      <c r="J13" s="116">
        <v>-31.011235955056179</v>
      </c>
    </row>
    <row r="14" spans="1:15" s="287" customFormat="1" ht="24.95" customHeight="1" x14ac:dyDescent="0.2">
      <c r="A14" s="193" t="s">
        <v>215</v>
      </c>
      <c r="B14" s="199" t="s">
        <v>137</v>
      </c>
      <c r="C14" s="113">
        <v>9.1755040449344012</v>
      </c>
      <c r="D14" s="115">
        <v>2189</v>
      </c>
      <c r="E14" s="114">
        <v>1651</v>
      </c>
      <c r="F14" s="114">
        <v>2878</v>
      </c>
      <c r="G14" s="114">
        <v>2111</v>
      </c>
      <c r="H14" s="140">
        <v>2839</v>
      </c>
      <c r="I14" s="115">
        <v>-650</v>
      </c>
      <c r="J14" s="116">
        <v>-22.895385699189855</v>
      </c>
      <c r="K14" s="110"/>
      <c r="L14" s="110"/>
      <c r="M14" s="110"/>
      <c r="N14" s="110"/>
      <c r="O14" s="110"/>
    </row>
    <row r="15" spans="1:15" s="110" customFormat="1" ht="24.95" customHeight="1" x14ac:dyDescent="0.2">
      <c r="A15" s="193" t="s">
        <v>216</v>
      </c>
      <c r="B15" s="199" t="s">
        <v>217</v>
      </c>
      <c r="C15" s="113">
        <v>2.8209749758980593</v>
      </c>
      <c r="D15" s="115">
        <v>673</v>
      </c>
      <c r="E15" s="114">
        <v>655</v>
      </c>
      <c r="F15" s="114">
        <v>985</v>
      </c>
      <c r="G15" s="114">
        <v>781</v>
      </c>
      <c r="H15" s="140">
        <v>844</v>
      </c>
      <c r="I15" s="115">
        <v>-171</v>
      </c>
      <c r="J15" s="116">
        <v>-20.260663507109005</v>
      </c>
    </row>
    <row r="16" spans="1:15" s="287" customFormat="1" ht="24.95" customHeight="1" x14ac:dyDescent="0.2">
      <c r="A16" s="193" t="s">
        <v>218</v>
      </c>
      <c r="B16" s="199" t="s">
        <v>141</v>
      </c>
      <c r="C16" s="113">
        <v>4.9754788950832038</v>
      </c>
      <c r="D16" s="115">
        <v>1187</v>
      </c>
      <c r="E16" s="114">
        <v>804</v>
      </c>
      <c r="F16" s="114">
        <v>1464</v>
      </c>
      <c r="G16" s="114">
        <v>1041</v>
      </c>
      <c r="H16" s="140">
        <v>1640</v>
      </c>
      <c r="I16" s="115">
        <v>-453</v>
      </c>
      <c r="J16" s="116">
        <v>-27.621951219512194</v>
      </c>
      <c r="K16" s="110"/>
      <c r="L16" s="110"/>
      <c r="M16" s="110"/>
      <c r="N16" s="110"/>
      <c r="O16" s="110"/>
    </row>
    <row r="17" spans="1:15" s="110" customFormat="1" ht="24.95" customHeight="1" x14ac:dyDescent="0.2">
      <c r="A17" s="193" t="s">
        <v>142</v>
      </c>
      <c r="B17" s="199" t="s">
        <v>220</v>
      </c>
      <c r="C17" s="113">
        <v>1.3790501739531373</v>
      </c>
      <c r="D17" s="115">
        <v>329</v>
      </c>
      <c r="E17" s="114">
        <v>192</v>
      </c>
      <c r="F17" s="114">
        <v>429</v>
      </c>
      <c r="G17" s="114">
        <v>289</v>
      </c>
      <c r="H17" s="140">
        <v>355</v>
      </c>
      <c r="I17" s="115">
        <v>-26</v>
      </c>
      <c r="J17" s="116">
        <v>-7.323943661971831</v>
      </c>
    </row>
    <row r="18" spans="1:15" s="287" customFormat="1" ht="24.95" customHeight="1" x14ac:dyDescent="0.2">
      <c r="A18" s="201" t="s">
        <v>144</v>
      </c>
      <c r="B18" s="202" t="s">
        <v>145</v>
      </c>
      <c r="C18" s="113">
        <v>8.2030431319948018</v>
      </c>
      <c r="D18" s="115">
        <v>1957</v>
      </c>
      <c r="E18" s="114">
        <v>1054</v>
      </c>
      <c r="F18" s="114">
        <v>2431</v>
      </c>
      <c r="G18" s="114">
        <v>1636</v>
      </c>
      <c r="H18" s="140">
        <v>1770</v>
      </c>
      <c r="I18" s="115">
        <v>187</v>
      </c>
      <c r="J18" s="116">
        <v>10.564971751412429</v>
      </c>
      <c r="K18" s="110"/>
      <c r="L18" s="110"/>
      <c r="M18" s="110"/>
      <c r="N18" s="110"/>
      <c r="O18" s="110"/>
    </row>
    <row r="19" spans="1:15" s="110" customFormat="1" ht="24.95" customHeight="1" x14ac:dyDescent="0.2">
      <c r="A19" s="193" t="s">
        <v>146</v>
      </c>
      <c r="B19" s="199" t="s">
        <v>147</v>
      </c>
      <c r="C19" s="113">
        <v>13.572536362493189</v>
      </c>
      <c r="D19" s="115">
        <v>3238</v>
      </c>
      <c r="E19" s="114">
        <v>2524</v>
      </c>
      <c r="F19" s="114">
        <v>4429</v>
      </c>
      <c r="G19" s="114">
        <v>2757</v>
      </c>
      <c r="H19" s="140">
        <v>3174</v>
      </c>
      <c r="I19" s="115">
        <v>64</v>
      </c>
      <c r="J19" s="116">
        <v>2.0163831127914302</v>
      </c>
    </row>
    <row r="20" spans="1:15" s="287" customFormat="1" ht="24.95" customHeight="1" x14ac:dyDescent="0.2">
      <c r="A20" s="193" t="s">
        <v>148</v>
      </c>
      <c r="B20" s="199" t="s">
        <v>149</v>
      </c>
      <c r="C20" s="113">
        <v>6.5683028042084084</v>
      </c>
      <c r="D20" s="115">
        <v>1567</v>
      </c>
      <c r="E20" s="114">
        <v>1238</v>
      </c>
      <c r="F20" s="114">
        <v>1900</v>
      </c>
      <c r="G20" s="114">
        <v>1322</v>
      </c>
      <c r="H20" s="140">
        <v>1522</v>
      </c>
      <c r="I20" s="115">
        <v>45</v>
      </c>
      <c r="J20" s="116">
        <v>2.9566360052562417</v>
      </c>
      <c r="K20" s="110"/>
      <c r="L20" s="110"/>
      <c r="M20" s="110"/>
      <c r="N20" s="110"/>
      <c r="O20" s="110"/>
    </row>
    <row r="21" spans="1:15" s="110" customFormat="1" ht="24.95" customHeight="1" x14ac:dyDescent="0.2">
      <c r="A21" s="201" t="s">
        <v>150</v>
      </c>
      <c r="B21" s="202" t="s">
        <v>151</v>
      </c>
      <c r="C21" s="113">
        <v>7.1048329630716349</v>
      </c>
      <c r="D21" s="115">
        <v>1695</v>
      </c>
      <c r="E21" s="114">
        <v>1320</v>
      </c>
      <c r="F21" s="114">
        <v>1785</v>
      </c>
      <c r="G21" s="114">
        <v>1845</v>
      </c>
      <c r="H21" s="140">
        <v>1648</v>
      </c>
      <c r="I21" s="115">
        <v>47</v>
      </c>
      <c r="J21" s="116">
        <v>2.8519417475728157</v>
      </c>
    </row>
    <row r="22" spans="1:15" s="110" customFormat="1" ht="24.95" customHeight="1" x14ac:dyDescent="0.2">
      <c r="A22" s="201" t="s">
        <v>152</v>
      </c>
      <c r="B22" s="199" t="s">
        <v>153</v>
      </c>
      <c r="C22" s="113">
        <v>1.6766567464475834</v>
      </c>
      <c r="D22" s="115">
        <v>400</v>
      </c>
      <c r="E22" s="114">
        <v>241</v>
      </c>
      <c r="F22" s="114">
        <v>526</v>
      </c>
      <c r="G22" s="114">
        <v>321</v>
      </c>
      <c r="H22" s="140">
        <v>448</v>
      </c>
      <c r="I22" s="115">
        <v>-48</v>
      </c>
      <c r="J22" s="116">
        <v>-10.714285714285714</v>
      </c>
    </row>
    <row r="23" spans="1:15" s="110" customFormat="1" ht="24.95" customHeight="1" x14ac:dyDescent="0.2">
      <c r="A23" s="193" t="s">
        <v>154</v>
      </c>
      <c r="B23" s="199" t="s">
        <v>155</v>
      </c>
      <c r="C23" s="113">
        <v>1.119168378253762</v>
      </c>
      <c r="D23" s="115">
        <v>267</v>
      </c>
      <c r="E23" s="114">
        <v>123</v>
      </c>
      <c r="F23" s="114">
        <v>345</v>
      </c>
      <c r="G23" s="114">
        <v>173</v>
      </c>
      <c r="H23" s="140">
        <v>280</v>
      </c>
      <c r="I23" s="115">
        <v>-13</v>
      </c>
      <c r="J23" s="116">
        <v>-4.6428571428571432</v>
      </c>
    </row>
    <row r="24" spans="1:15" s="110" customFormat="1" ht="24.95" customHeight="1" x14ac:dyDescent="0.2">
      <c r="A24" s="193" t="s">
        <v>156</v>
      </c>
      <c r="B24" s="199" t="s">
        <v>221</v>
      </c>
      <c r="C24" s="113">
        <v>5.2605105419792935</v>
      </c>
      <c r="D24" s="115">
        <v>1255</v>
      </c>
      <c r="E24" s="114">
        <v>1022</v>
      </c>
      <c r="F24" s="114">
        <v>1759</v>
      </c>
      <c r="G24" s="114">
        <v>927</v>
      </c>
      <c r="H24" s="140">
        <v>1128</v>
      </c>
      <c r="I24" s="115">
        <v>127</v>
      </c>
      <c r="J24" s="116">
        <v>11.25886524822695</v>
      </c>
    </row>
    <row r="25" spans="1:15" s="110" customFormat="1" ht="24.95" customHeight="1" x14ac:dyDescent="0.2">
      <c r="A25" s="193" t="s">
        <v>222</v>
      </c>
      <c r="B25" s="204" t="s">
        <v>159</v>
      </c>
      <c r="C25" s="113">
        <v>5.6419499517961187</v>
      </c>
      <c r="D25" s="115">
        <v>1346</v>
      </c>
      <c r="E25" s="114">
        <v>995</v>
      </c>
      <c r="F25" s="114">
        <v>1483</v>
      </c>
      <c r="G25" s="114">
        <v>1361</v>
      </c>
      <c r="H25" s="140">
        <v>1407</v>
      </c>
      <c r="I25" s="115">
        <v>-61</v>
      </c>
      <c r="J25" s="116">
        <v>-4.3354655294953801</v>
      </c>
    </row>
    <row r="26" spans="1:15" s="110" customFormat="1" ht="24.95" customHeight="1" x14ac:dyDescent="0.2">
      <c r="A26" s="201">
        <v>782.78300000000002</v>
      </c>
      <c r="B26" s="203" t="s">
        <v>160</v>
      </c>
      <c r="C26" s="113">
        <v>10.357547051179948</v>
      </c>
      <c r="D26" s="115">
        <v>2471</v>
      </c>
      <c r="E26" s="114">
        <v>2081</v>
      </c>
      <c r="F26" s="114">
        <v>2603</v>
      </c>
      <c r="G26" s="114">
        <v>2398</v>
      </c>
      <c r="H26" s="140">
        <v>2446</v>
      </c>
      <c r="I26" s="115">
        <v>25</v>
      </c>
      <c r="J26" s="116">
        <v>1.0220768601798855</v>
      </c>
    </row>
    <row r="27" spans="1:15" s="110" customFormat="1" ht="24.95" customHeight="1" x14ac:dyDescent="0.2">
      <c r="A27" s="193" t="s">
        <v>161</v>
      </c>
      <c r="B27" s="199" t="s">
        <v>162</v>
      </c>
      <c r="C27" s="113">
        <v>3.0389403529362453</v>
      </c>
      <c r="D27" s="115">
        <v>725</v>
      </c>
      <c r="E27" s="114">
        <v>576</v>
      </c>
      <c r="F27" s="114">
        <v>1278</v>
      </c>
      <c r="G27" s="114">
        <v>723</v>
      </c>
      <c r="H27" s="140">
        <v>671</v>
      </c>
      <c r="I27" s="115">
        <v>54</v>
      </c>
      <c r="J27" s="116">
        <v>8.0476900149031305</v>
      </c>
    </row>
    <row r="28" spans="1:15" s="110" customFormat="1" ht="24.95" customHeight="1" x14ac:dyDescent="0.2">
      <c r="A28" s="193" t="s">
        <v>163</v>
      </c>
      <c r="B28" s="199" t="s">
        <v>164</v>
      </c>
      <c r="C28" s="113">
        <v>3.3197803579662155</v>
      </c>
      <c r="D28" s="115">
        <v>792</v>
      </c>
      <c r="E28" s="114">
        <v>793</v>
      </c>
      <c r="F28" s="114">
        <v>1295</v>
      </c>
      <c r="G28" s="114">
        <v>607</v>
      </c>
      <c r="H28" s="140">
        <v>737</v>
      </c>
      <c r="I28" s="115">
        <v>55</v>
      </c>
      <c r="J28" s="116">
        <v>7.4626865671641793</v>
      </c>
    </row>
    <row r="29" spans="1:15" s="110" customFormat="1" ht="24.95" customHeight="1" x14ac:dyDescent="0.2">
      <c r="A29" s="193">
        <v>86</v>
      </c>
      <c r="B29" s="199" t="s">
        <v>165</v>
      </c>
      <c r="C29" s="113">
        <v>7.4192061030305574</v>
      </c>
      <c r="D29" s="115">
        <v>1770</v>
      </c>
      <c r="E29" s="114">
        <v>1382</v>
      </c>
      <c r="F29" s="114">
        <v>2180</v>
      </c>
      <c r="G29" s="114">
        <v>1233</v>
      </c>
      <c r="H29" s="140">
        <v>1462</v>
      </c>
      <c r="I29" s="115">
        <v>308</v>
      </c>
      <c r="J29" s="116">
        <v>21.06703146374829</v>
      </c>
    </row>
    <row r="30" spans="1:15" s="110" customFormat="1" ht="24.95" customHeight="1" x14ac:dyDescent="0.2">
      <c r="A30" s="193">
        <v>87.88</v>
      </c>
      <c r="B30" s="204" t="s">
        <v>166</v>
      </c>
      <c r="C30" s="113">
        <v>7.3521398331726537</v>
      </c>
      <c r="D30" s="115">
        <v>1754</v>
      </c>
      <c r="E30" s="114">
        <v>1426</v>
      </c>
      <c r="F30" s="114">
        <v>2823</v>
      </c>
      <c r="G30" s="114">
        <v>1364</v>
      </c>
      <c r="H30" s="140">
        <v>1554</v>
      </c>
      <c r="I30" s="115">
        <v>200</v>
      </c>
      <c r="J30" s="116">
        <v>12.87001287001287</v>
      </c>
    </row>
    <row r="31" spans="1:15" s="110" customFormat="1" ht="24.95" customHeight="1" x14ac:dyDescent="0.2">
      <c r="A31" s="193" t="s">
        <v>167</v>
      </c>
      <c r="B31" s="199" t="s">
        <v>168</v>
      </c>
      <c r="C31" s="113">
        <v>3.7263696189797542</v>
      </c>
      <c r="D31" s="115">
        <v>889</v>
      </c>
      <c r="E31" s="114">
        <v>924</v>
      </c>
      <c r="F31" s="114">
        <v>1328</v>
      </c>
      <c r="G31" s="114">
        <v>784</v>
      </c>
      <c r="H31" s="140">
        <v>852</v>
      </c>
      <c r="I31" s="115">
        <v>37</v>
      </c>
      <c r="J31" s="116">
        <v>4.342723004694836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5.1766777046569139</v>
      </c>
      <c r="D34" s="115">
        <v>1235</v>
      </c>
      <c r="E34" s="114">
        <v>308</v>
      </c>
      <c r="F34" s="114">
        <v>880</v>
      </c>
      <c r="G34" s="114">
        <v>587</v>
      </c>
      <c r="H34" s="140">
        <v>1355</v>
      </c>
      <c r="I34" s="115">
        <v>-120</v>
      </c>
      <c r="J34" s="116">
        <v>-8.8560885608856097</v>
      </c>
    </row>
    <row r="35" spans="1:10" s="110" customFormat="1" ht="24.95" customHeight="1" x14ac:dyDescent="0.2">
      <c r="A35" s="292" t="s">
        <v>171</v>
      </c>
      <c r="B35" s="293" t="s">
        <v>172</v>
      </c>
      <c r="C35" s="113">
        <v>18.665381229827723</v>
      </c>
      <c r="D35" s="115">
        <v>4453</v>
      </c>
      <c r="E35" s="114">
        <v>2865</v>
      </c>
      <c r="F35" s="114">
        <v>5562</v>
      </c>
      <c r="G35" s="114">
        <v>3950</v>
      </c>
      <c r="H35" s="140">
        <v>5054</v>
      </c>
      <c r="I35" s="115">
        <v>-601</v>
      </c>
      <c r="J35" s="116">
        <v>-11.89157103284527</v>
      </c>
    </row>
    <row r="36" spans="1:10" s="110" customFormat="1" ht="24.95" customHeight="1" x14ac:dyDescent="0.2">
      <c r="A36" s="294" t="s">
        <v>173</v>
      </c>
      <c r="B36" s="295" t="s">
        <v>174</v>
      </c>
      <c r="C36" s="125">
        <v>76.157941065515359</v>
      </c>
      <c r="D36" s="143">
        <v>18169</v>
      </c>
      <c r="E36" s="144">
        <v>14645</v>
      </c>
      <c r="F36" s="144">
        <v>23734</v>
      </c>
      <c r="G36" s="144">
        <v>15815</v>
      </c>
      <c r="H36" s="145">
        <v>17329</v>
      </c>
      <c r="I36" s="143">
        <v>840</v>
      </c>
      <c r="J36" s="146">
        <v>4.8473656875757403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23857</v>
      </c>
      <c r="F11" s="264">
        <v>17818</v>
      </c>
      <c r="G11" s="264">
        <v>30177</v>
      </c>
      <c r="H11" s="264">
        <v>20352</v>
      </c>
      <c r="I11" s="265">
        <v>23738</v>
      </c>
      <c r="J11" s="263">
        <v>119</v>
      </c>
      <c r="K11" s="266">
        <v>0.50130592299266996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30.305570692040071</v>
      </c>
      <c r="E13" s="115">
        <v>7230</v>
      </c>
      <c r="F13" s="114">
        <v>5540</v>
      </c>
      <c r="G13" s="114">
        <v>7962</v>
      </c>
      <c r="H13" s="114">
        <v>6644</v>
      </c>
      <c r="I13" s="140">
        <v>7323</v>
      </c>
      <c r="J13" s="115">
        <v>-93</v>
      </c>
      <c r="K13" s="116">
        <v>-1.2699713232281851</v>
      </c>
    </row>
    <row r="14" spans="1:15" ht="15.95" customHeight="1" x14ac:dyDescent="0.2">
      <c r="A14" s="306" t="s">
        <v>230</v>
      </c>
      <c r="B14" s="307"/>
      <c r="C14" s="308"/>
      <c r="D14" s="113">
        <v>54.135054700926354</v>
      </c>
      <c r="E14" s="115">
        <v>12915</v>
      </c>
      <c r="F14" s="114">
        <v>9476</v>
      </c>
      <c r="G14" s="114">
        <v>18410</v>
      </c>
      <c r="H14" s="114">
        <v>11090</v>
      </c>
      <c r="I14" s="140">
        <v>13044</v>
      </c>
      <c r="J14" s="115">
        <v>-129</v>
      </c>
      <c r="K14" s="116">
        <v>-0.98896044158233676</v>
      </c>
    </row>
    <row r="15" spans="1:15" ht="15.95" customHeight="1" x14ac:dyDescent="0.2">
      <c r="A15" s="306" t="s">
        <v>231</v>
      </c>
      <c r="B15" s="307"/>
      <c r="C15" s="308"/>
      <c r="D15" s="113">
        <v>6.9204007209624008</v>
      </c>
      <c r="E15" s="115">
        <v>1651</v>
      </c>
      <c r="F15" s="114">
        <v>1206</v>
      </c>
      <c r="G15" s="114">
        <v>1718</v>
      </c>
      <c r="H15" s="114">
        <v>1153</v>
      </c>
      <c r="I15" s="140">
        <v>1522</v>
      </c>
      <c r="J15" s="115">
        <v>129</v>
      </c>
      <c r="K15" s="116">
        <v>8.4756898817345601</v>
      </c>
    </row>
    <row r="16" spans="1:15" ht="15.95" customHeight="1" x14ac:dyDescent="0.2">
      <c r="A16" s="306" t="s">
        <v>232</v>
      </c>
      <c r="B16" s="307"/>
      <c r="C16" s="308"/>
      <c r="D16" s="113">
        <v>8.3204091042461332</v>
      </c>
      <c r="E16" s="115">
        <v>1985</v>
      </c>
      <c r="F16" s="114">
        <v>1517</v>
      </c>
      <c r="G16" s="114">
        <v>1958</v>
      </c>
      <c r="H16" s="114">
        <v>1392</v>
      </c>
      <c r="I16" s="140">
        <v>1776</v>
      </c>
      <c r="J16" s="115">
        <v>209</v>
      </c>
      <c r="K16" s="116">
        <v>11.768018018018019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1.3161755459613531</v>
      </c>
      <c r="E18" s="115">
        <v>314</v>
      </c>
      <c r="F18" s="114">
        <v>213</v>
      </c>
      <c r="G18" s="114">
        <v>559</v>
      </c>
      <c r="H18" s="114">
        <v>258</v>
      </c>
      <c r="I18" s="140">
        <v>299</v>
      </c>
      <c r="J18" s="115">
        <v>15</v>
      </c>
      <c r="K18" s="116">
        <v>5.0167224080267561</v>
      </c>
    </row>
    <row r="19" spans="1:11" ht="14.1" customHeight="1" x14ac:dyDescent="0.2">
      <c r="A19" s="306" t="s">
        <v>235</v>
      </c>
      <c r="B19" s="307" t="s">
        <v>236</v>
      </c>
      <c r="C19" s="308"/>
      <c r="D19" s="113">
        <v>0.97246091293959847</v>
      </c>
      <c r="E19" s="115">
        <v>232</v>
      </c>
      <c r="F19" s="114">
        <v>159</v>
      </c>
      <c r="G19" s="114">
        <v>457</v>
      </c>
      <c r="H19" s="114">
        <v>199</v>
      </c>
      <c r="I19" s="140">
        <v>230</v>
      </c>
      <c r="J19" s="115">
        <v>2</v>
      </c>
      <c r="K19" s="116">
        <v>0.86956521739130432</v>
      </c>
    </row>
    <row r="20" spans="1:11" ht="14.1" customHeight="1" x14ac:dyDescent="0.2">
      <c r="A20" s="306">
        <v>12</v>
      </c>
      <c r="B20" s="307" t="s">
        <v>237</v>
      </c>
      <c r="C20" s="308"/>
      <c r="D20" s="113">
        <v>5.9647063754872782</v>
      </c>
      <c r="E20" s="115">
        <v>1423</v>
      </c>
      <c r="F20" s="114">
        <v>244</v>
      </c>
      <c r="G20" s="114">
        <v>722</v>
      </c>
      <c r="H20" s="114">
        <v>685</v>
      </c>
      <c r="I20" s="140">
        <v>1503</v>
      </c>
      <c r="J20" s="115">
        <v>-80</v>
      </c>
      <c r="K20" s="116">
        <v>-5.3226879574184967</v>
      </c>
    </row>
    <row r="21" spans="1:11" ht="14.1" customHeight="1" x14ac:dyDescent="0.2">
      <c r="A21" s="306">
        <v>21</v>
      </c>
      <c r="B21" s="307" t="s">
        <v>238</v>
      </c>
      <c r="C21" s="308"/>
      <c r="D21" s="113">
        <v>0.1928155258414721</v>
      </c>
      <c r="E21" s="115">
        <v>46</v>
      </c>
      <c r="F21" s="114">
        <v>30</v>
      </c>
      <c r="G21" s="114">
        <v>53</v>
      </c>
      <c r="H21" s="114">
        <v>35</v>
      </c>
      <c r="I21" s="140">
        <v>62</v>
      </c>
      <c r="J21" s="115">
        <v>-16</v>
      </c>
      <c r="K21" s="116">
        <v>-25.806451612903224</v>
      </c>
    </row>
    <row r="22" spans="1:11" ht="14.1" customHeight="1" x14ac:dyDescent="0.2">
      <c r="A22" s="306">
        <v>22</v>
      </c>
      <c r="B22" s="307" t="s">
        <v>239</v>
      </c>
      <c r="C22" s="308"/>
      <c r="D22" s="113">
        <v>1.2616842017018066</v>
      </c>
      <c r="E22" s="115">
        <v>301</v>
      </c>
      <c r="F22" s="114">
        <v>197</v>
      </c>
      <c r="G22" s="114">
        <v>437</v>
      </c>
      <c r="H22" s="114">
        <v>284</v>
      </c>
      <c r="I22" s="140">
        <v>354</v>
      </c>
      <c r="J22" s="115">
        <v>-53</v>
      </c>
      <c r="K22" s="116">
        <v>-14.971751412429379</v>
      </c>
    </row>
    <row r="23" spans="1:11" ht="14.1" customHeight="1" x14ac:dyDescent="0.2">
      <c r="A23" s="306">
        <v>23</v>
      </c>
      <c r="B23" s="307" t="s">
        <v>240</v>
      </c>
      <c r="C23" s="308"/>
      <c r="D23" s="113">
        <v>0.60778807058724904</v>
      </c>
      <c r="E23" s="115">
        <v>145</v>
      </c>
      <c r="F23" s="114">
        <v>332</v>
      </c>
      <c r="G23" s="114">
        <v>332</v>
      </c>
      <c r="H23" s="114">
        <v>146</v>
      </c>
      <c r="I23" s="140">
        <v>138</v>
      </c>
      <c r="J23" s="115">
        <v>7</v>
      </c>
      <c r="K23" s="116">
        <v>5.0724637681159424</v>
      </c>
    </row>
    <row r="24" spans="1:11" ht="14.1" customHeight="1" x14ac:dyDescent="0.2">
      <c r="A24" s="306">
        <v>24</v>
      </c>
      <c r="B24" s="307" t="s">
        <v>241</v>
      </c>
      <c r="C24" s="308"/>
      <c r="D24" s="113">
        <v>2.4772603428763045</v>
      </c>
      <c r="E24" s="115">
        <v>591</v>
      </c>
      <c r="F24" s="114">
        <v>365</v>
      </c>
      <c r="G24" s="114">
        <v>777</v>
      </c>
      <c r="H24" s="114">
        <v>645</v>
      </c>
      <c r="I24" s="140">
        <v>742</v>
      </c>
      <c r="J24" s="115">
        <v>-151</v>
      </c>
      <c r="K24" s="116">
        <v>-20.350404312668463</v>
      </c>
    </row>
    <row r="25" spans="1:11" ht="14.1" customHeight="1" x14ac:dyDescent="0.2">
      <c r="A25" s="306">
        <v>25</v>
      </c>
      <c r="B25" s="307" t="s">
        <v>242</v>
      </c>
      <c r="C25" s="308"/>
      <c r="D25" s="113">
        <v>3.9024185773567508</v>
      </c>
      <c r="E25" s="115">
        <v>931</v>
      </c>
      <c r="F25" s="114">
        <v>510</v>
      </c>
      <c r="G25" s="114">
        <v>1237</v>
      </c>
      <c r="H25" s="114">
        <v>702</v>
      </c>
      <c r="I25" s="140">
        <v>1232</v>
      </c>
      <c r="J25" s="115">
        <v>-301</v>
      </c>
      <c r="K25" s="116">
        <v>-24.431818181818183</v>
      </c>
    </row>
    <row r="26" spans="1:11" ht="14.1" customHeight="1" x14ac:dyDescent="0.2">
      <c r="A26" s="306">
        <v>26</v>
      </c>
      <c r="B26" s="307" t="s">
        <v>243</v>
      </c>
      <c r="C26" s="308"/>
      <c r="D26" s="113">
        <v>2.5233684034036132</v>
      </c>
      <c r="E26" s="115">
        <v>602</v>
      </c>
      <c r="F26" s="114">
        <v>344</v>
      </c>
      <c r="G26" s="114">
        <v>815</v>
      </c>
      <c r="H26" s="114">
        <v>386</v>
      </c>
      <c r="I26" s="140">
        <v>757</v>
      </c>
      <c r="J26" s="115">
        <v>-155</v>
      </c>
      <c r="K26" s="116">
        <v>-20.47556142668428</v>
      </c>
    </row>
    <row r="27" spans="1:11" ht="14.1" customHeight="1" x14ac:dyDescent="0.2">
      <c r="A27" s="306">
        <v>27</v>
      </c>
      <c r="B27" s="307" t="s">
        <v>244</v>
      </c>
      <c r="C27" s="308"/>
      <c r="D27" s="113">
        <v>0.94311941987676573</v>
      </c>
      <c r="E27" s="115">
        <v>225</v>
      </c>
      <c r="F27" s="114">
        <v>158</v>
      </c>
      <c r="G27" s="114">
        <v>242</v>
      </c>
      <c r="H27" s="114">
        <v>180</v>
      </c>
      <c r="I27" s="140">
        <v>264</v>
      </c>
      <c r="J27" s="115">
        <v>-39</v>
      </c>
      <c r="K27" s="116">
        <v>-14.772727272727273</v>
      </c>
    </row>
    <row r="28" spans="1:11" ht="14.1" customHeight="1" x14ac:dyDescent="0.2">
      <c r="A28" s="306">
        <v>28</v>
      </c>
      <c r="B28" s="307" t="s">
        <v>245</v>
      </c>
      <c r="C28" s="308"/>
      <c r="D28" s="113">
        <v>0.18443224210923417</v>
      </c>
      <c r="E28" s="115">
        <v>44</v>
      </c>
      <c r="F28" s="114">
        <v>34</v>
      </c>
      <c r="G28" s="114">
        <v>61</v>
      </c>
      <c r="H28" s="114">
        <v>58</v>
      </c>
      <c r="I28" s="140">
        <v>55</v>
      </c>
      <c r="J28" s="115">
        <v>-11</v>
      </c>
      <c r="K28" s="116">
        <v>-20</v>
      </c>
    </row>
    <row r="29" spans="1:11" ht="14.1" customHeight="1" x14ac:dyDescent="0.2">
      <c r="A29" s="306">
        <v>29</v>
      </c>
      <c r="B29" s="307" t="s">
        <v>246</v>
      </c>
      <c r="C29" s="308"/>
      <c r="D29" s="113">
        <v>5.9353648824244454</v>
      </c>
      <c r="E29" s="115">
        <v>1416</v>
      </c>
      <c r="F29" s="114">
        <v>1212</v>
      </c>
      <c r="G29" s="114">
        <v>1492</v>
      </c>
      <c r="H29" s="114">
        <v>1528</v>
      </c>
      <c r="I29" s="140">
        <v>1339</v>
      </c>
      <c r="J29" s="115">
        <v>77</v>
      </c>
      <c r="K29" s="116">
        <v>5.7505601194921585</v>
      </c>
    </row>
    <row r="30" spans="1:11" ht="14.1" customHeight="1" x14ac:dyDescent="0.2">
      <c r="A30" s="306" t="s">
        <v>247</v>
      </c>
      <c r="B30" s="307" t="s">
        <v>248</v>
      </c>
      <c r="C30" s="308"/>
      <c r="D30" s="113">
        <v>3.0934316971957916</v>
      </c>
      <c r="E30" s="115">
        <v>738</v>
      </c>
      <c r="F30" s="114">
        <v>743</v>
      </c>
      <c r="G30" s="114">
        <v>819</v>
      </c>
      <c r="H30" s="114">
        <v>890</v>
      </c>
      <c r="I30" s="140">
        <v>730</v>
      </c>
      <c r="J30" s="115">
        <v>8</v>
      </c>
      <c r="K30" s="116">
        <v>1.095890410958904</v>
      </c>
    </row>
    <row r="31" spans="1:11" ht="14.1" customHeight="1" x14ac:dyDescent="0.2">
      <c r="A31" s="306" t="s">
        <v>249</v>
      </c>
      <c r="B31" s="307" t="s">
        <v>250</v>
      </c>
      <c r="C31" s="308"/>
      <c r="D31" s="113">
        <v>2.8293582596302973</v>
      </c>
      <c r="E31" s="115">
        <v>675</v>
      </c>
      <c r="F31" s="114">
        <v>469</v>
      </c>
      <c r="G31" s="114">
        <v>669</v>
      </c>
      <c r="H31" s="114">
        <v>634</v>
      </c>
      <c r="I31" s="140" t="s">
        <v>514</v>
      </c>
      <c r="J31" s="115" t="s">
        <v>514</v>
      </c>
      <c r="K31" s="116" t="s">
        <v>514</v>
      </c>
    </row>
    <row r="32" spans="1:11" ht="14.1" customHeight="1" x14ac:dyDescent="0.2">
      <c r="A32" s="306">
        <v>31</v>
      </c>
      <c r="B32" s="307" t="s">
        <v>251</v>
      </c>
      <c r="C32" s="308"/>
      <c r="D32" s="113">
        <v>0.76707046149976943</v>
      </c>
      <c r="E32" s="115">
        <v>183</v>
      </c>
      <c r="F32" s="114">
        <v>110</v>
      </c>
      <c r="G32" s="114">
        <v>180</v>
      </c>
      <c r="H32" s="114">
        <v>128</v>
      </c>
      <c r="I32" s="140">
        <v>139</v>
      </c>
      <c r="J32" s="115">
        <v>44</v>
      </c>
      <c r="K32" s="116">
        <v>31.654676258992804</v>
      </c>
    </row>
    <row r="33" spans="1:11" ht="14.1" customHeight="1" x14ac:dyDescent="0.2">
      <c r="A33" s="306">
        <v>32</v>
      </c>
      <c r="B33" s="307" t="s">
        <v>252</v>
      </c>
      <c r="C33" s="308"/>
      <c r="D33" s="113">
        <v>3.2233725950454795</v>
      </c>
      <c r="E33" s="115">
        <v>769</v>
      </c>
      <c r="F33" s="114">
        <v>467</v>
      </c>
      <c r="G33" s="114">
        <v>984</v>
      </c>
      <c r="H33" s="114">
        <v>774</v>
      </c>
      <c r="I33" s="140">
        <v>702</v>
      </c>
      <c r="J33" s="115">
        <v>67</v>
      </c>
      <c r="K33" s="116">
        <v>9.5441595441595446</v>
      </c>
    </row>
    <row r="34" spans="1:11" ht="14.1" customHeight="1" x14ac:dyDescent="0.2">
      <c r="A34" s="306">
        <v>33</v>
      </c>
      <c r="B34" s="307" t="s">
        <v>253</v>
      </c>
      <c r="C34" s="308"/>
      <c r="D34" s="113">
        <v>1.928155258414721</v>
      </c>
      <c r="E34" s="115">
        <v>460</v>
      </c>
      <c r="F34" s="114">
        <v>236</v>
      </c>
      <c r="G34" s="114">
        <v>635</v>
      </c>
      <c r="H34" s="114">
        <v>451</v>
      </c>
      <c r="I34" s="140">
        <v>436</v>
      </c>
      <c r="J34" s="115">
        <v>24</v>
      </c>
      <c r="K34" s="116">
        <v>5.5045871559633026</v>
      </c>
    </row>
    <row r="35" spans="1:11" ht="14.1" customHeight="1" x14ac:dyDescent="0.2">
      <c r="A35" s="306">
        <v>34</v>
      </c>
      <c r="B35" s="307" t="s">
        <v>254</v>
      </c>
      <c r="C35" s="308"/>
      <c r="D35" s="113">
        <v>2.4060024311522823</v>
      </c>
      <c r="E35" s="115">
        <v>574</v>
      </c>
      <c r="F35" s="114">
        <v>324</v>
      </c>
      <c r="G35" s="114">
        <v>603</v>
      </c>
      <c r="H35" s="114">
        <v>388</v>
      </c>
      <c r="I35" s="140">
        <v>474</v>
      </c>
      <c r="J35" s="115">
        <v>100</v>
      </c>
      <c r="K35" s="116">
        <v>21.09704641350211</v>
      </c>
    </row>
    <row r="36" spans="1:11" ht="14.1" customHeight="1" x14ac:dyDescent="0.2">
      <c r="A36" s="306">
        <v>41</v>
      </c>
      <c r="B36" s="307" t="s">
        <v>255</v>
      </c>
      <c r="C36" s="308"/>
      <c r="D36" s="113">
        <v>0.41078090287965796</v>
      </c>
      <c r="E36" s="115">
        <v>98</v>
      </c>
      <c r="F36" s="114">
        <v>53</v>
      </c>
      <c r="G36" s="114">
        <v>167</v>
      </c>
      <c r="H36" s="114">
        <v>79</v>
      </c>
      <c r="I36" s="140">
        <v>78</v>
      </c>
      <c r="J36" s="115">
        <v>20</v>
      </c>
      <c r="K36" s="116">
        <v>25.641025641025642</v>
      </c>
    </row>
    <row r="37" spans="1:11" ht="14.1" customHeight="1" x14ac:dyDescent="0.2">
      <c r="A37" s="306">
        <v>42</v>
      </c>
      <c r="B37" s="307" t="s">
        <v>256</v>
      </c>
      <c r="C37" s="308"/>
      <c r="D37" s="113">
        <v>8.3832837322379172E-2</v>
      </c>
      <c r="E37" s="115">
        <v>20</v>
      </c>
      <c r="F37" s="114">
        <v>20</v>
      </c>
      <c r="G37" s="114">
        <v>43</v>
      </c>
      <c r="H37" s="114" t="s">
        <v>514</v>
      </c>
      <c r="I37" s="140" t="s">
        <v>514</v>
      </c>
      <c r="J37" s="115" t="s">
        <v>514</v>
      </c>
      <c r="K37" s="116" t="s">
        <v>514</v>
      </c>
    </row>
    <row r="38" spans="1:11" ht="14.1" customHeight="1" x14ac:dyDescent="0.2">
      <c r="A38" s="306">
        <v>43</v>
      </c>
      <c r="B38" s="307" t="s">
        <v>257</v>
      </c>
      <c r="C38" s="308"/>
      <c r="D38" s="113">
        <v>1.4251582344804461</v>
      </c>
      <c r="E38" s="115">
        <v>340</v>
      </c>
      <c r="F38" s="114">
        <v>174</v>
      </c>
      <c r="G38" s="114">
        <v>425</v>
      </c>
      <c r="H38" s="114">
        <v>223</v>
      </c>
      <c r="I38" s="140">
        <v>323</v>
      </c>
      <c r="J38" s="115">
        <v>17</v>
      </c>
      <c r="K38" s="116">
        <v>5.2631578947368425</v>
      </c>
    </row>
    <row r="39" spans="1:11" ht="14.1" customHeight="1" x14ac:dyDescent="0.2">
      <c r="A39" s="306">
        <v>51</v>
      </c>
      <c r="B39" s="307" t="s">
        <v>258</v>
      </c>
      <c r="C39" s="308"/>
      <c r="D39" s="113">
        <v>9.0665213564153078</v>
      </c>
      <c r="E39" s="115">
        <v>2163</v>
      </c>
      <c r="F39" s="114">
        <v>1819</v>
      </c>
      <c r="G39" s="114">
        <v>2651</v>
      </c>
      <c r="H39" s="114">
        <v>1906</v>
      </c>
      <c r="I39" s="140">
        <v>2254</v>
      </c>
      <c r="J39" s="115">
        <v>-91</v>
      </c>
      <c r="K39" s="116">
        <v>-4.0372670807453419</v>
      </c>
    </row>
    <row r="40" spans="1:11" ht="14.1" customHeight="1" x14ac:dyDescent="0.2">
      <c r="A40" s="306" t="s">
        <v>259</v>
      </c>
      <c r="B40" s="307" t="s">
        <v>260</v>
      </c>
      <c r="C40" s="308"/>
      <c r="D40" s="113">
        <v>8.2784926855849434</v>
      </c>
      <c r="E40" s="115">
        <v>1975</v>
      </c>
      <c r="F40" s="114">
        <v>1739</v>
      </c>
      <c r="G40" s="114">
        <v>2455</v>
      </c>
      <c r="H40" s="114">
        <v>1764</v>
      </c>
      <c r="I40" s="140">
        <v>2068</v>
      </c>
      <c r="J40" s="115">
        <v>-93</v>
      </c>
      <c r="K40" s="116">
        <v>-4.4970986460348161</v>
      </c>
    </row>
    <row r="41" spans="1:11" ht="14.1" customHeight="1" x14ac:dyDescent="0.2">
      <c r="A41" s="306"/>
      <c r="B41" s="307" t="s">
        <v>261</v>
      </c>
      <c r="C41" s="308"/>
      <c r="D41" s="113">
        <v>7.2347738609213232</v>
      </c>
      <c r="E41" s="115">
        <v>1726</v>
      </c>
      <c r="F41" s="114">
        <v>1427</v>
      </c>
      <c r="G41" s="114">
        <v>1965</v>
      </c>
      <c r="H41" s="114">
        <v>1518</v>
      </c>
      <c r="I41" s="140">
        <v>1718</v>
      </c>
      <c r="J41" s="115">
        <v>8</v>
      </c>
      <c r="K41" s="116">
        <v>0.46565774155995343</v>
      </c>
    </row>
    <row r="42" spans="1:11" ht="14.1" customHeight="1" x14ac:dyDescent="0.2">
      <c r="A42" s="306">
        <v>52</v>
      </c>
      <c r="B42" s="307" t="s">
        <v>262</v>
      </c>
      <c r="C42" s="308"/>
      <c r="D42" s="113">
        <v>5.6209917424655238</v>
      </c>
      <c r="E42" s="115">
        <v>1341</v>
      </c>
      <c r="F42" s="114">
        <v>928</v>
      </c>
      <c r="G42" s="114">
        <v>1221</v>
      </c>
      <c r="H42" s="114">
        <v>1112</v>
      </c>
      <c r="I42" s="140">
        <v>1171</v>
      </c>
      <c r="J42" s="115">
        <v>170</v>
      </c>
      <c r="K42" s="116">
        <v>14.517506404782237</v>
      </c>
    </row>
    <row r="43" spans="1:11" ht="14.1" customHeight="1" x14ac:dyDescent="0.2">
      <c r="A43" s="306" t="s">
        <v>263</v>
      </c>
      <c r="B43" s="307" t="s">
        <v>264</v>
      </c>
      <c r="C43" s="308"/>
      <c r="D43" s="113">
        <v>5.0090120300121557</v>
      </c>
      <c r="E43" s="115">
        <v>1195</v>
      </c>
      <c r="F43" s="114">
        <v>824</v>
      </c>
      <c r="G43" s="114">
        <v>1043</v>
      </c>
      <c r="H43" s="114">
        <v>913</v>
      </c>
      <c r="I43" s="140">
        <v>1017</v>
      </c>
      <c r="J43" s="115">
        <v>178</v>
      </c>
      <c r="K43" s="116">
        <v>17.502458210422812</v>
      </c>
    </row>
    <row r="44" spans="1:11" ht="14.1" customHeight="1" x14ac:dyDescent="0.2">
      <c r="A44" s="306">
        <v>53</v>
      </c>
      <c r="B44" s="307" t="s">
        <v>265</v>
      </c>
      <c r="C44" s="308"/>
      <c r="D44" s="113">
        <v>0.93892777801064675</v>
      </c>
      <c r="E44" s="115">
        <v>224</v>
      </c>
      <c r="F44" s="114">
        <v>208</v>
      </c>
      <c r="G44" s="114">
        <v>293</v>
      </c>
      <c r="H44" s="114">
        <v>234</v>
      </c>
      <c r="I44" s="140">
        <v>197</v>
      </c>
      <c r="J44" s="115">
        <v>27</v>
      </c>
      <c r="K44" s="116">
        <v>13.705583756345177</v>
      </c>
    </row>
    <row r="45" spans="1:11" ht="14.1" customHeight="1" x14ac:dyDescent="0.2">
      <c r="A45" s="306" t="s">
        <v>266</v>
      </c>
      <c r="B45" s="307" t="s">
        <v>267</v>
      </c>
      <c r="C45" s="308"/>
      <c r="D45" s="113">
        <v>0.91796956868005197</v>
      </c>
      <c r="E45" s="115">
        <v>219</v>
      </c>
      <c r="F45" s="114">
        <v>200</v>
      </c>
      <c r="G45" s="114">
        <v>281</v>
      </c>
      <c r="H45" s="114">
        <v>220</v>
      </c>
      <c r="I45" s="140">
        <v>177</v>
      </c>
      <c r="J45" s="115">
        <v>42</v>
      </c>
      <c r="K45" s="116">
        <v>23.728813559322035</v>
      </c>
    </row>
    <row r="46" spans="1:11" ht="14.1" customHeight="1" x14ac:dyDescent="0.2">
      <c r="A46" s="306">
        <v>54</v>
      </c>
      <c r="B46" s="307" t="s">
        <v>268</v>
      </c>
      <c r="C46" s="308"/>
      <c r="D46" s="113">
        <v>4.3634991826298357</v>
      </c>
      <c r="E46" s="115">
        <v>1041</v>
      </c>
      <c r="F46" s="114">
        <v>786</v>
      </c>
      <c r="G46" s="114">
        <v>1014</v>
      </c>
      <c r="H46" s="114">
        <v>1025</v>
      </c>
      <c r="I46" s="140">
        <v>1065</v>
      </c>
      <c r="J46" s="115">
        <v>-24</v>
      </c>
      <c r="K46" s="116">
        <v>-2.2535211267605635</v>
      </c>
    </row>
    <row r="47" spans="1:11" ht="14.1" customHeight="1" x14ac:dyDescent="0.2">
      <c r="A47" s="306">
        <v>61</v>
      </c>
      <c r="B47" s="307" t="s">
        <v>269</v>
      </c>
      <c r="C47" s="308"/>
      <c r="D47" s="113">
        <v>1.4419248019449218</v>
      </c>
      <c r="E47" s="115">
        <v>344</v>
      </c>
      <c r="F47" s="114">
        <v>244</v>
      </c>
      <c r="G47" s="114">
        <v>522</v>
      </c>
      <c r="H47" s="114">
        <v>293</v>
      </c>
      <c r="I47" s="140">
        <v>367</v>
      </c>
      <c r="J47" s="115">
        <v>-23</v>
      </c>
      <c r="K47" s="116">
        <v>-6.2670299727520433</v>
      </c>
    </row>
    <row r="48" spans="1:11" ht="14.1" customHeight="1" x14ac:dyDescent="0.2">
      <c r="A48" s="306">
        <v>62</v>
      </c>
      <c r="B48" s="307" t="s">
        <v>270</v>
      </c>
      <c r="C48" s="308"/>
      <c r="D48" s="113">
        <v>6.8198013161755462</v>
      </c>
      <c r="E48" s="115">
        <v>1627</v>
      </c>
      <c r="F48" s="114">
        <v>1673</v>
      </c>
      <c r="G48" s="114">
        <v>2516</v>
      </c>
      <c r="H48" s="114">
        <v>1725</v>
      </c>
      <c r="I48" s="140">
        <v>1668</v>
      </c>
      <c r="J48" s="115">
        <v>-41</v>
      </c>
      <c r="K48" s="116">
        <v>-2.4580335731414866</v>
      </c>
    </row>
    <row r="49" spans="1:11" ht="14.1" customHeight="1" x14ac:dyDescent="0.2">
      <c r="A49" s="306">
        <v>63</v>
      </c>
      <c r="B49" s="307" t="s">
        <v>271</v>
      </c>
      <c r="C49" s="308"/>
      <c r="D49" s="113">
        <v>4.0575093264031521</v>
      </c>
      <c r="E49" s="115">
        <v>968</v>
      </c>
      <c r="F49" s="114">
        <v>810</v>
      </c>
      <c r="G49" s="114">
        <v>1260</v>
      </c>
      <c r="H49" s="114">
        <v>1169</v>
      </c>
      <c r="I49" s="140">
        <v>965</v>
      </c>
      <c r="J49" s="115">
        <v>3</v>
      </c>
      <c r="K49" s="116">
        <v>0.31088082901554404</v>
      </c>
    </row>
    <row r="50" spans="1:11" ht="14.1" customHeight="1" x14ac:dyDescent="0.2">
      <c r="A50" s="306" t="s">
        <v>272</v>
      </c>
      <c r="B50" s="307" t="s">
        <v>273</v>
      </c>
      <c r="C50" s="308"/>
      <c r="D50" s="113">
        <v>0.68742926604350929</v>
      </c>
      <c r="E50" s="115">
        <v>164</v>
      </c>
      <c r="F50" s="114">
        <v>109</v>
      </c>
      <c r="G50" s="114">
        <v>237</v>
      </c>
      <c r="H50" s="114">
        <v>177</v>
      </c>
      <c r="I50" s="140">
        <v>161</v>
      </c>
      <c r="J50" s="115">
        <v>3</v>
      </c>
      <c r="K50" s="116">
        <v>1.8633540372670807</v>
      </c>
    </row>
    <row r="51" spans="1:11" ht="14.1" customHeight="1" x14ac:dyDescent="0.2">
      <c r="A51" s="306" t="s">
        <v>274</v>
      </c>
      <c r="B51" s="307" t="s">
        <v>275</v>
      </c>
      <c r="C51" s="308"/>
      <c r="D51" s="113">
        <v>3.1101982646602675</v>
      </c>
      <c r="E51" s="115">
        <v>742</v>
      </c>
      <c r="F51" s="114">
        <v>656</v>
      </c>
      <c r="G51" s="114">
        <v>873</v>
      </c>
      <c r="H51" s="114">
        <v>902</v>
      </c>
      <c r="I51" s="140">
        <v>728</v>
      </c>
      <c r="J51" s="115">
        <v>14</v>
      </c>
      <c r="K51" s="116">
        <v>1.9230769230769231</v>
      </c>
    </row>
    <row r="52" spans="1:11" ht="14.1" customHeight="1" x14ac:dyDescent="0.2">
      <c r="A52" s="306">
        <v>71</v>
      </c>
      <c r="B52" s="307" t="s">
        <v>276</v>
      </c>
      <c r="C52" s="308"/>
      <c r="D52" s="113">
        <v>7.9515446200276649</v>
      </c>
      <c r="E52" s="115">
        <v>1897</v>
      </c>
      <c r="F52" s="114">
        <v>1556</v>
      </c>
      <c r="G52" s="114">
        <v>2168</v>
      </c>
      <c r="H52" s="114">
        <v>1602</v>
      </c>
      <c r="I52" s="140">
        <v>1898</v>
      </c>
      <c r="J52" s="115">
        <v>-1</v>
      </c>
      <c r="K52" s="116">
        <v>-5.2687038988408853E-2</v>
      </c>
    </row>
    <row r="53" spans="1:11" ht="14.1" customHeight="1" x14ac:dyDescent="0.2">
      <c r="A53" s="306" t="s">
        <v>277</v>
      </c>
      <c r="B53" s="307" t="s">
        <v>278</v>
      </c>
      <c r="C53" s="308"/>
      <c r="D53" s="113">
        <v>2.2760615333025944</v>
      </c>
      <c r="E53" s="115">
        <v>543</v>
      </c>
      <c r="F53" s="114">
        <v>375</v>
      </c>
      <c r="G53" s="114">
        <v>761</v>
      </c>
      <c r="H53" s="114">
        <v>463</v>
      </c>
      <c r="I53" s="140">
        <v>550</v>
      </c>
      <c r="J53" s="115">
        <v>-7</v>
      </c>
      <c r="K53" s="116">
        <v>-1.2727272727272727</v>
      </c>
    </row>
    <row r="54" spans="1:11" ht="14.1" customHeight="1" x14ac:dyDescent="0.2">
      <c r="A54" s="306" t="s">
        <v>279</v>
      </c>
      <c r="B54" s="307" t="s">
        <v>280</v>
      </c>
      <c r="C54" s="308"/>
      <c r="D54" s="113">
        <v>4.95032904388649</v>
      </c>
      <c r="E54" s="115">
        <v>1181</v>
      </c>
      <c r="F54" s="114">
        <v>1065</v>
      </c>
      <c r="G54" s="114">
        <v>1262</v>
      </c>
      <c r="H54" s="114">
        <v>1030</v>
      </c>
      <c r="I54" s="140">
        <v>1178</v>
      </c>
      <c r="J54" s="115">
        <v>3</v>
      </c>
      <c r="K54" s="116">
        <v>0.25466893039049238</v>
      </c>
    </row>
    <row r="55" spans="1:11" ht="14.1" customHeight="1" x14ac:dyDescent="0.2">
      <c r="A55" s="306">
        <v>72</v>
      </c>
      <c r="B55" s="307" t="s">
        <v>281</v>
      </c>
      <c r="C55" s="308"/>
      <c r="D55" s="113">
        <v>1.831747495493985</v>
      </c>
      <c r="E55" s="115">
        <v>437</v>
      </c>
      <c r="F55" s="114">
        <v>237</v>
      </c>
      <c r="G55" s="114">
        <v>675</v>
      </c>
      <c r="H55" s="114">
        <v>326</v>
      </c>
      <c r="I55" s="140">
        <v>458</v>
      </c>
      <c r="J55" s="115">
        <v>-21</v>
      </c>
      <c r="K55" s="116">
        <v>-4.5851528384279474</v>
      </c>
    </row>
    <row r="56" spans="1:11" ht="14.1" customHeight="1" x14ac:dyDescent="0.2">
      <c r="A56" s="306" t="s">
        <v>282</v>
      </c>
      <c r="B56" s="307" t="s">
        <v>283</v>
      </c>
      <c r="C56" s="308"/>
      <c r="D56" s="113">
        <v>0.77964538709812636</v>
      </c>
      <c r="E56" s="115">
        <v>186</v>
      </c>
      <c r="F56" s="114">
        <v>76</v>
      </c>
      <c r="G56" s="114">
        <v>310</v>
      </c>
      <c r="H56" s="114">
        <v>124</v>
      </c>
      <c r="I56" s="140">
        <v>190</v>
      </c>
      <c r="J56" s="115">
        <v>-4</v>
      </c>
      <c r="K56" s="116">
        <v>-2.1052631578947367</v>
      </c>
    </row>
    <row r="57" spans="1:11" ht="14.1" customHeight="1" x14ac:dyDescent="0.2">
      <c r="A57" s="306" t="s">
        <v>284</v>
      </c>
      <c r="B57" s="307" t="s">
        <v>285</v>
      </c>
      <c r="C57" s="308"/>
      <c r="D57" s="113">
        <v>0.59940478685501108</v>
      </c>
      <c r="E57" s="115">
        <v>143</v>
      </c>
      <c r="F57" s="114">
        <v>107</v>
      </c>
      <c r="G57" s="114">
        <v>121</v>
      </c>
      <c r="H57" s="114">
        <v>109</v>
      </c>
      <c r="I57" s="140">
        <v>155</v>
      </c>
      <c r="J57" s="115">
        <v>-12</v>
      </c>
      <c r="K57" s="116">
        <v>-7.741935483870968</v>
      </c>
    </row>
    <row r="58" spans="1:11" ht="14.1" customHeight="1" x14ac:dyDescent="0.2">
      <c r="A58" s="306">
        <v>73</v>
      </c>
      <c r="B58" s="307" t="s">
        <v>286</v>
      </c>
      <c r="C58" s="308"/>
      <c r="D58" s="113">
        <v>1.7814477931005575</v>
      </c>
      <c r="E58" s="115">
        <v>425</v>
      </c>
      <c r="F58" s="114">
        <v>282</v>
      </c>
      <c r="G58" s="114">
        <v>597</v>
      </c>
      <c r="H58" s="114">
        <v>300</v>
      </c>
      <c r="I58" s="140">
        <v>339</v>
      </c>
      <c r="J58" s="115">
        <v>86</v>
      </c>
      <c r="K58" s="116">
        <v>25.368731563421829</v>
      </c>
    </row>
    <row r="59" spans="1:11" ht="14.1" customHeight="1" x14ac:dyDescent="0.2">
      <c r="A59" s="306" t="s">
        <v>287</v>
      </c>
      <c r="B59" s="307" t="s">
        <v>288</v>
      </c>
      <c r="C59" s="308"/>
      <c r="D59" s="113">
        <v>1.1568931550488326</v>
      </c>
      <c r="E59" s="115">
        <v>276</v>
      </c>
      <c r="F59" s="114">
        <v>187</v>
      </c>
      <c r="G59" s="114">
        <v>433</v>
      </c>
      <c r="H59" s="114">
        <v>203</v>
      </c>
      <c r="I59" s="140">
        <v>218</v>
      </c>
      <c r="J59" s="115">
        <v>58</v>
      </c>
      <c r="K59" s="116">
        <v>26.605504587155963</v>
      </c>
    </row>
    <row r="60" spans="1:11" ht="14.1" customHeight="1" x14ac:dyDescent="0.2">
      <c r="A60" s="306">
        <v>81</v>
      </c>
      <c r="B60" s="307" t="s">
        <v>289</v>
      </c>
      <c r="C60" s="308"/>
      <c r="D60" s="113">
        <v>7.9766944712243788</v>
      </c>
      <c r="E60" s="115">
        <v>1903</v>
      </c>
      <c r="F60" s="114">
        <v>1560</v>
      </c>
      <c r="G60" s="114">
        <v>2461</v>
      </c>
      <c r="H60" s="114">
        <v>1408</v>
      </c>
      <c r="I60" s="140">
        <v>1691</v>
      </c>
      <c r="J60" s="115">
        <v>212</v>
      </c>
      <c r="K60" s="116">
        <v>12.536960378474275</v>
      </c>
    </row>
    <row r="61" spans="1:11" ht="14.1" customHeight="1" x14ac:dyDescent="0.2">
      <c r="A61" s="306" t="s">
        <v>290</v>
      </c>
      <c r="B61" s="307" t="s">
        <v>291</v>
      </c>
      <c r="C61" s="308"/>
      <c r="D61" s="113">
        <v>2.3095946682315462</v>
      </c>
      <c r="E61" s="115">
        <v>551</v>
      </c>
      <c r="F61" s="114">
        <v>333</v>
      </c>
      <c r="G61" s="114">
        <v>743</v>
      </c>
      <c r="H61" s="114">
        <v>477</v>
      </c>
      <c r="I61" s="140">
        <v>480</v>
      </c>
      <c r="J61" s="115">
        <v>71</v>
      </c>
      <c r="K61" s="116">
        <v>14.791666666666666</v>
      </c>
    </row>
    <row r="62" spans="1:11" ht="14.1" customHeight="1" x14ac:dyDescent="0.2">
      <c r="A62" s="306" t="s">
        <v>292</v>
      </c>
      <c r="B62" s="307" t="s">
        <v>293</v>
      </c>
      <c r="C62" s="308"/>
      <c r="D62" s="113">
        <v>2.7958251247013455</v>
      </c>
      <c r="E62" s="115">
        <v>667</v>
      </c>
      <c r="F62" s="114">
        <v>694</v>
      </c>
      <c r="G62" s="114">
        <v>1227</v>
      </c>
      <c r="H62" s="114">
        <v>538</v>
      </c>
      <c r="I62" s="140">
        <v>600</v>
      </c>
      <c r="J62" s="115">
        <v>67</v>
      </c>
      <c r="K62" s="116">
        <v>11.166666666666666</v>
      </c>
    </row>
    <row r="63" spans="1:11" ht="14.1" customHeight="1" x14ac:dyDescent="0.2">
      <c r="A63" s="306"/>
      <c r="B63" s="307" t="s">
        <v>294</v>
      </c>
      <c r="C63" s="308"/>
      <c r="D63" s="113">
        <v>2.45630213354571</v>
      </c>
      <c r="E63" s="115">
        <v>586</v>
      </c>
      <c r="F63" s="114">
        <v>601</v>
      </c>
      <c r="G63" s="114">
        <v>1060</v>
      </c>
      <c r="H63" s="114">
        <v>444</v>
      </c>
      <c r="I63" s="140">
        <v>528</v>
      </c>
      <c r="J63" s="115">
        <v>58</v>
      </c>
      <c r="K63" s="116">
        <v>10.984848484848484</v>
      </c>
    </row>
    <row r="64" spans="1:11" ht="14.1" customHeight="1" x14ac:dyDescent="0.2">
      <c r="A64" s="306" t="s">
        <v>295</v>
      </c>
      <c r="B64" s="307" t="s">
        <v>296</v>
      </c>
      <c r="C64" s="308"/>
      <c r="D64" s="113">
        <v>1.1065934526554051</v>
      </c>
      <c r="E64" s="115">
        <v>264</v>
      </c>
      <c r="F64" s="114">
        <v>174</v>
      </c>
      <c r="G64" s="114">
        <v>180</v>
      </c>
      <c r="H64" s="114">
        <v>149</v>
      </c>
      <c r="I64" s="140">
        <v>190</v>
      </c>
      <c r="J64" s="115">
        <v>74</v>
      </c>
      <c r="K64" s="116">
        <v>38.94736842105263</v>
      </c>
    </row>
    <row r="65" spans="1:11" ht="14.1" customHeight="1" x14ac:dyDescent="0.2">
      <c r="A65" s="306" t="s">
        <v>297</v>
      </c>
      <c r="B65" s="307" t="s">
        <v>298</v>
      </c>
      <c r="C65" s="308"/>
      <c r="D65" s="113">
        <v>0.85509494068826764</v>
      </c>
      <c r="E65" s="115">
        <v>204</v>
      </c>
      <c r="F65" s="114">
        <v>166</v>
      </c>
      <c r="G65" s="114">
        <v>148</v>
      </c>
      <c r="H65" s="114">
        <v>105</v>
      </c>
      <c r="I65" s="140">
        <v>173</v>
      </c>
      <c r="J65" s="115">
        <v>31</v>
      </c>
      <c r="K65" s="116">
        <v>17.919075144508671</v>
      </c>
    </row>
    <row r="66" spans="1:11" ht="14.1" customHeight="1" x14ac:dyDescent="0.2">
      <c r="A66" s="306">
        <v>82</v>
      </c>
      <c r="B66" s="307" t="s">
        <v>299</v>
      </c>
      <c r="C66" s="308"/>
      <c r="D66" s="113">
        <v>3.2569057299744308</v>
      </c>
      <c r="E66" s="115">
        <v>777</v>
      </c>
      <c r="F66" s="114">
        <v>628</v>
      </c>
      <c r="G66" s="114">
        <v>1316</v>
      </c>
      <c r="H66" s="114">
        <v>548</v>
      </c>
      <c r="I66" s="140">
        <v>703</v>
      </c>
      <c r="J66" s="115">
        <v>74</v>
      </c>
      <c r="K66" s="116">
        <v>10.526315789473685</v>
      </c>
    </row>
    <row r="67" spans="1:11" ht="14.1" customHeight="1" x14ac:dyDescent="0.2">
      <c r="A67" s="306" t="s">
        <v>300</v>
      </c>
      <c r="B67" s="307" t="s">
        <v>301</v>
      </c>
      <c r="C67" s="308"/>
      <c r="D67" s="113">
        <v>2.1964203378463343</v>
      </c>
      <c r="E67" s="115">
        <v>524</v>
      </c>
      <c r="F67" s="114">
        <v>428</v>
      </c>
      <c r="G67" s="114">
        <v>802</v>
      </c>
      <c r="H67" s="114">
        <v>375</v>
      </c>
      <c r="I67" s="140">
        <v>440</v>
      </c>
      <c r="J67" s="115">
        <v>84</v>
      </c>
      <c r="K67" s="116">
        <v>19.09090909090909</v>
      </c>
    </row>
    <row r="68" spans="1:11" ht="14.1" customHeight="1" x14ac:dyDescent="0.2">
      <c r="A68" s="306" t="s">
        <v>302</v>
      </c>
      <c r="B68" s="307" t="s">
        <v>303</v>
      </c>
      <c r="C68" s="308"/>
      <c r="D68" s="113">
        <v>0.65808777298067656</v>
      </c>
      <c r="E68" s="115">
        <v>157</v>
      </c>
      <c r="F68" s="114">
        <v>147</v>
      </c>
      <c r="G68" s="114">
        <v>317</v>
      </c>
      <c r="H68" s="114">
        <v>110</v>
      </c>
      <c r="I68" s="140">
        <v>167</v>
      </c>
      <c r="J68" s="115">
        <v>-10</v>
      </c>
      <c r="K68" s="116">
        <v>-5.9880239520958085</v>
      </c>
    </row>
    <row r="69" spans="1:11" ht="14.1" customHeight="1" x14ac:dyDescent="0.2">
      <c r="A69" s="306">
        <v>83</v>
      </c>
      <c r="B69" s="307" t="s">
        <v>304</v>
      </c>
      <c r="C69" s="308"/>
      <c r="D69" s="113">
        <v>4.7281720249821859</v>
      </c>
      <c r="E69" s="115">
        <v>1128</v>
      </c>
      <c r="F69" s="114">
        <v>1004</v>
      </c>
      <c r="G69" s="114">
        <v>2335</v>
      </c>
      <c r="H69" s="114">
        <v>884</v>
      </c>
      <c r="I69" s="140">
        <v>1029</v>
      </c>
      <c r="J69" s="115">
        <v>99</v>
      </c>
      <c r="K69" s="116">
        <v>9.6209912536443145</v>
      </c>
    </row>
    <row r="70" spans="1:11" ht="14.1" customHeight="1" x14ac:dyDescent="0.2">
      <c r="A70" s="306" t="s">
        <v>305</v>
      </c>
      <c r="B70" s="307" t="s">
        <v>306</v>
      </c>
      <c r="C70" s="308"/>
      <c r="D70" s="113">
        <v>3.764094395774825</v>
      </c>
      <c r="E70" s="115">
        <v>898</v>
      </c>
      <c r="F70" s="114">
        <v>815</v>
      </c>
      <c r="G70" s="114">
        <v>2001</v>
      </c>
      <c r="H70" s="114">
        <v>672</v>
      </c>
      <c r="I70" s="140">
        <v>791</v>
      </c>
      <c r="J70" s="115">
        <v>107</v>
      </c>
      <c r="K70" s="116">
        <v>13.527180783817952</v>
      </c>
    </row>
    <row r="71" spans="1:11" ht="14.1" customHeight="1" x14ac:dyDescent="0.2">
      <c r="A71" s="306"/>
      <c r="B71" s="307" t="s">
        <v>307</v>
      </c>
      <c r="C71" s="308"/>
      <c r="D71" s="113">
        <v>1.6012071928574423</v>
      </c>
      <c r="E71" s="115">
        <v>382</v>
      </c>
      <c r="F71" s="114">
        <v>322</v>
      </c>
      <c r="G71" s="114">
        <v>1096</v>
      </c>
      <c r="H71" s="114">
        <v>324</v>
      </c>
      <c r="I71" s="140">
        <v>386</v>
      </c>
      <c r="J71" s="115">
        <v>-4</v>
      </c>
      <c r="K71" s="116">
        <v>-1.0362694300518134</v>
      </c>
    </row>
    <row r="72" spans="1:11" ht="14.1" customHeight="1" x14ac:dyDescent="0.2">
      <c r="A72" s="306">
        <v>84</v>
      </c>
      <c r="B72" s="307" t="s">
        <v>308</v>
      </c>
      <c r="C72" s="308"/>
      <c r="D72" s="113">
        <v>1.6515068952508698</v>
      </c>
      <c r="E72" s="115">
        <v>394</v>
      </c>
      <c r="F72" s="114">
        <v>313</v>
      </c>
      <c r="G72" s="114">
        <v>434</v>
      </c>
      <c r="H72" s="114">
        <v>265</v>
      </c>
      <c r="I72" s="140">
        <v>357</v>
      </c>
      <c r="J72" s="115">
        <v>37</v>
      </c>
      <c r="K72" s="116">
        <v>10.364145658263306</v>
      </c>
    </row>
    <row r="73" spans="1:11" ht="14.1" customHeight="1" x14ac:dyDescent="0.2">
      <c r="A73" s="306" t="s">
        <v>309</v>
      </c>
      <c r="B73" s="307" t="s">
        <v>310</v>
      </c>
      <c r="C73" s="308"/>
      <c r="D73" s="113">
        <v>0.45269732154084757</v>
      </c>
      <c r="E73" s="115">
        <v>108</v>
      </c>
      <c r="F73" s="114">
        <v>90</v>
      </c>
      <c r="G73" s="114">
        <v>114</v>
      </c>
      <c r="H73" s="114">
        <v>39</v>
      </c>
      <c r="I73" s="140">
        <v>86</v>
      </c>
      <c r="J73" s="115">
        <v>22</v>
      </c>
      <c r="K73" s="116">
        <v>25.581395348837209</v>
      </c>
    </row>
    <row r="74" spans="1:11" ht="14.1" customHeight="1" x14ac:dyDescent="0.2">
      <c r="A74" s="306" t="s">
        <v>311</v>
      </c>
      <c r="B74" s="307" t="s">
        <v>312</v>
      </c>
      <c r="C74" s="308"/>
      <c r="D74" s="113">
        <v>0.17185731651087732</v>
      </c>
      <c r="E74" s="115">
        <v>41</v>
      </c>
      <c r="F74" s="114">
        <v>30</v>
      </c>
      <c r="G74" s="114">
        <v>81</v>
      </c>
      <c r="H74" s="114">
        <v>23</v>
      </c>
      <c r="I74" s="140">
        <v>35</v>
      </c>
      <c r="J74" s="115">
        <v>6</v>
      </c>
      <c r="K74" s="116">
        <v>17.142857142857142</v>
      </c>
    </row>
    <row r="75" spans="1:11" ht="14.1" customHeight="1" x14ac:dyDescent="0.2">
      <c r="A75" s="306" t="s">
        <v>313</v>
      </c>
      <c r="B75" s="307" t="s">
        <v>314</v>
      </c>
      <c r="C75" s="308"/>
      <c r="D75" s="113">
        <v>0.49042209833591816</v>
      </c>
      <c r="E75" s="115">
        <v>117</v>
      </c>
      <c r="F75" s="114">
        <v>110</v>
      </c>
      <c r="G75" s="114">
        <v>88</v>
      </c>
      <c r="H75" s="114">
        <v>107</v>
      </c>
      <c r="I75" s="140">
        <v>116</v>
      </c>
      <c r="J75" s="115">
        <v>1</v>
      </c>
      <c r="K75" s="116">
        <v>0.86206896551724133</v>
      </c>
    </row>
    <row r="76" spans="1:11" ht="14.1" customHeight="1" x14ac:dyDescent="0.2">
      <c r="A76" s="306">
        <v>91</v>
      </c>
      <c r="B76" s="307" t="s">
        <v>315</v>
      </c>
      <c r="C76" s="308"/>
      <c r="D76" s="113">
        <v>0.43173911221025274</v>
      </c>
      <c r="E76" s="115">
        <v>103</v>
      </c>
      <c r="F76" s="114">
        <v>71</v>
      </c>
      <c r="G76" s="114">
        <v>142</v>
      </c>
      <c r="H76" s="114">
        <v>71</v>
      </c>
      <c r="I76" s="140">
        <v>88</v>
      </c>
      <c r="J76" s="115">
        <v>15</v>
      </c>
      <c r="K76" s="116">
        <v>17.045454545454547</v>
      </c>
    </row>
    <row r="77" spans="1:11" ht="14.1" customHeight="1" x14ac:dyDescent="0.2">
      <c r="A77" s="306">
        <v>92</v>
      </c>
      <c r="B77" s="307" t="s">
        <v>316</v>
      </c>
      <c r="C77" s="308"/>
      <c r="D77" s="113">
        <v>1.5383325648656578</v>
      </c>
      <c r="E77" s="115">
        <v>367</v>
      </c>
      <c r="F77" s="114">
        <v>348</v>
      </c>
      <c r="G77" s="114">
        <v>374</v>
      </c>
      <c r="H77" s="114">
        <v>251</v>
      </c>
      <c r="I77" s="140">
        <v>326</v>
      </c>
      <c r="J77" s="115">
        <v>41</v>
      </c>
      <c r="K77" s="116">
        <v>12.576687116564417</v>
      </c>
    </row>
    <row r="78" spans="1:11" ht="14.1" customHeight="1" x14ac:dyDescent="0.2">
      <c r="A78" s="306">
        <v>93</v>
      </c>
      <c r="B78" s="307" t="s">
        <v>317</v>
      </c>
      <c r="C78" s="308"/>
      <c r="D78" s="113">
        <v>9.2216121054617087E-2</v>
      </c>
      <c r="E78" s="115">
        <v>22</v>
      </c>
      <c r="F78" s="114">
        <v>12</v>
      </c>
      <c r="G78" s="114">
        <v>48</v>
      </c>
      <c r="H78" s="114">
        <v>29</v>
      </c>
      <c r="I78" s="140">
        <v>35</v>
      </c>
      <c r="J78" s="115">
        <v>-13</v>
      </c>
      <c r="K78" s="116">
        <v>-37.142857142857146</v>
      </c>
    </row>
    <row r="79" spans="1:11" ht="14.1" customHeight="1" x14ac:dyDescent="0.2">
      <c r="A79" s="306">
        <v>94</v>
      </c>
      <c r="B79" s="307" t="s">
        <v>318</v>
      </c>
      <c r="C79" s="308"/>
      <c r="D79" s="113">
        <v>0.51138030766651299</v>
      </c>
      <c r="E79" s="115">
        <v>122</v>
      </c>
      <c r="F79" s="114">
        <v>218</v>
      </c>
      <c r="G79" s="114">
        <v>229</v>
      </c>
      <c r="H79" s="114">
        <v>164</v>
      </c>
      <c r="I79" s="140">
        <v>130</v>
      </c>
      <c r="J79" s="115">
        <v>-8</v>
      </c>
      <c r="K79" s="116">
        <v>-6.1538461538461542</v>
      </c>
    </row>
    <row r="80" spans="1:11" ht="14.1" customHeight="1" x14ac:dyDescent="0.2">
      <c r="A80" s="306" t="s">
        <v>319</v>
      </c>
      <c r="B80" s="307" t="s">
        <v>320</v>
      </c>
      <c r="C80" s="308"/>
      <c r="D80" s="113">
        <v>6.7066269857903343E-2</v>
      </c>
      <c r="E80" s="115">
        <v>16</v>
      </c>
      <c r="F80" s="114">
        <v>19</v>
      </c>
      <c r="G80" s="114">
        <v>28</v>
      </c>
      <c r="H80" s="114" t="s">
        <v>514</v>
      </c>
      <c r="I80" s="140" t="s">
        <v>514</v>
      </c>
      <c r="J80" s="115" t="s">
        <v>514</v>
      </c>
      <c r="K80" s="116" t="s">
        <v>514</v>
      </c>
    </row>
    <row r="81" spans="1:11" ht="14.1" customHeight="1" x14ac:dyDescent="0.2">
      <c r="A81" s="310" t="s">
        <v>321</v>
      </c>
      <c r="B81" s="311" t="s">
        <v>334</v>
      </c>
      <c r="C81" s="312"/>
      <c r="D81" s="125">
        <v>0.31856478182504089</v>
      </c>
      <c r="E81" s="143">
        <v>76</v>
      </c>
      <c r="F81" s="144">
        <v>79</v>
      </c>
      <c r="G81" s="144">
        <v>129</v>
      </c>
      <c r="H81" s="144">
        <v>73</v>
      </c>
      <c r="I81" s="145">
        <v>73</v>
      </c>
      <c r="J81" s="143">
        <v>3</v>
      </c>
      <c r="K81" s="146">
        <v>4.1095890410958908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23613</v>
      </c>
      <c r="E11" s="114">
        <v>20648</v>
      </c>
      <c r="F11" s="114">
        <v>24184</v>
      </c>
      <c r="G11" s="114">
        <v>19836</v>
      </c>
      <c r="H11" s="140">
        <v>22835</v>
      </c>
      <c r="I11" s="115">
        <v>778</v>
      </c>
      <c r="J11" s="116">
        <v>3.4070505802496167</v>
      </c>
    </row>
    <row r="12" spans="1:15" s="110" customFormat="1" ht="24.95" customHeight="1" x14ac:dyDescent="0.2">
      <c r="A12" s="193" t="s">
        <v>132</v>
      </c>
      <c r="B12" s="194" t="s">
        <v>133</v>
      </c>
      <c r="C12" s="113">
        <v>1.9904290009740397</v>
      </c>
      <c r="D12" s="115">
        <v>470</v>
      </c>
      <c r="E12" s="114">
        <v>1176</v>
      </c>
      <c r="F12" s="114">
        <v>868</v>
      </c>
      <c r="G12" s="114">
        <v>548</v>
      </c>
      <c r="H12" s="140">
        <v>550</v>
      </c>
      <c r="I12" s="115">
        <v>-80</v>
      </c>
      <c r="J12" s="116">
        <v>-14.545454545454545</v>
      </c>
    </row>
    <row r="13" spans="1:15" s="110" customFormat="1" ht="24.95" customHeight="1" x14ac:dyDescent="0.2">
      <c r="A13" s="193" t="s">
        <v>134</v>
      </c>
      <c r="B13" s="199" t="s">
        <v>214</v>
      </c>
      <c r="C13" s="113">
        <v>0.90628043874137132</v>
      </c>
      <c r="D13" s="115">
        <v>214</v>
      </c>
      <c r="E13" s="114">
        <v>183</v>
      </c>
      <c r="F13" s="114">
        <v>155</v>
      </c>
      <c r="G13" s="114">
        <v>170</v>
      </c>
      <c r="H13" s="140">
        <v>417</v>
      </c>
      <c r="I13" s="115">
        <v>-203</v>
      </c>
      <c r="J13" s="116">
        <v>-48.681055155875299</v>
      </c>
    </row>
    <row r="14" spans="1:15" s="287" customFormat="1" ht="24.95" customHeight="1" x14ac:dyDescent="0.2">
      <c r="A14" s="193" t="s">
        <v>215</v>
      </c>
      <c r="B14" s="199" t="s">
        <v>137</v>
      </c>
      <c r="C14" s="113">
        <v>10.303646296531571</v>
      </c>
      <c r="D14" s="115">
        <v>2433</v>
      </c>
      <c r="E14" s="114">
        <v>1811</v>
      </c>
      <c r="F14" s="114">
        <v>2184</v>
      </c>
      <c r="G14" s="114">
        <v>2057</v>
      </c>
      <c r="H14" s="140">
        <v>2450</v>
      </c>
      <c r="I14" s="115">
        <v>-17</v>
      </c>
      <c r="J14" s="116">
        <v>-0.69387755102040816</v>
      </c>
      <c r="K14" s="110"/>
      <c r="L14" s="110"/>
      <c r="M14" s="110"/>
      <c r="N14" s="110"/>
      <c r="O14" s="110"/>
    </row>
    <row r="15" spans="1:15" s="110" customFormat="1" ht="24.95" customHeight="1" x14ac:dyDescent="0.2">
      <c r="A15" s="193" t="s">
        <v>216</v>
      </c>
      <c r="B15" s="199" t="s">
        <v>217</v>
      </c>
      <c r="C15" s="113">
        <v>3.1931563122009061</v>
      </c>
      <c r="D15" s="115">
        <v>754</v>
      </c>
      <c r="E15" s="114">
        <v>684</v>
      </c>
      <c r="F15" s="114">
        <v>796</v>
      </c>
      <c r="G15" s="114">
        <v>721</v>
      </c>
      <c r="H15" s="140">
        <v>716</v>
      </c>
      <c r="I15" s="115">
        <v>38</v>
      </c>
      <c r="J15" s="116">
        <v>5.3072625698324023</v>
      </c>
    </row>
    <row r="16" spans="1:15" s="287" customFormat="1" ht="24.95" customHeight="1" x14ac:dyDescent="0.2">
      <c r="A16" s="193" t="s">
        <v>218</v>
      </c>
      <c r="B16" s="199" t="s">
        <v>141</v>
      </c>
      <c r="C16" s="113">
        <v>5.1793503578537248</v>
      </c>
      <c r="D16" s="115">
        <v>1223</v>
      </c>
      <c r="E16" s="114">
        <v>862</v>
      </c>
      <c r="F16" s="114">
        <v>1051</v>
      </c>
      <c r="G16" s="114">
        <v>1050</v>
      </c>
      <c r="H16" s="140">
        <v>1384</v>
      </c>
      <c r="I16" s="115">
        <v>-161</v>
      </c>
      <c r="J16" s="116">
        <v>-11.632947976878613</v>
      </c>
      <c r="K16" s="110"/>
      <c r="L16" s="110"/>
      <c r="M16" s="110"/>
      <c r="N16" s="110"/>
      <c r="O16" s="110"/>
    </row>
    <row r="17" spans="1:15" s="110" customFormat="1" ht="24.95" customHeight="1" x14ac:dyDescent="0.2">
      <c r="A17" s="193" t="s">
        <v>142</v>
      </c>
      <c r="B17" s="199" t="s">
        <v>220</v>
      </c>
      <c r="C17" s="113">
        <v>1.9311396264769407</v>
      </c>
      <c r="D17" s="115">
        <v>456</v>
      </c>
      <c r="E17" s="114">
        <v>265</v>
      </c>
      <c r="F17" s="114">
        <v>337</v>
      </c>
      <c r="G17" s="114">
        <v>286</v>
      </c>
      <c r="H17" s="140">
        <v>350</v>
      </c>
      <c r="I17" s="115">
        <v>106</v>
      </c>
      <c r="J17" s="116">
        <v>30.285714285714285</v>
      </c>
    </row>
    <row r="18" spans="1:15" s="287" customFormat="1" ht="24.95" customHeight="1" x14ac:dyDescent="0.2">
      <c r="A18" s="201" t="s">
        <v>144</v>
      </c>
      <c r="B18" s="202" t="s">
        <v>145</v>
      </c>
      <c r="C18" s="113">
        <v>7.5848049803074575</v>
      </c>
      <c r="D18" s="115">
        <v>1791</v>
      </c>
      <c r="E18" s="114">
        <v>1538</v>
      </c>
      <c r="F18" s="114">
        <v>1751</v>
      </c>
      <c r="G18" s="114">
        <v>1450</v>
      </c>
      <c r="H18" s="140">
        <v>1681</v>
      </c>
      <c r="I18" s="115">
        <v>110</v>
      </c>
      <c r="J18" s="116">
        <v>6.5437239738251041</v>
      </c>
      <c r="K18" s="110"/>
      <c r="L18" s="110"/>
      <c r="M18" s="110"/>
      <c r="N18" s="110"/>
      <c r="O18" s="110"/>
    </row>
    <row r="19" spans="1:15" s="110" customFormat="1" ht="24.95" customHeight="1" x14ac:dyDescent="0.2">
      <c r="A19" s="193" t="s">
        <v>146</v>
      </c>
      <c r="B19" s="199" t="s">
        <v>147</v>
      </c>
      <c r="C19" s="113">
        <v>14.123575996273239</v>
      </c>
      <c r="D19" s="115">
        <v>3335</v>
      </c>
      <c r="E19" s="114">
        <v>2894</v>
      </c>
      <c r="F19" s="114">
        <v>3568</v>
      </c>
      <c r="G19" s="114">
        <v>2913</v>
      </c>
      <c r="H19" s="140">
        <v>3510</v>
      </c>
      <c r="I19" s="115">
        <v>-175</v>
      </c>
      <c r="J19" s="116">
        <v>-4.9857549857549861</v>
      </c>
    </row>
    <row r="20" spans="1:15" s="287" customFormat="1" ht="24.95" customHeight="1" x14ac:dyDescent="0.2">
      <c r="A20" s="193" t="s">
        <v>148</v>
      </c>
      <c r="B20" s="199" t="s">
        <v>149</v>
      </c>
      <c r="C20" s="113">
        <v>7.0342607885486812</v>
      </c>
      <c r="D20" s="115">
        <v>1661</v>
      </c>
      <c r="E20" s="114">
        <v>1357</v>
      </c>
      <c r="F20" s="114">
        <v>1499</v>
      </c>
      <c r="G20" s="114">
        <v>1244</v>
      </c>
      <c r="H20" s="140">
        <v>1538</v>
      </c>
      <c r="I20" s="115">
        <v>123</v>
      </c>
      <c r="J20" s="116">
        <v>7.9973992197659296</v>
      </c>
      <c r="K20" s="110"/>
      <c r="L20" s="110"/>
      <c r="M20" s="110"/>
      <c r="N20" s="110"/>
      <c r="O20" s="110"/>
    </row>
    <row r="21" spans="1:15" s="110" customFormat="1" ht="24.95" customHeight="1" x14ac:dyDescent="0.2">
      <c r="A21" s="201" t="s">
        <v>150</v>
      </c>
      <c r="B21" s="202" t="s">
        <v>151</v>
      </c>
      <c r="C21" s="113">
        <v>7.5297505611315803</v>
      </c>
      <c r="D21" s="115">
        <v>1778</v>
      </c>
      <c r="E21" s="114">
        <v>1723</v>
      </c>
      <c r="F21" s="114">
        <v>1630</v>
      </c>
      <c r="G21" s="114">
        <v>1416</v>
      </c>
      <c r="H21" s="140">
        <v>1467</v>
      </c>
      <c r="I21" s="115">
        <v>311</v>
      </c>
      <c r="J21" s="116">
        <v>21.199727334696661</v>
      </c>
    </row>
    <row r="22" spans="1:15" s="110" customFormat="1" ht="24.95" customHeight="1" x14ac:dyDescent="0.2">
      <c r="A22" s="201" t="s">
        <v>152</v>
      </c>
      <c r="B22" s="199" t="s">
        <v>153</v>
      </c>
      <c r="C22" s="113">
        <v>1.6812772625248804</v>
      </c>
      <c r="D22" s="115">
        <v>397</v>
      </c>
      <c r="E22" s="114">
        <v>284</v>
      </c>
      <c r="F22" s="114">
        <v>406</v>
      </c>
      <c r="G22" s="114">
        <v>317</v>
      </c>
      <c r="H22" s="140">
        <v>394</v>
      </c>
      <c r="I22" s="115">
        <v>3</v>
      </c>
      <c r="J22" s="116">
        <v>0.76142131979695427</v>
      </c>
    </row>
    <row r="23" spans="1:15" s="110" customFormat="1" ht="24.95" customHeight="1" x14ac:dyDescent="0.2">
      <c r="A23" s="193" t="s">
        <v>154</v>
      </c>
      <c r="B23" s="199" t="s">
        <v>155</v>
      </c>
      <c r="C23" s="113">
        <v>1.3890653453606066</v>
      </c>
      <c r="D23" s="115">
        <v>328</v>
      </c>
      <c r="E23" s="114">
        <v>186</v>
      </c>
      <c r="F23" s="114">
        <v>274</v>
      </c>
      <c r="G23" s="114">
        <v>256</v>
      </c>
      <c r="H23" s="140">
        <v>374</v>
      </c>
      <c r="I23" s="115">
        <v>-46</v>
      </c>
      <c r="J23" s="116">
        <v>-12.299465240641711</v>
      </c>
    </row>
    <row r="24" spans="1:15" s="110" customFormat="1" ht="24.95" customHeight="1" x14ac:dyDescent="0.2">
      <c r="A24" s="193" t="s">
        <v>156</v>
      </c>
      <c r="B24" s="199" t="s">
        <v>221</v>
      </c>
      <c r="C24" s="113">
        <v>5.3148689281328085</v>
      </c>
      <c r="D24" s="115">
        <v>1255</v>
      </c>
      <c r="E24" s="114">
        <v>1052</v>
      </c>
      <c r="F24" s="114">
        <v>1139</v>
      </c>
      <c r="G24" s="114">
        <v>1029</v>
      </c>
      <c r="H24" s="140">
        <v>1157</v>
      </c>
      <c r="I24" s="115">
        <v>98</v>
      </c>
      <c r="J24" s="116">
        <v>8.4701815038893695</v>
      </c>
    </row>
    <row r="25" spans="1:15" s="110" customFormat="1" ht="24.95" customHeight="1" x14ac:dyDescent="0.2">
      <c r="A25" s="193" t="s">
        <v>222</v>
      </c>
      <c r="B25" s="204" t="s">
        <v>159</v>
      </c>
      <c r="C25" s="113">
        <v>5.4800321856604413</v>
      </c>
      <c r="D25" s="115">
        <v>1294</v>
      </c>
      <c r="E25" s="114">
        <v>1339</v>
      </c>
      <c r="F25" s="114">
        <v>1268</v>
      </c>
      <c r="G25" s="114">
        <v>1165</v>
      </c>
      <c r="H25" s="140">
        <v>1346</v>
      </c>
      <c r="I25" s="115">
        <v>-52</v>
      </c>
      <c r="J25" s="116">
        <v>-3.8632986627043091</v>
      </c>
    </row>
    <row r="26" spans="1:15" s="110" customFormat="1" ht="24.95" customHeight="1" x14ac:dyDescent="0.2">
      <c r="A26" s="201">
        <v>782.78300000000002</v>
      </c>
      <c r="B26" s="203" t="s">
        <v>160</v>
      </c>
      <c r="C26" s="113">
        <v>10.202007368822258</v>
      </c>
      <c r="D26" s="115">
        <v>2409</v>
      </c>
      <c r="E26" s="114">
        <v>2392</v>
      </c>
      <c r="F26" s="114">
        <v>2504</v>
      </c>
      <c r="G26" s="114">
        <v>2376</v>
      </c>
      <c r="H26" s="140">
        <v>2520</v>
      </c>
      <c r="I26" s="115">
        <v>-111</v>
      </c>
      <c r="J26" s="116">
        <v>-4.4047619047619051</v>
      </c>
    </row>
    <row r="27" spans="1:15" s="110" customFormat="1" ht="24.95" customHeight="1" x14ac:dyDescent="0.2">
      <c r="A27" s="193" t="s">
        <v>161</v>
      </c>
      <c r="B27" s="199" t="s">
        <v>162</v>
      </c>
      <c r="C27" s="113">
        <v>3.188921356879685</v>
      </c>
      <c r="D27" s="115">
        <v>753</v>
      </c>
      <c r="E27" s="114">
        <v>703</v>
      </c>
      <c r="F27" s="114">
        <v>856</v>
      </c>
      <c r="G27" s="114">
        <v>724</v>
      </c>
      <c r="H27" s="140">
        <v>773</v>
      </c>
      <c r="I27" s="115">
        <v>-20</v>
      </c>
      <c r="J27" s="116">
        <v>-2.5873221216041395</v>
      </c>
    </row>
    <row r="28" spans="1:15" s="110" customFormat="1" ht="24.95" customHeight="1" x14ac:dyDescent="0.2">
      <c r="A28" s="193" t="s">
        <v>163</v>
      </c>
      <c r="B28" s="199" t="s">
        <v>164</v>
      </c>
      <c r="C28" s="113">
        <v>3.9258035827722018</v>
      </c>
      <c r="D28" s="115">
        <v>927</v>
      </c>
      <c r="E28" s="114">
        <v>546</v>
      </c>
      <c r="F28" s="114">
        <v>1201</v>
      </c>
      <c r="G28" s="114">
        <v>629</v>
      </c>
      <c r="H28" s="140">
        <v>882</v>
      </c>
      <c r="I28" s="115">
        <v>45</v>
      </c>
      <c r="J28" s="116">
        <v>5.1020408163265305</v>
      </c>
    </row>
    <row r="29" spans="1:15" s="110" customFormat="1" ht="24.95" customHeight="1" x14ac:dyDescent="0.2">
      <c r="A29" s="193">
        <v>86</v>
      </c>
      <c r="B29" s="199" t="s">
        <v>165</v>
      </c>
      <c r="C29" s="113">
        <v>6.9919112353364676</v>
      </c>
      <c r="D29" s="115">
        <v>1651</v>
      </c>
      <c r="E29" s="114">
        <v>1292</v>
      </c>
      <c r="F29" s="114">
        <v>1433</v>
      </c>
      <c r="G29" s="114">
        <v>1335</v>
      </c>
      <c r="H29" s="140">
        <v>1265</v>
      </c>
      <c r="I29" s="115">
        <v>386</v>
      </c>
      <c r="J29" s="116">
        <v>30.513833992094863</v>
      </c>
    </row>
    <row r="30" spans="1:15" s="110" customFormat="1" ht="24.95" customHeight="1" x14ac:dyDescent="0.2">
      <c r="A30" s="193">
        <v>87.88</v>
      </c>
      <c r="B30" s="204" t="s">
        <v>166</v>
      </c>
      <c r="C30" s="113">
        <v>7.6440943548045572</v>
      </c>
      <c r="D30" s="115">
        <v>1805</v>
      </c>
      <c r="E30" s="114">
        <v>1314</v>
      </c>
      <c r="F30" s="114">
        <v>2347</v>
      </c>
      <c r="G30" s="114">
        <v>1414</v>
      </c>
      <c r="H30" s="140">
        <v>1609</v>
      </c>
      <c r="I30" s="115">
        <v>196</v>
      </c>
      <c r="J30" s="116">
        <v>12.181479179614668</v>
      </c>
    </row>
    <row r="31" spans="1:15" s="110" customFormat="1" ht="24.95" customHeight="1" x14ac:dyDescent="0.2">
      <c r="A31" s="193" t="s">
        <v>167</v>
      </c>
      <c r="B31" s="199" t="s">
        <v>168</v>
      </c>
      <c r="C31" s="113">
        <v>4.7092703171981531</v>
      </c>
      <c r="D31" s="115">
        <v>1112</v>
      </c>
      <c r="E31" s="114">
        <v>858</v>
      </c>
      <c r="F31" s="114">
        <v>1101</v>
      </c>
      <c r="G31" s="114">
        <v>793</v>
      </c>
      <c r="H31" s="140">
        <v>902</v>
      </c>
      <c r="I31" s="115">
        <v>210</v>
      </c>
      <c r="J31" s="116">
        <v>23.281596452328159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1.9904290009740397</v>
      </c>
      <c r="D34" s="115">
        <v>470</v>
      </c>
      <c r="E34" s="114">
        <v>1176</v>
      </c>
      <c r="F34" s="114">
        <v>868</v>
      </c>
      <c r="G34" s="114">
        <v>548</v>
      </c>
      <c r="H34" s="140">
        <v>550</v>
      </c>
      <c r="I34" s="115">
        <v>-80</v>
      </c>
      <c r="J34" s="116">
        <v>-14.545454545454545</v>
      </c>
    </row>
    <row r="35" spans="1:10" s="110" customFormat="1" ht="24.95" customHeight="1" x14ac:dyDescent="0.2">
      <c r="A35" s="292" t="s">
        <v>171</v>
      </c>
      <c r="B35" s="293" t="s">
        <v>172</v>
      </c>
      <c r="C35" s="113">
        <v>18.794731715580401</v>
      </c>
      <c r="D35" s="115">
        <v>4438</v>
      </c>
      <c r="E35" s="114">
        <v>3532</v>
      </c>
      <c r="F35" s="114">
        <v>4090</v>
      </c>
      <c r="G35" s="114">
        <v>3677</v>
      </c>
      <c r="H35" s="140">
        <v>4548</v>
      </c>
      <c r="I35" s="115">
        <v>-110</v>
      </c>
      <c r="J35" s="116">
        <v>-2.4186455584872473</v>
      </c>
    </row>
    <row r="36" spans="1:10" s="110" customFormat="1" ht="24.95" customHeight="1" x14ac:dyDescent="0.2">
      <c r="A36" s="294" t="s">
        <v>173</v>
      </c>
      <c r="B36" s="295" t="s">
        <v>174</v>
      </c>
      <c r="C36" s="125">
        <v>79.214839283445556</v>
      </c>
      <c r="D36" s="143">
        <v>18705</v>
      </c>
      <c r="E36" s="144">
        <v>15940</v>
      </c>
      <c r="F36" s="144">
        <v>19226</v>
      </c>
      <c r="G36" s="144">
        <v>15611</v>
      </c>
      <c r="H36" s="145">
        <v>17737</v>
      </c>
      <c r="I36" s="143">
        <v>968</v>
      </c>
      <c r="J36" s="146">
        <v>5.4575181823307215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23613</v>
      </c>
      <c r="F11" s="264">
        <v>20648</v>
      </c>
      <c r="G11" s="264">
        <v>24184</v>
      </c>
      <c r="H11" s="264">
        <v>19836</v>
      </c>
      <c r="I11" s="265">
        <v>22835</v>
      </c>
      <c r="J11" s="263">
        <v>778</v>
      </c>
      <c r="K11" s="266">
        <v>3.4070505802496167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26.00686062762038</v>
      </c>
      <c r="E13" s="115">
        <v>6141</v>
      </c>
      <c r="F13" s="114">
        <v>6967</v>
      </c>
      <c r="G13" s="114">
        <v>7427</v>
      </c>
      <c r="H13" s="114">
        <v>5675</v>
      </c>
      <c r="I13" s="140">
        <v>6013</v>
      </c>
      <c r="J13" s="115">
        <v>128</v>
      </c>
      <c r="K13" s="116">
        <v>2.128721104274073</v>
      </c>
    </row>
    <row r="14" spans="1:17" ht="15.95" customHeight="1" x14ac:dyDescent="0.2">
      <c r="A14" s="306" t="s">
        <v>230</v>
      </c>
      <c r="B14" s="307"/>
      <c r="C14" s="308"/>
      <c r="D14" s="113">
        <v>58.577902003133865</v>
      </c>
      <c r="E14" s="115">
        <v>13832</v>
      </c>
      <c r="F14" s="114">
        <v>11086</v>
      </c>
      <c r="G14" s="114">
        <v>13428</v>
      </c>
      <c r="H14" s="114">
        <v>11518</v>
      </c>
      <c r="I14" s="140">
        <v>13488</v>
      </c>
      <c r="J14" s="115">
        <v>344</v>
      </c>
      <c r="K14" s="116">
        <v>2.5504151838671412</v>
      </c>
    </row>
    <row r="15" spans="1:17" ht="15.95" customHeight="1" x14ac:dyDescent="0.2">
      <c r="A15" s="306" t="s">
        <v>231</v>
      </c>
      <c r="B15" s="307"/>
      <c r="C15" s="308"/>
      <c r="D15" s="113">
        <v>6.9241519501969258</v>
      </c>
      <c r="E15" s="115">
        <v>1635</v>
      </c>
      <c r="F15" s="114">
        <v>1208</v>
      </c>
      <c r="G15" s="114">
        <v>1413</v>
      </c>
      <c r="H15" s="114">
        <v>1251</v>
      </c>
      <c r="I15" s="140">
        <v>1499</v>
      </c>
      <c r="J15" s="115">
        <v>136</v>
      </c>
      <c r="K15" s="116">
        <v>9.0727151434289528</v>
      </c>
    </row>
    <row r="16" spans="1:17" ht="15.95" customHeight="1" x14ac:dyDescent="0.2">
      <c r="A16" s="306" t="s">
        <v>232</v>
      </c>
      <c r="B16" s="307"/>
      <c r="C16" s="308"/>
      <c r="D16" s="113">
        <v>8.1057044848176858</v>
      </c>
      <c r="E16" s="115">
        <v>1914</v>
      </c>
      <c r="F16" s="114">
        <v>1296</v>
      </c>
      <c r="G16" s="114">
        <v>1833</v>
      </c>
      <c r="H16" s="114">
        <v>1306</v>
      </c>
      <c r="I16" s="140">
        <v>1729</v>
      </c>
      <c r="J16" s="115">
        <v>185</v>
      </c>
      <c r="K16" s="116">
        <v>10.699826489300174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0.93592512598992084</v>
      </c>
      <c r="E18" s="115">
        <v>221</v>
      </c>
      <c r="F18" s="114">
        <v>317</v>
      </c>
      <c r="G18" s="114">
        <v>480</v>
      </c>
      <c r="H18" s="114">
        <v>281</v>
      </c>
      <c r="I18" s="140">
        <v>233</v>
      </c>
      <c r="J18" s="115">
        <v>-12</v>
      </c>
      <c r="K18" s="116">
        <v>-5.1502145922746783</v>
      </c>
    </row>
    <row r="19" spans="1:11" ht="14.1" customHeight="1" x14ac:dyDescent="0.2">
      <c r="A19" s="306" t="s">
        <v>235</v>
      </c>
      <c r="B19" s="307" t="s">
        <v>236</v>
      </c>
      <c r="C19" s="308"/>
      <c r="D19" s="113">
        <v>0.7030025833227459</v>
      </c>
      <c r="E19" s="115">
        <v>166</v>
      </c>
      <c r="F19" s="114">
        <v>250</v>
      </c>
      <c r="G19" s="114">
        <v>402</v>
      </c>
      <c r="H19" s="114">
        <v>223</v>
      </c>
      <c r="I19" s="140">
        <v>175</v>
      </c>
      <c r="J19" s="115">
        <v>-9</v>
      </c>
      <c r="K19" s="116">
        <v>-5.1428571428571432</v>
      </c>
    </row>
    <row r="20" spans="1:11" ht="14.1" customHeight="1" x14ac:dyDescent="0.2">
      <c r="A20" s="306">
        <v>12</v>
      </c>
      <c r="B20" s="307" t="s">
        <v>237</v>
      </c>
      <c r="C20" s="308"/>
      <c r="D20" s="113">
        <v>2.3631050692415196</v>
      </c>
      <c r="E20" s="115">
        <v>558</v>
      </c>
      <c r="F20" s="114">
        <v>1217</v>
      </c>
      <c r="G20" s="114">
        <v>722</v>
      </c>
      <c r="H20" s="114">
        <v>472</v>
      </c>
      <c r="I20" s="140">
        <v>598</v>
      </c>
      <c r="J20" s="115">
        <v>-40</v>
      </c>
      <c r="K20" s="116">
        <v>-6.6889632107023411</v>
      </c>
    </row>
    <row r="21" spans="1:11" ht="14.1" customHeight="1" x14ac:dyDescent="0.2">
      <c r="A21" s="306">
        <v>21</v>
      </c>
      <c r="B21" s="307" t="s">
        <v>238</v>
      </c>
      <c r="C21" s="308"/>
      <c r="D21" s="113">
        <v>0.19057298945496126</v>
      </c>
      <c r="E21" s="115">
        <v>45</v>
      </c>
      <c r="F21" s="114">
        <v>36</v>
      </c>
      <c r="G21" s="114">
        <v>36</v>
      </c>
      <c r="H21" s="114">
        <v>38</v>
      </c>
      <c r="I21" s="140">
        <v>56</v>
      </c>
      <c r="J21" s="115">
        <v>-11</v>
      </c>
      <c r="K21" s="116">
        <v>-19.642857142857142</v>
      </c>
    </row>
    <row r="22" spans="1:11" ht="14.1" customHeight="1" x14ac:dyDescent="0.2">
      <c r="A22" s="306">
        <v>22</v>
      </c>
      <c r="B22" s="307" t="s">
        <v>239</v>
      </c>
      <c r="C22" s="308"/>
      <c r="D22" s="113">
        <v>1.4229449879303773</v>
      </c>
      <c r="E22" s="115">
        <v>336</v>
      </c>
      <c r="F22" s="114">
        <v>304</v>
      </c>
      <c r="G22" s="114">
        <v>387</v>
      </c>
      <c r="H22" s="114">
        <v>307</v>
      </c>
      <c r="I22" s="140">
        <v>400</v>
      </c>
      <c r="J22" s="115">
        <v>-64</v>
      </c>
      <c r="K22" s="116">
        <v>-16</v>
      </c>
    </row>
    <row r="23" spans="1:11" ht="14.1" customHeight="1" x14ac:dyDescent="0.2">
      <c r="A23" s="306">
        <v>23</v>
      </c>
      <c r="B23" s="307" t="s">
        <v>240</v>
      </c>
      <c r="C23" s="308"/>
      <c r="D23" s="113">
        <v>0.96556981323847035</v>
      </c>
      <c r="E23" s="115">
        <v>228</v>
      </c>
      <c r="F23" s="114">
        <v>405</v>
      </c>
      <c r="G23" s="114">
        <v>199</v>
      </c>
      <c r="H23" s="114">
        <v>159</v>
      </c>
      <c r="I23" s="140">
        <v>160</v>
      </c>
      <c r="J23" s="115">
        <v>68</v>
      </c>
      <c r="K23" s="116">
        <v>42.5</v>
      </c>
    </row>
    <row r="24" spans="1:11" ht="14.1" customHeight="1" x14ac:dyDescent="0.2">
      <c r="A24" s="306">
        <v>24</v>
      </c>
      <c r="B24" s="307" t="s">
        <v>241</v>
      </c>
      <c r="C24" s="308"/>
      <c r="D24" s="113">
        <v>2.9051793503578538</v>
      </c>
      <c r="E24" s="115">
        <v>686</v>
      </c>
      <c r="F24" s="114">
        <v>536</v>
      </c>
      <c r="G24" s="114">
        <v>632</v>
      </c>
      <c r="H24" s="114">
        <v>653</v>
      </c>
      <c r="I24" s="140">
        <v>762</v>
      </c>
      <c r="J24" s="115">
        <v>-76</v>
      </c>
      <c r="K24" s="116">
        <v>-9.9737532808398957</v>
      </c>
    </row>
    <row r="25" spans="1:11" ht="14.1" customHeight="1" x14ac:dyDescent="0.2">
      <c r="A25" s="306">
        <v>25</v>
      </c>
      <c r="B25" s="307" t="s">
        <v>242</v>
      </c>
      <c r="C25" s="308"/>
      <c r="D25" s="113">
        <v>4.4170584000338797</v>
      </c>
      <c r="E25" s="115">
        <v>1043</v>
      </c>
      <c r="F25" s="114">
        <v>678</v>
      </c>
      <c r="G25" s="114">
        <v>791</v>
      </c>
      <c r="H25" s="114">
        <v>743</v>
      </c>
      <c r="I25" s="140">
        <v>1220</v>
      </c>
      <c r="J25" s="115">
        <v>-177</v>
      </c>
      <c r="K25" s="116">
        <v>-14.508196721311476</v>
      </c>
    </row>
    <row r="26" spans="1:11" ht="14.1" customHeight="1" x14ac:dyDescent="0.2">
      <c r="A26" s="306">
        <v>26</v>
      </c>
      <c r="B26" s="307" t="s">
        <v>243</v>
      </c>
      <c r="C26" s="308"/>
      <c r="D26" s="113">
        <v>2.9856435014610594</v>
      </c>
      <c r="E26" s="115">
        <v>705</v>
      </c>
      <c r="F26" s="114">
        <v>415</v>
      </c>
      <c r="G26" s="114">
        <v>541</v>
      </c>
      <c r="H26" s="114">
        <v>484</v>
      </c>
      <c r="I26" s="140">
        <v>825</v>
      </c>
      <c r="J26" s="115">
        <v>-120</v>
      </c>
      <c r="K26" s="116">
        <v>-14.545454545454545</v>
      </c>
    </row>
    <row r="27" spans="1:11" ht="14.1" customHeight="1" x14ac:dyDescent="0.2">
      <c r="A27" s="306">
        <v>27</v>
      </c>
      <c r="B27" s="307" t="s">
        <v>244</v>
      </c>
      <c r="C27" s="308"/>
      <c r="D27" s="113">
        <v>0.9528649472748062</v>
      </c>
      <c r="E27" s="115">
        <v>225</v>
      </c>
      <c r="F27" s="114">
        <v>192</v>
      </c>
      <c r="G27" s="114">
        <v>192</v>
      </c>
      <c r="H27" s="114">
        <v>210</v>
      </c>
      <c r="I27" s="140">
        <v>257</v>
      </c>
      <c r="J27" s="115">
        <v>-32</v>
      </c>
      <c r="K27" s="116">
        <v>-12.45136186770428</v>
      </c>
    </row>
    <row r="28" spans="1:11" ht="14.1" customHeight="1" x14ac:dyDescent="0.2">
      <c r="A28" s="306">
        <v>28</v>
      </c>
      <c r="B28" s="307" t="s">
        <v>245</v>
      </c>
      <c r="C28" s="308"/>
      <c r="D28" s="113">
        <v>0.24562740863083896</v>
      </c>
      <c r="E28" s="115">
        <v>58</v>
      </c>
      <c r="F28" s="114">
        <v>52</v>
      </c>
      <c r="G28" s="114">
        <v>58</v>
      </c>
      <c r="H28" s="114">
        <v>49</v>
      </c>
      <c r="I28" s="140">
        <v>61</v>
      </c>
      <c r="J28" s="115">
        <v>-3</v>
      </c>
      <c r="K28" s="116">
        <v>-4.918032786885246</v>
      </c>
    </row>
    <row r="29" spans="1:11" ht="14.1" customHeight="1" x14ac:dyDescent="0.2">
      <c r="A29" s="306">
        <v>29</v>
      </c>
      <c r="B29" s="307" t="s">
        <v>246</v>
      </c>
      <c r="C29" s="308"/>
      <c r="D29" s="113">
        <v>6.178799813661966</v>
      </c>
      <c r="E29" s="115">
        <v>1459</v>
      </c>
      <c r="F29" s="114">
        <v>1285</v>
      </c>
      <c r="G29" s="114">
        <v>1344</v>
      </c>
      <c r="H29" s="114">
        <v>1285</v>
      </c>
      <c r="I29" s="140">
        <v>1196</v>
      </c>
      <c r="J29" s="115">
        <v>263</v>
      </c>
      <c r="K29" s="116">
        <v>21.989966555183948</v>
      </c>
    </row>
    <row r="30" spans="1:11" ht="14.1" customHeight="1" x14ac:dyDescent="0.2">
      <c r="A30" s="306" t="s">
        <v>247</v>
      </c>
      <c r="B30" s="307" t="s">
        <v>248</v>
      </c>
      <c r="C30" s="308"/>
      <c r="D30" s="113">
        <v>3.0999872951340364</v>
      </c>
      <c r="E30" s="115">
        <v>732</v>
      </c>
      <c r="F30" s="114">
        <v>703</v>
      </c>
      <c r="G30" s="114">
        <v>774</v>
      </c>
      <c r="H30" s="114">
        <v>748</v>
      </c>
      <c r="I30" s="140">
        <v>627</v>
      </c>
      <c r="J30" s="115">
        <v>105</v>
      </c>
      <c r="K30" s="116">
        <v>16.746411483253588</v>
      </c>
    </row>
    <row r="31" spans="1:11" ht="14.1" customHeight="1" x14ac:dyDescent="0.2">
      <c r="A31" s="306" t="s">
        <v>249</v>
      </c>
      <c r="B31" s="307" t="s">
        <v>250</v>
      </c>
      <c r="C31" s="308"/>
      <c r="D31" s="113">
        <v>3.0661076525642654</v>
      </c>
      <c r="E31" s="115">
        <v>724</v>
      </c>
      <c r="F31" s="114">
        <v>582</v>
      </c>
      <c r="G31" s="114" t="s">
        <v>514</v>
      </c>
      <c r="H31" s="114">
        <v>530</v>
      </c>
      <c r="I31" s="140" t="s">
        <v>514</v>
      </c>
      <c r="J31" s="115" t="s">
        <v>514</v>
      </c>
      <c r="K31" s="116" t="s">
        <v>514</v>
      </c>
    </row>
    <row r="32" spans="1:11" ht="14.1" customHeight="1" x14ac:dyDescent="0.2">
      <c r="A32" s="306">
        <v>31</v>
      </c>
      <c r="B32" s="307" t="s">
        <v>251</v>
      </c>
      <c r="C32" s="308"/>
      <c r="D32" s="113">
        <v>0.58865878964976914</v>
      </c>
      <c r="E32" s="115">
        <v>139</v>
      </c>
      <c r="F32" s="114">
        <v>85</v>
      </c>
      <c r="G32" s="114">
        <v>159</v>
      </c>
      <c r="H32" s="114">
        <v>99</v>
      </c>
      <c r="I32" s="140">
        <v>117</v>
      </c>
      <c r="J32" s="115">
        <v>22</v>
      </c>
      <c r="K32" s="116">
        <v>18.803418803418804</v>
      </c>
    </row>
    <row r="33" spans="1:11" ht="14.1" customHeight="1" x14ac:dyDescent="0.2">
      <c r="A33" s="306">
        <v>32</v>
      </c>
      <c r="B33" s="307" t="s">
        <v>252</v>
      </c>
      <c r="C33" s="308"/>
      <c r="D33" s="113">
        <v>2.5494431033752596</v>
      </c>
      <c r="E33" s="115">
        <v>602</v>
      </c>
      <c r="F33" s="114">
        <v>686</v>
      </c>
      <c r="G33" s="114">
        <v>784</v>
      </c>
      <c r="H33" s="114">
        <v>628</v>
      </c>
      <c r="I33" s="140">
        <v>597</v>
      </c>
      <c r="J33" s="115">
        <v>5</v>
      </c>
      <c r="K33" s="116">
        <v>0.83752093802345062</v>
      </c>
    </row>
    <row r="34" spans="1:11" ht="14.1" customHeight="1" x14ac:dyDescent="0.2">
      <c r="A34" s="306">
        <v>33</v>
      </c>
      <c r="B34" s="307" t="s">
        <v>253</v>
      </c>
      <c r="C34" s="308"/>
      <c r="D34" s="113">
        <v>1.8125608774827426</v>
      </c>
      <c r="E34" s="115">
        <v>428</v>
      </c>
      <c r="F34" s="114">
        <v>429</v>
      </c>
      <c r="G34" s="114">
        <v>485</v>
      </c>
      <c r="H34" s="114">
        <v>368</v>
      </c>
      <c r="I34" s="140">
        <v>456</v>
      </c>
      <c r="J34" s="115">
        <v>-28</v>
      </c>
      <c r="K34" s="116">
        <v>-6.1403508771929829</v>
      </c>
    </row>
    <row r="35" spans="1:11" ht="14.1" customHeight="1" x14ac:dyDescent="0.2">
      <c r="A35" s="306">
        <v>34</v>
      </c>
      <c r="B35" s="307" t="s">
        <v>254</v>
      </c>
      <c r="C35" s="308"/>
      <c r="D35" s="113">
        <v>2.5706178799813664</v>
      </c>
      <c r="E35" s="115">
        <v>607</v>
      </c>
      <c r="F35" s="114">
        <v>380</v>
      </c>
      <c r="G35" s="114">
        <v>387</v>
      </c>
      <c r="H35" s="114">
        <v>388</v>
      </c>
      <c r="I35" s="140">
        <v>513</v>
      </c>
      <c r="J35" s="115">
        <v>94</v>
      </c>
      <c r="K35" s="116">
        <v>18.323586744639375</v>
      </c>
    </row>
    <row r="36" spans="1:11" ht="14.1" customHeight="1" x14ac:dyDescent="0.2">
      <c r="A36" s="306">
        <v>41</v>
      </c>
      <c r="B36" s="307" t="s">
        <v>255</v>
      </c>
      <c r="C36" s="308"/>
      <c r="D36" s="113">
        <v>0.49125481726167791</v>
      </c>
      <c r="E36" s="115">
        <v>116</v>
      </c>
      <c r="F36" s="114">
        <v>73</v>
      </c>
      <c r="G36" s="114">
        <v>109</v>
      </c>
      <c r="H36" s="114">
        <v>80</v>
      </c>
      <c r="I36" s="140">
        <v>81</v>
      </c>
      <c r="J36" s="115">
        <v>35</v>
      </c>
      <c r="K36" s="116">
        <v>43.209876543209873</v>
      </c>
    </row>
    <row r="37" spans="1:11" ht="14.1" customHeight="1" x14ac:dyDescent="0.2">
      <c r="A37" s="306">
        <v>42</v>
      </c>
      <c r="B37" s="307" t="s">
        <v>256</v>
      </c>
      <c r="C37" s="308"/>
      <c r="D37" s="113">
        <v>5.5054419175877695E-2</v>
      </c>
      <c r="E37" s="115">
        <v>13</v>
      </c>
      <c r="F37" s="114">
        <v>25</v>
      </c>
      <c r="G37" s="114">
        <v>21</v>
      </c>
      <c r="H37" s="114" t="s">
        <v>514</v>
      </c>
      <c r="I37" s="140">
        <v>20</v>
      </c>
      <c r="J37" s="115">
        <v>-7</v>
      </c>
      <c r="K37" s="116">
        <v>-35</v>
      </c>
    </row>
    <row r="38" spans="1:11" ht="14.1" customHeight="1" x14ac:dyDescent="0.2">
      <c r="A38" s="306">
        <v>43</v>
      </c>
      <c r="B38" s="307" t="s">
        <v>257</v>
      </c>
      <c r="C38" s="308"/>
      <c r="D38" s="113">
        <v>1.1857874899419811</v>
      </c>
      <c r="E38" s="115">
        <v>280</v>
      </c>
      <c r="F38" s="114">
        <v>166</v>
      </c>
      <c r="G38" s="114">
        <v>233</v>
      </c>
      <c r="H38" s="114">
        <v>223</v>
      </c>
      <c r="I38" s="140">
        <v>264</v>
      </c>
      <c r="J38" s="115">
        <v>16</v>
      </c>
      <c r="K38" s="116">
        <v>6.0606060606060606</v>
      </c>
    </row>
    <row r="39" spans="1:11" ht="14.1" customHeight="1" x14ac:dyDescent="0.2">
      <c r="A39" s="306">
        <v>51</v>
      </c>
      <c r="B39" s="307" t="s">
        <v>258</v>
      </c>
      <c r="C39" s="308"/>
      <c r="D39" s="113">
        <v>8.7070681404311188</v>
      </c>
      <c r="E39" s="115">
        <v>2056</v>
      </c>
      <c r="F39" s="114">
        <v>1938</v>
      </c>
      <c r="G39" s="114">
        <v>2143</v>
      </c>
      <c r="H39" s="114">
        <v>1816</v>
      </c>
      <c r="I39" s="140">
        <v>2081</v>
      </c>
      <c r="J39" s="115">
        <v>-25</v>
      </c>
      <c r="K39" s="116">
        <v>-1.2013455069678038</v>
      </c>
    </row>
    <row r="40" spans="1:11" ht="14.1" customHeight="1" x14ac:dyDescent="0.2">
      <c r="A40" s="306" t="s">
        <v>259</v>
      </c>
      <c r="B40" s="307" t="s">
        <v>260</v>
      </c>
      <c r="C40" s="308"/>
      <c r="D40" s="113">
        <v>7.8727819421505103</v>
      </c>
      <c r="E40" s="115">
        <v>1859</v>
      </c>
      <c r="F40" s="114">
        <v>1786</v>
      </c>
      <c r="G40" s="114">
        <v>2030</v>
      </c>
      <c r="H40" s="114">
        <v>1676</v>
      </c>
      <c r="I40" s="140">
        <v>1905</v>
      </c>
      <c r="J40" s="115">
        <v>-46</v>
      </c>
      <c r="K40" s="116">
        <v>-2.4146981627296586</v>
      </c>
    </row>
    <row r="41" spans="1:11" ht="14.1" customHeight="1" x14ac:dyDescent="0.2">
      <c r="A41" s="306"/>
      <c r="B41" s="307" t="s">
        <v>261</v>
      </c>
      <c r="C41" s="308"/>
      <c r="D41" s="113">
        <v>6.4540719095413541</v>
      </c>
      <c r="E41" s="115">
        <v>1524</v>
      </c>
      <c r="F41" s="114">
        <v>1522</v>
      </c>
      <c r="G41" s="114">
        <v>1594</v>
      </c>
      <c r="H41" s="114">
        <v>1425</v>
      </c>
      <c r="I41" s="140">
        <v>1511</v>
      </c>
      <c r="J41" s="115">
        <v>13</v>
      </c>
      <c r="K41" s="116">
        <v>0.86035737921906019</v>
      </c>
    </row>
    <row r="42" spans="1:11" ht="14.1" customHeight="1" x14ac:dyDescent="0.2">
      <c r="A42" s="306">
        <v>52</v>
      </c>
      <c r="B42" s="307" t="s">
        <v>262</v>
      </c>
      <c r="C42" s="308"/>
      <c r="D42" s="113">
        <v>5.6621352644729601</v>
      </c>
      <c r="E42" s="115">
        <v>1337</v>
      </c>
      <c r="F42" s="114">
        <v>1097</v>
      </c>
      <c r="G42" s="114">
        <v>1148</v>
      </c>
      <c r="H42" s="114">
        <v>988</v>
      </c>
      <c r="I42" s="140">
        <v>1228</v>
      </c>
      <c r="J42" s="115">
        <v>109</v>
      </c>
      <c r="K42" s="116">
        <v>8.8762214983713363</v>
      </c>
    </row>
    <row r="43" spans="1:11" ht="14.1" customHeight="1" x14ac:dyDescent="0.2">
      <c r="A43" s="306" t="s">
        <v>263</v>
      </c>
      <c r="B43" s="307" t="s">
        <v>264</v>
      </c>
      <c r="C43" s="308"/>
      <c r="D43" s="113">
        <v>4.9887773683987637</v>
      </c>
      <c r="E43" s="115">
        <v>1178</v>
      </c>
      <c r="F43" s="114">
        <v>924</v>
      </c>
      <c r="G43" s="114">
        <v>974</v>
      </c>
      <c r="H43" s="114">
        <v>828</v>
      </c>
      <c r="I43" s="140">
        <v>1073</v>
      </c>
      <c r="J43" s="115">
        <v>105</v>
      </c>
      <c r="K43" s="116">
        <v>9.7856477166821989</v>
      </c>
    </row>
    <row r="44" spans="1:11" ht="14.1" customHeight="1" x14ac:dyDescent="0.2">
      <c r="A44" s="306">
        <v>53</v>
      </c>
      <c r="B44" s="307" t="s">
        <v>265</v>
      </c>
      <c r="C44" s="308"/>
      <c r="D44" s="113">
        <v>0.9020454834201499</v>
      </c>
      <c r="E44" s="115">
        <v>213</v>
      </c>
      <c r="F44" s="114">
        <v>222</v>
      </c>
      <c r="G44" s="114">
        <v>237</v>
      </c>
      <c r="H44" s="114">
        <v>224</v>
      </c>
      <c r="I44" s="140">
        <v>243</v>
      </c>
      <c r="J44" s="115">
        <v>-30</v>
      </c>
      <c r="K44" s="116">
        <v>-12.345679012345679</v>
      </c>
    </row>
    <row r="45" spans="1:11" ht="14.1" customHeight="1" x14ac:dyDescent="0.2">
      <c r="A45" s="306" t="s">
        <v>266</v>
      </c>
      <c r="B45" s="307" t="s">
        <v>267</v>
      </c>
      <c r="C45" s="308"/>
      <c r="D45" s="113">
        <v>0.83852115360182955</v>
      </c>
      <c r="E45" s="115">
        <v>198</v>
      </c>
      <c r="F45" s="114">
        <v>218</v>
      </c>
      <c r="G45" s="114">
        <v>225</v>
      </c>
      <c r="H45" s="114">
        <v>203</v>
      </c>
      <c r="I45" s="140">
        <v>225</v>
      </c>
      <c r="J45" s="115">
        <v>-27</v>
      </c>
      <c r="K45" s="116">
        <v>-12</v>
      </c>
    </row>
    <row r="46" spans="1:11" ht="14.1" customHeight="1" x14ac:dyDescent="0.2">
      <c r="A46" s="306">
        <v>54</v>
      </c>
      <c r="B46" s="307" t="s">
        <v>268</v>
      </c>
      <c r="C46" s="308"/>
      <c r="D46" s="113">
        <v>4.1968407233303688</v>
      </c>
      <c r="E46" s="115">
        <v>991</v>
      </c>
      <c r="F46" s="114">
        <v>1080</v>
      </c>
      <c r="G46" s="114">
        <v>995</v>
      </c>
      <c r="H46" s="114">
        <v>913</v>
      </c>
      <c r="I46" s="140">
        <v>912</v>
      </c>
      <c r="J46" s="115">
        <v>79</v>
      </c>
      <c r="K46" s="116">
        <v>8.6622807017543852</v>
      </c>
    </row>
    <row r="47" spans="1:11" ht="14.1" customHeight="1" x14ac:dyDescent="0.2">
      <c r="A47" s="306">
        <v>61</v>
      </c>
      <c r="B47" s="307" t="s">
        <v>269</v>
      </c>
      <c r="C47" s="308"/>
      <c r="D47" s="113">
        <v>1.5584635582094608</v>
      </c>
      <c r="E47" s="115">
        <v>368</v>
      </c>
      <c r="F47" s="114">
        <v>272</v>
      </c>
      <c r="G47" s="114">
        <v>383</v>
      </c>
      <c r="H47" s="114">
        <v>376</v>
      </c>
      <c r="I47" s="140">
        <v>391</v>
      </c>
      <c r="J47" s="115">
        <v>-23</v>
      </c>
      <c r="K47" s="116">
        <v>-5.882352941176471</v>
      </c>
    </row>
    <row r="48" spans="1:11" ht="14.1" customHeight="1" x14ac:dyDescent="0.2">
      <c r="A48" s="306">
        <v>62</v>
      </c>
      <c r="B48" s="307" t="s">
        <v>270</v>
      </c>
      <c r="C48" s="308"/>
      <c r="D48" s="113">
        <v>7.5043408292042519</v>
      </c>
      <c r="E48" s="115">
        <v>1772</v>
      </c>
      <c r="F48" s="114">
        <v>1820</v>
      </c>
      <c r="G48" s="114">
        <v>2218</v>
      </c>
      <c r="H48" s="114">
        <v>1686</v>
      </c>
      <c r="I48" s="140">
        <v>1804</v>
      </c>
      <c r="J48" s="115">
        <v>-32</v>
      </c>
      <c r="K48" s="116">
        <v>-1.7738359201773837</v>
      </c>
    </row>
    <row r="49" spans="1:11" ht="14.1" customHeight="1" x14ac:dyDescent="0.2">
      <c r="A49" s="306">
        <v>63</v>
      </c>
      <c r="B49" s="307" t="s">
        <v>271</v>
      </c>
      <c r="C49" s="308"/>
      <c r="D49" s="113">
        <v>4.6033964341676192</v>
      </c>
      <c r="E49" s="115">
        <v>1087</v>
      </c>
      <c r="F49" s="114">
        <v>1049</v>
      </c>
      <c r="G49" s="114">
        <v>1100</v>
      </c>
      <c r="H49" s="114">
        <v>915</v>
      </c>
      <c r="I49" s="140">
        <v>952</v>
      </c>
      <c r="J49" s="115">
        <v>135</v>
      </c>
      <c r="K49" s="116">
        <v>14.180672268907562</v>
      </c>
    </row>
    <row r="50" spans="1:11" ht="14.1" customHeight="1" x14ac:dyDescent="0.2">
      <c r="A50" s="306" t="s">
        <v>272</v>
      </c>
      <c r="B50" s="307" t="s">
        <v>273</v>
      </c>
      <c r="C50" s="308"/>
      <c r="D50" s="113">
        <v>0.8004065557108373</v>
      </c>
      <c r="E50" s="115">
        <v>189</v>
      </c>
      <c r="F50" s="114">
        <v>164</v>
      </c>
      <c r="G50" s="114">
        <v>158</v>
      </c>
      <c r="H50" s="114">
        <v>144</v>
      </c>
      <c r="I50" s="140">
        <v>155</v>
      </c>
      <c r="J50" s="115">
        <v>34</v>
      </c>
      <c r="K50" s="116">
        <v>21.93548387096774</v>
      </c>
    </row>
    <row r="51" spans="1:11" ht="14.1" customHeight="1" x14ac:dyDescent="0.2">
      <c r="A51" s="306" t="s">
        <v>274</v>
      </c>
      <c r="B51" s="307" t="s">
        <v>275</v>
      </c>
      <c r="C51" s="308"/>
      <c r="D51" s="113">
        <v>3.4345487655105238</v>
      </c>
      <c r="E51" s="115">
        <v>811</v>
      </c>
      <c r="F51" s="114">
        <v>809</v>
      </c>
      <c r="G51" s="114">
        <v>828</v>
      </c>
      <c r="H51" s="114">
        <v>669</v>
      </c>
      <c r="I51" s="140">
        <v>714</v>
      </c>
      <c r="J51" s="115">
        <v>97</v>
      </c>
      <c r="K51" s="116">
        <v>13.585434173669467</v>
      </c>
    </row>
    <row r="52" spans="1:11" ht="14.1" customHeight="1" x14ac:dyDescent="0.2">
      <c r="A52" s="306">
        <v>71</v>
      </c>
      <c r="B52" s="307" t="s">
        <v>276</v>
      </c>
      <c r="C52" s="308"/>
      <c r="D52" s="113">
        <v>8.7070681404311188</v>
      </c>
      <c r="E52" s="115">
        <v>2056</v>
      </c>
      <c r="F52" s="114">
        <v>1408</v>
      </c>
      <c r="G52" s="114">
        <v>1761</v>
      </c>
      <c r="H52" s="114">
        <v>1761</v>
      </c>
      <c r="I52" s="140">
        <v>2041</v>
      </c>
      <c r="J52" s="115">
        <v>15</v>
      </c>
      <c r="K52" s="116">
        <v>0.73493385595296423</v>
      </c>
    </row>
    <row r="53" spans="1:11" ht="14.1" customHeight="1" x14ac:dyDescent="0.2">
      <c r="A53" s="306" t="s">
        <v>277</v>
      </c>
      <c r="B53" s="307" t="s">
        <v>278</v>
      </c>
      <c r="C53" s="308"/>
      <c r="D53" s="113">
        <v>2.2275864989624359</v>
      </c>
      <c r="E53" s="115">
        <v>526</v>
      </c>
      <c r="F53" s="114">
        <v>405</v>
      </c>
      <c r="G53" s="114">
        <v>539</v>
      </c>
      <c r="H53" s="114">
        <v>511</v>
      </c>
      <c r="I53" s="140">
        <v>552</v>
      </c>
      <c r="J53" s="115">
        <v>-26</v>
      </c>
      <c r="K53" s="116">
        <v>-4.7101449275362315</v>
      </c>
    </row>
    <row r="54" spans="1:11" ht="14.1" customHeight="1" x14ac:dyDescent="0.2">
      <c r="A54" s="306" t="s">
        <v>279</v>
      </c>
      <c r="B54" s="307" t="s">
        <v>280</v>
      </c>
      <c r="C54" s="308"/>
      <c r="D54" s="113">
        <v>5.7383644602549442</v>
      </c>
      <c r="E54" s="115">
        <v>1355</v>
      </c>
      <c r="F54" s="114">
        <v>879</v>
      </c>
      <c r="G54" s="114">
        <v>1081</v>
      </c>
      <c r="H54" s="114">
        <v>1129</v>
      </c>
      <c r="I54" s="140">
        <v>1315</v>
      </c>
      <c r="J54" s="115">
        <v>40</v>
      </c>
      <c r="K54" s="116">
        <v>3.041825095057034</v>
      </c>
    </row>
    <row r="55" spans="1:11" ht="14.1" customHeight="1" x14ac:dyDescent="0.2">
      <c r="A55" s="306">
        <v>72</v>
      </c>
      <c r="B55" s="307" t="s">
        <v>281</v>
      </c>
      <c r="C55" s="308"/>
      <c r="D55" s="113">
        <v>2.2826409181383136</v>
      </c>
      <c r="E55" s="115">
        <v>539</v>
      </c>
      <c r="F55" s="114">
        <v>345</v>
      </c>
      <c r="G55" s="114">
        <v>440</v>
      </c>
      <c r="H55" s="114">
        <v>444</v>
      </c>
      <c r="I55" s="140">
        <v>617</v>
      </c>
      <c r="J55" s="115">
        <v>-78</v>
      </c>
      <c r="K55" s="116">
        <v>-12.641815235008103</v>
      </c>
    </row>
    <row r="56" spans="1:11" ht="14.1" customHeight="1" x14ac:dyDescent="0.2">
      <c r="A56" s="306" t="s">
        <v>282</v>
      </c>
      <c r="B56" s="307" t="s">
        <v>283</v>
      </c>
      <c r="C56" s="308"/>
      <c r="D56" s="113">
        <v>1.0756786515902257</v>
      </c>
      <c r="E56" s="115">
        <v>254</v>
      </c>
      <c r="F56" s="114">
        <v>144</v>
      </c>
      <c r="G56" s="114">
        <v>180</v>
      </c>
      <c r="H56" s="114">
        <v>213</v>
      </c>
      <c r="I56" s="140">
        <v>315</v>
      </c>
      <c r="J56" s="115">
        <v>-61</v>
      </c>
      <c r="K56" s="116">
        <v>-19.365079365079364</v>
      </c>
    </row>
    <row r="57" spans="1:11" ht="14.1" customHeight="1" x14ac:dyDescent="0.2">
      <c r="A57" s="306" t="s">
        <v>284</v>
      </c>
      <c r="B57" s="307" t="s">
        <v>285</v>
      </c>
      <c r="C57" s="308"/>
      <c r="D57" s="113">
        <v>0.63524329818320413</v>
      </c>
      <c r="E57" s="115">
        <v>150</v>
      </c>
      <c r="F57" s="114">
        <v>102</v>
      </c>
      <c r="G57" s="114">
        <v>121</v>
      </c>
      <c r="H57" s="114">
        <v>116</v>
      </c>
      <c r="I57" s="140">
        <v>161</v>
      </c>
      <c r="J57" s="115">
        <v>-11</v>
      </c>
      <c r="K57" s="116">
        <v>-6.8322981366459627</v>
      </c>
    </row>
    <row r="58" spans="1:11" ht="14.1" customHeight="1" x14ac:dyDescent="0.2">
      <c r="A58" s="306">
        <v>73</v>
      </c>
      <c r="B58" s="307" t="s">
        <v>286</v>
      </c>
      <c r="C58" s="308"/>
      <c r="D58" s="113">
        <v>1.7913861008766359</v>
      </c>
      <c r="E58" s="115">
        <v>423</v>
      </c>
      <c r="F58" s="114">
        <v>268</v>
      </c>
      <c r="G58" s="114">
        <v>385</v>
      </c>
      <c r="H58" s="114">
        <v>374</v>
      </c>
      <c r="I58" s="140">
        <v>390</v>
      </c>
      <c r="J58" s="115">
        <v>33</v>
      </c>
      <c r="K58" s="116">
        <v>8.4615384615384617</v>
      </c>
    </row>
    <row r="59" spans="1:11" ht="14.1" customHeight="1" x14ac:dyDescent="0.2">
      <c r="A59" s="306" t="s">
        <v>287</v>
      </c>
      <c r="B59" s="307" t="s">
        <v>288</v>
      </c>
      <c r="C59" s="308"/>
      <c r="D59" s="113">
        <v>1.2281370431541947</v>
      </c>
      <c r="E59" s="115">
        <v>290</v>
      </c>
      <c r="F59" s="114">
        <v>166</v>
      </c>
      <c r="G59" s="114">
        <v>254</v>
      </c>
      <c r="H59" s="114">
        <v>254</v>
      </c>
      <c r="I59" s="140">
        <v>248</v>
      </c>
      <c r="J59" s="115">
        <v>42</v>
      </c>
      <c r="K59" s="116">
        <v>16.93548387096774</v>
      </c>
    </row>
    <row r="60" spans="1:11" ht="14.1" customHeight="1" x14ac:dyDescent="0.2">
      <c r="A60" s="306">
        <v>81</v>
      </c>
      <c r="B60" s="307" t="s">
        <v>289</v>
      </c>
      <c r="C60" s="308"/>
      <c r="D60" s="113">
        <v>7.8770168974717318</v>
      </c>
      <c r="E60" s="115">
        <v>1860</v>
      </c>
      <c r="F60" s="114">
        <v>1442</v>
      </c>
      <c r="G60" s="114">
        <v>1639</v>
      </c>
      <c r="H60" s="114">
        <v>1498</v>
      </c>
      <c r="I60" s="140">
        <v>1521</v>
      </c>
      <c r="J60" s="115">
        <v>339</v>
      </c>
      <c r="K60" s="116">
        <v>22.287968441814595</v>
      </c>
    </row>
    <row r="61" spans="1:11" ht="14.1" customHeight="1" x14ac:dyDescent="0.2">
      <c r="A61" s="306" t="s">
        <v>290</v>
      </c>
      <c r="B61" s="307" t="s">
        <v>291</v>
      </c>
      <c r="C61" s="308"/>
      <c r="D61" s="113">
        <v>2.3207555160293061</v>
      </c>
      <c r="E61" s="115">
        <v>548</v>
      </c>
      <c r="F61" s="114">
        <v>373</v>
      </c>
      <c r="G61" s="114">
        <v>466</v>
      </c>
      <c r="H61" s="114">
        <v>559</v>
      </c>
      <c r="I61" s="140">
        <v>454</v>
      </c>
      <c r="J61" s="115">
        <v>94</v>
      </c>
      <c r="K61" s="116">
        <v>20.704845814977972</v>
      </c>
    </row>
    <row r="62" spans="1:11" ht="14.1" customHeight="1" x14ac:dyDescent="0.2">
      <c r="A62" s="306" t="s">
        <v>292</v>
      </c>
      <c r="B62" s="307" t="s">
        <v>293</v>
      </c>
      <c r="C62" s="308"/>
      <c r="D62" s="113">
        <v>2.9856435014610594</v>
      </c>
      <c r="E62" s="115">
        <v>705</v>
      </c>
      <c r="F62" s="114">
        <v>620</v>
      </c>
      <c r="G62" s="114">
        <v>777</v>
      </c>
      <c r="H62" s="114">
        <v>529</v>
      </c>
      <c r="I62" s="140">
        <v>567</v>
      </c>
      <c r="J62" s="115">
        <v>138</v>
      </c>
      <c r="K62" s="116">
        <v>24.338624338624339</v>
      </c>
    </row>
    <row r="63" spans="1:11" ht="14.1" customHeight="1" x14ac:dyDescent="0.2">
      <c r="A63" s="306"/>
      <c r="B63" s="307" t="s">
        <v>294</v>
      </c>
      <c r="C63" s="308"/>
      <c r="D63" s="113">
        <v>2.6934315842967855</v>
      </c>
      <c r="E63" s="115">
        <v>636</v>
      </c>
      <c r="F63" s="114">
        <v>535</v>
      </c>
      <c r="G63" s="114">
        <v>652</v>
      </c>
      <c r="H63" s="114">
        <v>443</v>
      </c>
      <c r="I63" s="140">
        <v>491</v>
      </c>
      <c r="J63" s="115">
        <v>145</v>
      </c>
      <c r="K63" s="116">
        <v>29.531568228105908</v>
      </c>
    </row>
    <row r="64" spans="1:11" ht="14.1" customHeight="1" x14ac:dyDescent="0.2">
      <c r="A64" s="306" t="s">
        <v>295</v>
      </c>
      <c r="B64" s="307" t="s">
        <v>296</v>
      </c>
      <c r="C64" s="308"/>
      <c r="D64" s="113">
        <v>0.98250963452335582</v>
      </c>
      <c r="E64" s="115">
        <v>232</v>
      </c>
      <c r="F64" s="114">
        <v>151</v>
      </c>
      <c r="G64" s="114">
        <v>145</v>
      </c>
      <c r="H64" s="114">
        <v>153</v>
      </c>
      <c r="I64" s="140">
        <v>157</v>
      </c>
      <c r="J64" s="115">
        <v>75</v>
      </c>
      <c r="K64" s="116">
        <v>47.770700636942678</v>
      </c>
    </row>
    <row r="65" spans="1:11" ht="14.1" customHeight="1" x14ac:dyDescent="0.2">
      <c r="A65" s="306" t="s">
        <v>297</v>
      </c>
      <c r="B65" s="307" t="s">
        <v>298</v>
      </c>
      <c r="C65" s="308"/>
      <c r="D65" s="113">
        <v>0.71570744928641006</v>
      </c>
      <c r="E65" s="115">
        <v>169</v>
      </c>
      <c r="F65" s="114">
        <v>147</v>
      </c>
      <c r="G65" s="114">
        <v>119</v>
      </c>
      <c r="H65" s="114">
        <v>109</v>
      </c>
      <c r="I65" s="140">
        <v>161</v>
      </c>
      <c r="J65" s="115">
        <v>8</v>
      </c>
      <c r="K65" s="116">
        <v>4.9689440993788816</v>
      </c>
    </row>
    <row r="66" spans="1:11" ht="14.1" customHeight="1" x14ac:dyDescent="0.2">
      <c r="A66" s="306">
        <v>82</v>
      </c>
      <c r="B66" s="307" t="s">
        <v>299</v>
      </c>
      <c r="C66" s="308"/>
      <c r="D66" s="113">
        <v>3.5743022911108286</v>
      </c>
      <c r="E66" s="115">
        <v>844</v>
      </c>
      <c r="F66" s="114">
        <v>635</v>
      </c>
      <c r="G66" s="114">
        <v>1037</v>
      </c>
      <c r="H66" s="114">
        <v>628</v>
      </c>
      <c r="I66" s="140">
        <v>764</v>
      </c>
      <c r="J66" s="115">
        <v>80</v>
      </c>
      <c r="K66" s="116">
        <v>10.471204188481675</v>
      </c>
    </row>
    <row r="67" spans="1:11" ht="14.1" customHeight="1" x14ac:dyDescent="0.2">
      <c r="A67" s="306" t="s">
        <v>300</v>
      </c>
      <c r="B67" s="307" t="s">
        <v>301</v>
      </c>
      <c r="C67" s="308"/>
      <c r="D67" s="113">
        <v>2.3631050692415196</v>
      </c>
      <c r="E67" s="115">
        <v>558</v>
      </c>
      <c r="F67" s="114">
        <v>417</v>
      </c>
      <c r="G67" s="114">
        <v>678</v>
      </c>
      <c r="H67" s="114">
        <v>406</v>
      </c>
      <c r="I67" s="140">
        <v>469</v>
      </c>
      <c r="J67" s="115">
        <v>89</v>
      </c>
      <c r="K67" s="116">
        <v>18.976545842217483</v>
      </c>
    </row>
    <row r="68" spans="1:11" ht="14.1" customHeight="1" x14ac:dyDescent="0.2">
      <c r="A68" s="306" t="s">
        <v>302</v>
      </c>
      <c r="B68" s="307" t="s">
        <v>303</v>
      </c>
      <c r="C68" s="308"/>
      <c r="D68" s="113">
        <v>0.8004065557108373</v>
      </c>
      <c r="E68" s="115">
        <v>189</v>
      </c>
      <c r="F68" s="114">
        <v>138</v>
      </c>
      <c r="G68" s="114">
        <v>224</v>
      </c>
      <c r="H68" s="114">
        <v>148</v>
      </c>
      <c r="I68" s="140">
        <v>183</v>
      </c>
      <c r="J68" s="115">
        <v>6</v>
      </c>
      <c r="K68" s="116">
        <v>3.278688524590164</v>
      </c>
    </row>
    <row r="69" spans="1:11" ht="14.1" customHeight="1" x14ac:dyDescent="0.2">
      <c r="A69" s="306">
        <v>83</v>
      </c>
      <c r="B69" s="307" t="s">
        <v>304</v>
      </c>
      <c r="C69" s="308"/>
      <c r="D69" s="113">
        <v>4.586456612882734</v>
      </c>
      <c r="E69" s="115">
        <v>1083</v>
      </c>
      <c r="F69" s="114">
        <v>912</v>
      </c>
      <c r="G69" s="114">
        <v>1911</v>
      </c>
      <c r="H69" s="114">
        <v>879</v>
      </c>
      <c r="I69" s="140">
        <v>1023</v>
      </c>
      <c r="J69" s="115">
        <v>60</v>
      </c>
      <c r="K69" s="116">
        <v>5.8651026392961878</v>
      </c>
    </row>
    <row r="70" spans="1:11" ht="14.1" customHeight="1" x14ac:dyDescent="0.2">
      <c r="A70" s="306" t="s">
        <v>305</v>
      </c>
      <c r="B70" s="307" t="s">
        <v>306</v>
      </c>
      <c r="C70" s="308"/>
      <c r="D70" s="113">
        <v>3.6717062634989199</v>
      </c>
      <c r="E70" s="115">
        <v>867</v>
      </c>
      <c r="F70" s="114">
        <v>724</v>
      </c>
      <c r="G70" s="114">
        <v>1679</v>
      </c>
      <c r="H70" s="114">
        <v>664</v>
      </c>
      <c r="I70" s="140">
        <v>776</v>
      </c>
      <c r="J70" s="115">
        <v>91</v>
      </c>
      <c r="K70" s="116">
        <v>11.726804123711339</v>
      </c>
    </row>
    <row r="71" spans="1:11" ht="14.1" customHeight="1" x14ac:dyDescent="0.2">
      <c r="A71" s="306"/>
      <c r="B71" s="307" t="s">
        <v>307</v>
      </c>
      <c r="C71" s="308"/>
      <c r="D71" s="113">
        <v>1.6558675305975521</v>
      </c>
      <c r="E71" s="115">
        <v>391</v>
      </c>
      <c r="F71" s="114">
        <v>365</v>
      </c>
      <c r="G71" s="114">
        <v>916</v>
      </c>
      <c r="H71" s="114">
        <v>324</v>
      </c>
      <c r="I71" s="140">
        <v>348</v>
      </c>
      <c r="J71" s="115">
        <v>43</v>
      </c>
      <c r="K71" s="116">
        <v>12.35632183908046</v>
      </c>
    </row>
    <row r="72" spans="1:11" ht="14.1" customHeight="1" x14ac:dyDescent="0.2">
      <c r="A72" s="306">
        <v>84</v>
      </c>
      <c r="B72" s="307" t="s">
        <v>308</v>
      </c>
      <c r="C72" s="308"/>
      <c r="D72" s="113">
        <v>1.723626815737094</v>
      </c>
      <c r="E72" s="115">
        <v>407</v>
      </c>
      <c r="F72" s="114">
        <v>235</v>
      </c>
      <c r="G72" s="114">
        <v>534</v>
      </c>
      <c r="H72" s="114">
        <v>226</v>
      </c>
      <c r="I72" s="140">
        <v>363</v>
      </c>
      <c r="J72" s="115">
        <v>44</v>
      </c>
      <c r="K72" s="116">
        <v>12.121212121212121</v>
      </c>
    </row>
    <row r="73" spans="1:11" ht="14.1" customHeight="1" x14ac:dyDescent="0.2">
      <c r="A73" s="306" t="s">
        <v>309</v>
      </c>
      <c r="B73" s="307" t="s">
        <v>310</v>
      </c>
      <c r="C73" s="308"/>
      <c r="D73" s="113">
        <v>0.56748401304366236</v>
      </c>
      <c r="E73" s="115">
        <v>134</v>
      </c>
      <c r="F73" s="114">
        <v>28</v>
      </c>
      <c r="G73" s="114">
        <v>190</v>
      </c>
      <c r="H73" s="114">
        <v>34</v>
      </c>
      <c r="I73" s="140">
        <v>130</v>
      </c>
      <c r="J73" s="115">
        <v>4</v>
      </c>
      <c r="K73" s="116">
        <v>3.0769230769230771</v>
      </c>
    </row>
    <row r="74" spans="1:11" ht="14.1" customHeight="1" x14ac:dyDescent="0.2">
      <c r="A74" s="306" t="s">
        <v>311</v>
      </c>
      <c r="B74" s="307" t="s">
        <v>312</v>
      </c>
      <c r="C74" s="308"/>
      <c r="D74" s="113">
        <v>0.15245839156396901</v>
      </c>
      <c r="E74" s="115">
        <v>36</v>
      </c>
      <c r="F74" s="114">
        <v>32</v>
      </c>
      <c r="G74" s="114">
        <v>100</v>
      </c>
      <c r="H74" s="114">
        <v>30</v>
      </c>
      <c r="I74" s="140">
        <v>42</v>
      </c>
      <c r="J74" s="115">
        <v>-6</v>
      </c>
      <c r="K74" s="116">
        <v>-14.285714285714286</v>
      </c>
    </row>
    <row r="75" spans="1:11" ht="14.1" customHeight="1" x14ac:dyDescent="0.2">
      <c r="A75" s="306" t="s">
        <v>313</v>
      </c>
      <c r="B75" s="307" t="s">
        <v>314</v>
      </c>
      <c r="C75" s="308"/>
      <c r="D75" s="113">
        <v>0.5251344598314488</v>
      </c>
      <c r="E75" s="115">
        <v>124</v>
      </c>
      <c r="F75" s="114">
        <v>91</v>
      </c>
      <c r="G75" s="114">
        <v>105</v>
      </c>
      <c r="H75" s="114">
        <v>86</v>
      </c>
      <c r="I75" s="140">
        <v>96</v>
      </c>
      <c r="J75" s="115">
        <v>28</v>
      </c>
      <c r="K75" s="116">
        <v>29.166666666666668</v>
      </c>
    </row>
    <row r="76" spans="1:11" ht="14.1" customHeight="1" x14ac:dyDescent="0.2">
      <c r="A76" s="306">
        <v>91</v>
      </c>
      <c r="B76" s="307" t="s">
        <v>315</v>
      </c>
      <c r="C76" s="308"/>
      <c r="D76" s="113">
        <v>0.47431499597679244</v>
      </c>
      <c r="E76" s="115">
        <v>112</v>
      </c>
      <c r="F76" s="114">
        <v>62</v>
      </c>
      <c r="G76" s="114">
        <v>76</v>
      </c>
      <c r="H76" s="114">
        <v>64</v>
      </c>
      <c r="I76" s="140">
        <v>66</v>
      </c>
      <c r="J76" s="115">
        <v>46</v>
      </c>
      <c r="K76" s="116">
        <v>69.696969696969703</v>
      </c>
    </row>
    <row r="77" spans="1:11" ht="14.1" customHeight="1" x14ac:dyDescent="0.2">
      <c r="A77" s="306">
        <v>92</v>
      </c>
      <c r="B77" s="307" t="s">
        <v>316</v>
      </c>
      <c r="C77" s="308"/>
      <c r="D77" s="113">
        <v>1.4907042730699192</v>
      </c>
      <c r="E77" s="115">
        <v>352</v>
      </c>
      <c r="F77" s="114">
        <v>274</v>
      </c>
      <c r="G77" s="114">
        <v>323</v>
      </c>
      <c r="H77" s="114">
        <v>273</v>
      </c>
      <c r="I77" s="140">
        <v>320</v>
      </c>
      <c r="J77" s="115">
        <v>32</v>
      </c>
      <c r="K77" s="116">
        <v>10</v>
      </c>
    </row>
    <row r="78" spans="1:11" ht="14.1" customHeight="1" x14ac:dyDescent="0.2">
      <c r="A78" s="306">
        <v>93</v>
      </c>
      <c r="B78" s="307" t="s">
        <v>317</v>
      </c>
      <c r="C78" s="308"/>
      <c r="D78" s="113">
        <v>0.11857874899419811</v>
      </c>
      <c r="E78" s="115">
        <v>28</v>
      </c>
      <c r="F78" s="114">
        <v>20</v>
      </c>
      <c r="G78" s="114">
        <v>35</v>
      </c>
      <c r="H78" s="114">
        <v>38</v>
      </c>
      <c r="I78" s="140">
        <v>41</v>
      </c>
      <c r="J78" s="115">
        <v>-13</v>
      </c>
      <c r="K78" s="116">
        <v>-31.707317073170731</v>
      </c>
    </row>
    <row r="79" spans="1:11" ht="14.1" customHeight="1" x14ac:dyDescent="0.2">
      <c r="A79" s="306">
        <v>94</v>
      </c>
      <c r="B79" s="307" t="s">
        <v>318</v>
      </c>
      <c r="C79" s="308"/>
      <c r="D79" s="113">
        <v>1.0036844111294625</v>
      </c>
      <c r="E79" s="115">
        <v>237</v>
      </c>
      <c r="F79" s="114">
        <v>190</v>
      </c>
      <c r="G79" s="114">
        <v>172</v>
      </c>
      <c r="H79" s="114">
        <v>163</v>
      </c>
      <c r="I79" s="140">
        <v>149</v>
      </c>
      <c r="J79" s="115">
        <v>88</v>
      </c>
      <c r="K79" s="116">
        <v>59.060402684563755</v>
      </c>
    </row>
    <row r="80" spans="1:11" ht="14.1" customHeight="1" x14ac:dyDescent="0.2">
      <c r="A80" s="306" t="s">
        <v>319</v>
      </c>
      <c r="B80" s="307" t="s">
        <v>320</v>
      </c>
      <c r="C80" s="308"/>
      <c r="D80" s="113">
        <v>3.3879642569770892E-2</v>
      </c>
      <c r="E80" s="115">
        <v>8</v>
      </c>
      <c r="F80" s="114">
        <v>7</v>
      </c>
      <c r="G80" s="114">
        <v>4</v>
      </c>
      <c r="H80" s="114" t="s">
        <v>514</v>
      </c>
      <c r="I80" s="140">
        <v>7</v>
      </c>
      <c r="J80" s="115">
        <v>1</v>
      </c>
      <c r="K80" s="116">
        <v>14.285714285714286</v>
      </c>
    </row>
    <row r="81" spans="1:11" ht="14.1" customHeight="1" x14ac:dyDescent="0.2">
      <c r="A81" s="310" t="s">
        <v>321</v>
      </c>
      <c r="B81" s="311" t="s">
        <v>334</v>
      </c>
      <c r="C81" s="312"/>
      <c r="D81" s="125">
        <v>0.38538093423114383</v>
      </c>
      <c r="E81" s="143">
        <v>91</v>
      </c>
      <c r="F81" s="144">
        <v>91</v>
      </c>
      <c r="G81" s="144">
        <v>83</v>
      </c>
      <c r="H81" s="144">
        <v>86</v>
      </c>
      <c r="I81" s="145">
        <v>106</v>
      </c>
      <c r="J81" s="143">
        <v>-15</v>
      </c>
      <c r="K81" s="146">
        <v>-14.150943396226415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228369</v>
      </c>
      <c r="C10" s="114">
        <v>121319</v>
      </c>
      <c r="D10" s="114">
        <v>107050</v>
      </c>
      <c r="E10" s="114">
        <v>170869</v>
      </c>
      <c r="F10" s="114">
        <v>54406</v>
      </c>
      <c r="G10" s="114">
        <v>29315</v>
      </c>
      <c r="H10" s="114">
        <v>59108</v>
      </c>
      <c r="I10" s="115">
        <v>72026</v>
      </c>
      <c r="J10" s="114">
        <v>53461</v>
      </c>
      <c r="K10" s="114">
        <v>18565</v>
      </c>
      <c r="L10" s="423">
        <v>20129</v>
      </c>
      <c r="M10" s="424">
        <v>19956</v>
      </c>
    </row>
    <row r="11" spans="1:13" ht="11.1" customHeight="1" x14ac:dyDescent="0.2">
      <c r="A11" s="422" t="s">
        <v>388</v>
      </c>
      <c r="B11" s="115">
        <v>229948</v>
      </c>
      <c r="C11" s="114">
        <v>123059</v>
      </c>
      <c r="D11" s="114">
        <v>106889</v>
      </c>
      <c r="E11" s="114">
        <v>171965</v>
      </c>
      <c r="F11" s="114">
        <v>54912</v>
      </c>
      <c r="G11" s="114">
        <v>28030</v>
      </c>
      <c r="H11" s="114">
        <v>60503</v>
      </c>
      <c r="I11" s="115">
        <v>73988</v>
      </c>
      <c r="J11" s="114">
        <v>54824</v>
      </c>
      <c r="K11" s="114">
        <v>19164</v>
      </c>
      <c r="L11" s="423">
        <v>19785</v>
      </c>
      <c r="M11" s="424">
        <v>18595</v>
      </c>
    </row>
    <row r="12" spans="1:13" ht="11.1" customHeight="1" x14ac:dyDescent="0.2">
      <c r="A12" s="422" t="s">
        <v>389</v>
      </c>
      <c r="B12" s="115">
        <v>235887</v>
      </c>
      <c r="C12" s="114">
        <v>125934</v>
      </c>
      <c r="D12" s="114">
        <v>109953</v>
      </c>
      <c r="E12" s="114">
        <v>177225</v>
      </c>
      <c r="F12" s="114">
        <v>55520</v>
      </c>
      <c r="G12" s="114">
        <v>32134</v>
      </c>
      <c r="H12" s="114">
        <v>61463</v>
      </c>
      <c r="I12" s="115">
        <v>73913</v>
      </c>
      <c r="J12" s="114">
        <v>53952</v>
      </c>
      <c r="K12" s="114">
        <v>19961</v>
      </c>
      <c r="L12" s="423">
        <v>25572</v>
      </c>
      <c r="M12" s="424">
        <v>20475</v>
      </c>
    </row>
    <row r="13" spans="1:13" s="110" customFormat="1" ht="11.1" customHeight="1" x14ac:dyDescent="0.2">
      <c r="A13" s="422" t="s">
        <v>390</v>
      </c>
      <c r="B13" s="115">
        <v>233228</v>
      </c>
      <c r="C13" s="114">
        <v>123729</v>
      </c>
      <c r="D13" s="114">
        <v>109499</v>
      </c>
      <c r="E13" s="114">
        <v>173933</v>
      </c>
      <c r="F13" s="114">
        <v>56146</v>
      </c>
      <c r="G13" s="114">
        <v>31074</v>
      </c>
      <c r="H13" s="114">
        <v>61687</v>
      </c>
      <c r="I13" s="115">
        <v>74081</v>
      </c>
      <c r="J13" s="114">
        <v>54288</v>
      </c>
      <c r="K13" s="114">
        <v>19793</v>
      </c>
      <c r="L13" s="423">
        <v>15059</v>
      </c>
      <c r="M13" s="424">
        <v>18401</v>
      </c>
    </row>
    <row r="14" spans="1:13" ht="15" customHeight="1" x14ac:dyDescent="0.2">
      <c r="A14" s="422" t="s">
        <v>391</v>
      </c>
      <c r="B14" s="115">
        <v>235383</v>
      </c>
      <c r="C14" s="114">
        <v>125004</v>
      </c>
      <c r="D14" s="114">
        <v>110379</v>
      </c>
      <c r="E14" s="114">
        <v>169647</v>
      </c>
      <c r="F14" s="114">
        <v>62853</v>
      </c>
      <c r="G14" s="114">
        <v>30156</v>
      </c>
      <c r="H14" s="114">
        <v>63133</v>
      </c>
      <c r="I14" s="115">
        <v>73464</v>
      </c>
      <c r="J14" s="114">
        <v>53556</v>
      </c>
      <c r="K14" s="114">
        <v>19908</v>
      </c>
      <c r="L14" s="423">
        <v>22092</v>
      </c>
      <c r="M14" s="424">
        <v>20146</v>
      </c>
    </row>
    <row r="15" spans="1:13" ht="11.1" customHeight="1" x14ac:dyDescent="0.2">
      <c r="A15" s="422" t="s">
        <v>388</v>
      </c>
      <c r="B15" s="115">
        <v>237119</v>
      </c>
      <c r="C15" s="114">
        <v>126324</v>
      </c>
      <c r="D15" s="114">
        <v>110795</v>
      </c>
      <c r="E15" s="114">
        <v>169426</v>
      </c>
      <c r="F15" s="114">
        <v>64899</v>
      </c>
      <c r="G15" s="114">
        <v>29181</v>
      </c>
      <c r="H15" s="114">
        <v>64803</v>
      </c>
      <c r="I15" s="115">
        <v>74745</v>
      </c>
      <c r="J15" s="114">
        <v>54407</v>
      </c>
      <c r="K15" s="114">
        <v>20338</v>
      </c>
      <c r="L15" s="423">
        <v>19059</v>
      </c>
      <c r="M15" s="424">
        <v>16927</v>
      </c>
    </row>
    <row r="16" spans="1:13" ht="11.1" customHeight="1" x14ac:dyDescent="0.2">
      <c r="A16" s="422" t="s">
        <v>389</v>
      </c>
      <c r="B16" s="115">
        <v>243104</v>
      </c>
      <c r="C16" s="114">
        <v>129585</v>
      </c>
      <c r="D16" s="114">
        <v>113519</v>
      </c>
      <c r="E16" s="114">
        <v>175800</v>
      </c>
      <c r="F16" s="114">
        <v>65761</v>
      </c>
      <c r="G16" s="114">
        <v>33500</v>
      </c>
      <c r="H16" s="114">
        <v>65772</v>
      </c>
      <c r="I16" s="115">
        <v>74674</v>
      </c>
      <c r="J16" s="114">
        <v>53383</v>
      </c>
      <c r="K16" s="114">
        <v>21291</v>
      </c>
      <c r="L16" s="423">
        <v>27056</v>
      </c>
      <c r="M16" s="424">
        <v>21737</v>
      </c>
    </row>
    <row r="17" spans="1:13" s="110" customFormat="1" ht="11.1" customHeight="1" x14ac:dyDescent="0.2">
      <c r="A17" s="422" t="s">
        <v>390</v>
      </c>
      <c r="B17" s="115">
        <v>239937</v>
      </c>
      <c r="C17" s="114">
        <v>127287</v>
      </c>
      <c r="D17" s="114">
        <v>112650</v>
      </c>
      <c r="E17" s="114">
        <v>174319</v>
      </c>
      <c r="F17" s="114">
        <v>65456</v>
      </c>
      <c r="G17" s="114">
        <v>32241</v>
      </c>
      <c r="H17" s="114">
        <v>65956</v>
      </c>
      <c r="I17" s="115">
        <v>74374</v>
      </c>
      <c r="J17" s="114">
        <v>53457</v>
      </c>
      <c r="K17" s="114">
        <v>20917</v>
      </c>
      <c r="L17" s="423">
        <v>15585</v>
      </c>
      <c r="M17" s="424">
        <v>19408</v>
      </c>
    </row>
    <row r="18" spans="1:13" ht="15" customHeight="1" x14ac:dyDescent="0.2">
      <c r="A18" s="422" t="s">
        <v>392</v>
      </c>
      <c r="B18" s="115">
        <v>241357</v>
      </c>
      <c r="C18" s="114">
        <v>128095</v>
      </c>
      <c r="D18" s="114">
        <v>113262</v>
      </c>
      <c r="E18" s="114">
        <v>174241</v>
      </c>
      <c r="F18" s="114">
        <v>66697</v>
      </c>
      <c r="G18" s="114">
        <v>31125</v>
      </c>
      <c r="H18" s="114">
        <v>67302</v>
      </c>
      <c r="I18" s="115">
        <v>73060</v>
      </c>
      <c r="J18" s="114">
        <v>52364</v>
      </c>
      <c r="K18" s="114">
        <v>20696</v>
      </c>
      <c r="L18" s="423">
        <v>21078</v>
      </c>
      <c r="M18" s="424">
        <v>20028</v>
      </c>
    </row>
    <row r="19" spans="1:13" ht="11.1" customHeight="1" x14ac:dyDescent="0.2">
      <c r="A19" s="422" t="s">
        <v>388</v>
      </c>
      <c r="B19" s="115">
        <v>242817</v>
      </c>
      <c r="C19" s="114">
        <v>128917</v>
      </c>
      <c r="D19" s="114">
        <v>113900</v>
      </c>
      <c r="E19" s="114">
        <v>174076</v>
      </c>
      <c r="F19" s="114">
        <v>68267</v>
      </c>
      <c r="G19" s="114">
        <v>30043</v>
      </c>
      <c r="H19" s="114">
        <v>68776</v>
      </c>
      <c r="I19" s="115">
        <v>74751</v>
      </c>
      <c r="J19" s="114">
        <v>53372</v>
      </c>
      <c r="K19" s="114">
        <v>21379</v>
      </c>
      <c r="L19" s="423">
        <v>17664</v>
      </c>
      <c r="M19" s="424">
        <v>16426</v>
      </c>
    </row>
    <row r="20" spans="1:13" ht="11.1" customHeight="1" x14ac:dyDescent="0.2">
      <c r="A20" s="422" t="s">
        <v>389</v>
      </c>
      <c r="B20" s="115">
        <v>247753</v>
      </c>
      <c r="C20" s="114">
        <v>131851</v>
      </c>
      <c r="D20" s="114">
        <v>115902</v>
      </c>
      <c r="E20" s="114">
        <v>178190</v>
      </c>
      <c r="F20" s="114">
        <v>69038</v>
      </c>
      <c r="G20" s="114">
        <v>33495</v>
      </c>
      <c r="H20" s="114">
        <v>69920</v>
      </c>
      <c r="I20" s="115">
        <v>75137</v>
      </c>
      <c r="J20" s="114">
        <v>52710</v>
      </c>
      <c r="K20" s="114">
        <v>22427</v>
      </c>
      <c r="L20" s="423">
        <v>26591</v>
      </c>
      <c r="M20" s="424">
        <v>22280</v>
      </c>
    </row>
    <row r="21" spans="1:13" s="110" customFormat="1" ht="11.1" customHeight="1" x14ac:dyDescent="0.2">
      <c r="A21" s="422" t="s">
        <v>390</v>
      </c>
      <c r="B21" s="115">
        <v>244888</v>
      </c>
      <c r="C21" s="114">
        <v>129527</v>
      </c>
      <c r="D21" s="114">
        <v>115361</v>
      </c>
      <c r="E21" s="114">
        <v>175799</v>
      </c>
      <c r="F21" s="114">
        <v>68953</v>
      </c>
      <c r="G21" s="114">
        <v>32202</v>
      </c>
      <c r="H21" s="114">
        <v>70256</v>
      </c>
      <c r="I21" s="115">
        <v>75344</v>
      </c>
      <c r="J21" s="114">
        <v>53199</v>
      </c>
      <c r="K21" s="114">
        <v>22145</v>
      </c>
      <c r="L21" s="423">
        <v>14269</v>
      </c>
      <c r="M21" s="424">
        <v>17915</v>
      </c>
    </row>
    <row r="22" spans="1:13" ht="15" customHeight="1" x14ac:dyDescent="0.2">
      <c r="A22" s="422" t="s">
        <v>393</v>
      </c>
      <c r="B22" s="115">
        <v>245398</v>
      </c>
      <c r="C22" s="114">
        <v>129762</v>
      </c>
      <c r="D22" s="114">
        <v>115636</v>
      </c>
      <c r="E22" s="114">
        <v>175872</v>
      </c>
      <c r="F22" s="114">
        <v>69036</v>
      </c>
      <c r="G22" s="114">
        <v>30885</v>
      </c>
      <c r="H22" s="114">
        <v>71542</v>
      </c>
      <c r="I22" s="115">
        <v>74075</v>
      </c>
      <c r="J22" s="114">
        <v>52359</v>
      </c>
      <c r="K22" s="114">
        <v>21716</v>
      </c>
      <c r="L22" s="423">
        <v>20458</v>
      </c>
      <c r="M22" s="424">
        <v>20333</v>
      </c>
    </row>
    <row r="23" spans="1:13" ht="11.1" customHeight="1" x14ac:dyDescent="0.2">
      <c r="A23" s="422" t="s">
        <v>388</v>
      </c>
      <c r="B23" s="115">
        <v>245905</v>
      </c>
      <c r="C23" s="114">
        <v>130394</v>
      </c>
      <c r="D23" s="114">
        <v>115511</v>
      </c>
      <c r="E23" s="114">
        <v>175414</v>
      </c>
      <c r="F23" s="114">
        <v>69899</v>
      </c>
      <c r="G23" s="114">
        <v>29414</v>
      </c>
      <c r="H23" s="114">
        <v>73006</v>
      </c>
      <c r="I23" s="115">
        <v>76633</v>
      </c>
      <c r="J23" s="114">
        <v>54091</v>
      </c>
      <c r="K23" s="114">
        <v>22542</v>
      </c>
      <c r="L23" s="423">
        <v>17664</v>
      </c>
      <c r="M23" s="424">
        <v>17451</v>
      </c>
    </row>
    <row r="24" spans="1:13" ht="11.1" customHeight="1" x14ac:dyDescent="0.2">
      <c r="A24" s="422" t="s">
        <v>389</v>
      </c>
      <c r="B24" s="115">
        <v>251791</v>
      </c>
      <c r="C24" s="114">
        <v>133280</v>
      </c>
      <c r="D24" s="114">
        <v>118511</v>
      </c>
      <c r="E24" s="114">
        <v>178347</v>
      </c>
      <c r="F24" s="114">
        <v>71173</v>
      </c>
      <c r="G24" s="114">
        <v>33229</v>
      </c>
      <c r="H24" s="114">
        <v>74211</v>
      </c>
      <c r="I24" s="115">
        <v>76777</v>
      </c>
      <c r="J24" s="114">
        <v>53454</v>
      </c>
      <c r="K24" s="114">
        <v>23323</v>
      </c>
      <c r="L24" s="423">
        <v>25123</v>
      </c>
      <c r="M24" s="424">
        <v>20568</v>
      </c>
    </row>
    <row r="25" spans="1:13" s="110" customFormat="1" ht="11.1" customHeight="1" x14ac:dyDescent="0.2">
      <c r="A25" s="422" t="s">
        <v>390</v>
      </c>
      <c r="B25" s="115">
        <v>247519</v>
      </c>
      <c r="C25" s="114">
        <v>130422</v>
      </c>
      <c r="D25" s="114">
        <v>117097</v>
      </c>
      <c r="E25" s="114">
        <v>173435</v>
      </c>
      <c r="F25" s="114">
        <v>70814</v>
      </c>
      <c r="G25" s="114">
        <v>31650</v>
      </c>
      <c r="H25" s="114">
        <v>74141</v>
      </c>
      <c r="I25" s="115">
        <v>76874</v>
      </c>
      <c r="J25" s="114">
        <v>54066</v>
      </c>
      <c r="K25" s="114">
        <v>22808</v>
      </c>
      <c r="L25" s="423">
        <v>14156</v>
      </c>
      <c r="M25" s="424">
        <v>18435</v>
      </c>
    </row>
    <row r="26" spans="1:13" ht="15" customHeight="1" x14ac:dyDescent="0.2">
      <c r="A26" s="422" t="s">
        <v>394</v>
      </c>
      <c r="B26" s="115">
        <v>248464</v>
      </c>
      <c r="C26" s="114">
        <v>131150</v>
      </c>
      <c r="D26" s="114">
        <v>117314</v>
      </c>
      <c r="E26" s="114">
        <v>174086</v>
      </c>
      <c r="F26" s="114">
        <v>71105</v>
      </c>
      <c r="G26" s="114">
        <v>30535</v>
      </c>
      <c r="H26" s="114">
        <v>75531</v>
      </c>
      <c r="I26" s="115">
        <v>75655</v>
      </c>
      <c r="J26" s="114">
        <v>53033</v>
      </c>
      <c r="K26" s="114">
        <v>22622</v>
      </c>
      <c r="L26" s="423">
        <v>21041</v>
      </c>
      <c r="M26" s="424">
        <v>20353</v>
      </c>
    </row>
    <row r="27" spans="1:13" ht="11.1" customHeight="1" x14ac:dyDescent="0.2">
      <c r="A27" s="422" t="s">
        <v>388</v>
      </c>
      <c r="B27" s="115">
        <v>249645</v>
      </c>
      <c r="C27" s="114">
        <v>131810</v>
      </c>
      <c r="D27" s="114">
        <v>117835</v>
      </c>
      <c r="E27" s="114">
        <v>174205</v>
      </c>
      <c r="F27" s="114">
        <v>72193</v>
      </c>
      <c r="G27" s="114">
        <v>29544</v>
      </c>
      <c r="H27" s="114">
        <v>77062</v>
      </c>
      <c r="I27" s="115">
        <v>77772</v>
      </c>
      <c r="J27" s="114">
        <v>54352</v>
      </c>
      <c r="K27" s="114">
        <v>23420</v>
      </c>
      <c r="L27" s="423">
        <v>16578</v>
      </c>
      <c r="M27" s="424">
        <v>15606</v>
      </c>
    </row>
    <row r="28" spans="1:13" ht="11.1" customHeight="1" x14ac:dyDescent="0.2">
      <c r="A28" s="422" t="s">
        <v>389</v>
      </c>
      <c r="B28" s="115">
        <v>254242</v>
      </c>
      <c r="C28" s="114">
        <v>134214</v>
      </c>
      <c r="D28" s="114">
        <v>120028</v>
      </c>
      <c r="E28" s="114">
        <v>180348</v>
      </c>
      <c r="F28" s="114">
        <v>73241</v>
      </c>
      <c r="G28" s="114">
        <v>32997</v>
      </c>
      <c r="H28" s="114">
        <v>77792</v>
      </c>
      <c r="I28" s="115">
        <v>77311</v>
      </c>
      <c r="J28" s="114">
        <v>53407</v>
      </c>
      <c r="K28" s="114">
        <v>23904</v>
      </c>
      <c r="L28" s="423">
        <v>26534</v>
      </c>
      <c r="M28" s="424">
        <v>22929</v>
      </c>
    </row>
    <row r="29" spans="1:13" s="110" customFormat="1" ht="11.1" customHeight="1" x14ac:dyDescent="0.2">
      <c r="A29" s="422" t="s">
        <v>390</v>
      </c>
      <c r="B29" s="115">
        <v>251052</v>
      </c>
      <c r="C29" s="114">
        <v>131594</v>
      </c>
      <c r="D29" s="114">
        <v>119458</v>
      </c>
      <c r="E29" s="114">
        <v>177241</v>
      </c>
      <c r="F29" s="114">
        <v>73713</v>
      </c>
      <c r="G29" s="114">
        <v>31658</v>
      </c>
      <c r="H29" s="114">
        <v>77719</v>
      </c>
      <c r="I29" s="115">
        <v>76732</v>
      </c>
      <c r="J29" s="114">
        <v>53424</v>
      </c>
      <c r="K29" s="114">
        <v>23308</v>
      </c>
      <c r="L29" s="423">
        <v>16231</v>
      </c>
      <c r="M29" s="424">
        <v>19629</v>
      </c>
    </row>
    <row r="30" spans="1:13" ht="15" customHeight="1" x14ac:dyDescent="0.2">
      <c r="A30" s="422" t="s">
        <v>395</v>
      </c>
      <c r="B30" s="115">
        <v>253705</v>
      </c>
      <c r="C30" s="114">
        <v>132555</v>
      </c>
      <c r="D30" s="114">
        <v>121150</v>
      </c>
      <c r="E30" s="114">
        <v>177971</v>
      </c>
      <c r="F30" s="114">
        <v>75662</v>
      </c>
      <c r="G30" s="114">
        <v>30744</v>
      </c>
      <c r="H30" s="114">
        <v>79376</v>
      </c>
      <c r="I30" s="115">
        <v>73838</v>
      </c>
      <c r="J30" s="114">
        <v>50950</v>
      </c>
      <c r="K30" s="114">
        <v>22888</v>
      </c>
      <c r="L30" s="423">
        <v>22664</v>
      </c>
      <c r="M30" s="424">
        <v>20432</v>
      </c>
    </row>
    <row r="31" spans="1:13" ht="11.1" customHeight="1" x14ac:dyDescent="0.2">
      <c r="A31" s="422" t="s">
        <v>388</v>
      </c>
      <c r="B31" s="115">
        <v>255678</v>
      </c>
      <c r="C31" s="114">
        <v>133882</v>
      </c>
      <c r="D31" s="114">
        <v>121796</v>
      </c>
      <c r="E31" s="114">
        <v>178370</v>
      </c>
      <c r="F31" s="114">
        <v>77253</v>
      </c>
      <c r="G31" s="114">
        <v>29895</v>
      </c>
      <c r="H31" s="114">
        <v>80840</v>
      </c>
      <c r="I31" s="115">
        <v>75472</v>
      </c>
      <c r="J31" s="114">
        <v>51780</v>
      </c>
      <c r="K31" s="114">
        <v>23692</v>
      </c>
      <c r="L31" s="423">
        <v>17843</v>
      </c>
      <c r="M31" s="424">
        <v>15761</v>
      </c>
    </row>
    <row r="32" spans="1:13" ht="11.1" customHeight="1" x14ac:dyDescent="0.2">
      <c r="A32" s="422" t="s">
        <v>389</v>
      </c>
      <c r="B32" s="115">
        <v>260785</v>
      </c>
      <c r="C32" s="114">
        <v>136430</v>
      </c>
      <c r="D32" s="114">
        <v>124355</v>
      </c>
      <c r="E32" s="114">
        <v>182290</v>
      </c>
      <c r="F32" s="114">
        <v>78465</v>
      </c>
      <c r="G32" s="114">
        <v>33133</v>
      </c>
      <c r="H32" s="114">
        <v>82087</v>
      </c>
      <c r="I32" s="115">
        <v>75260</v>
      </c>
      <c r="J32" s="114">
        <v>50653</v>
      </c>
      <c r="K32" s="114">
        <v>24607</v>
      </c>
      <c r="L32" s="423">
        <v>27483</v>
      </c>
      <c r="M32" s="424">
        <v>23105</v>
      </c>
    </row>
    <row r="33" spans="1:13" s="110" customFormat="1" ht="11.1" customHeight="1" x14ac:dyDescent="0.2">
      <c r="A33" s="422" t="s">
        <v>390</v>
      </c>
      <c r="B33" s="115">
        <v>258170</v>
      </c>
      <c r="C33" s="114">
        <v>134610</v>
      </c>
      <c r="D33" s="114">
        <v>123560</v>
      </c>
      <c r="E33" s="114">
        <v>179563</v>
      </c>
      <c r="F33" s="114">
        <v>78584</v>
      </c>
      <c r="G33" s="114">
        <v>31912</v>
      </c>
      <c r="H33" s="114">
        <v>82288</v>
      </c>
      <c r="I33" s="115">
        <v>75746</v>
      </c>
      <c r="J33" s="114">
        <v>51308</v>
      </c>
      <c r="K33" s="114">
        <v>24438</v>
      </c>
      <c r="L33" s="423">
        <v>16479</v>
      </c>
      <c r="M33" s="424">
        <v>19310</v>
      </c>
    </row>
    <row r="34" spans="1:13" ht="15" customHeight="1" x14ac:dyDescent="0.2">
      <c r="A34" s="422" t="s">
        <v>396</v>
      </c>
      <c r="B34" s="115">
        <v>259646</v>
      </c>
      <c r="C34" s="114">
        <v>135609</v>
      </c>
      <c r="D34" s="114">
        <v>124037</v>
      </c>
      <c r="E34" s="114">
        <v>180387</v>
      </c>
      <c r="F34" s="114">
        <v>79245</v>
      </c>
      <c r="G34" s="114">
        <v>30753</v>
      </c>
      <c r="H34" s="114">
        <v>83991</v>
      </c>
      <c r="I34" s="115">
        <v>75107</v>
      </c>
      <c r="J34" s="114">
        <v>50785</v>
      </c>
      <c r="K34" s="114">
        <v>24322</v>
      </c>
      <c r="L34" s="423">
        <v>22547</v>
      </c>
      <c r="M34" s="424">
        <v>21166</v>
      </c>
    </row>
    <row r="35" spans="1:13" ht="11.1" customHeight="1" x14ac:dyDescent="0.2">
      <c r="A35" s="422" t="s">
        <v>388</v>
      </c>
      <c r="B35" s="115">
        <v>260858</v>
      </c>
      <c r="C35" s="114">
        <v>136636</v>
      </c>
      <c r="D35" s="114">
        <v>124222</v>
      </c>
      <c r="E35" s="114">
        <v>180274</v>
      </c>
      <c r="F35" s="114">
        <v>80575</v>
      </c>
      <c r="G35" s="114">
        <v>29523</v>
      </c>
      <c r="H35" s="114">
        <v>85531</v>
      </c>
      <c r="I35" s="115">
        <v>76799</v>
      </c>
      <c r="J35" s="114">
        <v>51707</v>
      </c>
      <c r="K35" s="114">
        <v>25092</v>
      </c>
      <c r="L35" s="423">
        <v>19874</v>
      </c>
      <c r="M35" s="424">
        <v>19069</v>
      </c>
    </row>
    <row r="36" spans="1:13" ht="11.1" customHeight="1" x14ac:dyDescent="0.2">
      <c r="A36" s="422" t="s">
        <v>389</v>
      </c>
      <c r="B36" s="115">
        <v>266651</v>
      </c>
      <c r="C36" s="114">
        <v>139656</v>
      </c>
      <c r="D36" s="114">
        <v>126995</v>
      </c>
      <c r="E36" s="114">
        <v>184917</v>
      </c>
      <c r="F36" s="114">
        <v>81730</v>
      </c>
      <c r="G36" s="114">
        <v>33318</v>
      </c>
      <c r="H36" s="114">
        <v>86615</v>
      </c>
      <c r="I36" s="115">
        <v>76771</v>
      </c>
      <c r="J36" s="114">
        <v>50661</v>
      </c>
      <c r="K36" s="114">
        <v>26110</v>
      </c>
      <c r="L36" s="423">
        <v>27151</v>
      </c>
      <c r="M36" s="424">
        <v>21861</v>
      </c>
    </row>
    <row r="37" spans="1:13" s="110" customFormat="1" ht="11.1" customHeight="1" x14ac:dyDescent="0.2">
      <c r="A37" s="422" t="s">
        <v>390</v>
      </c>
      <c r="B37" s="115">
        <v>263869</v>
      </c>
      <c r="C37" s="114">
        <v>137382</v>
      </c>
      <c r="D37" s="114">
        <v>126487</v>
      </c>
      <c r="E37" s="114">
        <v>181832</v>
      </c>
      <c r="F37" s="114">
        <v>82037</v>
      </c>
      <c r="G37" s="114">
        <v>32164</v>
      </c>
      <c r="H37" s="114">
        <v>86780</v>
      </c>
      <c r="I37" s="115">
        <v>76472</v>
      </c>
      <c r="J37" s="114">
        <v>50976</v>
      </c>
      <c r="K37" s="114">
        <v>25496</v>
      </c>
      <c r="L37" s="423">
        <v>16889</v>
      </c>
      <c r="M37" s="424">
        <v>19749</v>
      </c>
    </row>
    <row r="38" spans="1:13" ht="15" customHeight="1" x14ac:dyDescent="0.2">
      <c r="A38" s="425" t="s">
        <v>397</v>
      </c>
      <c r="B38" s="115">
        <v>264892</v>
      </c>
      <c r="C38" s="114">
        <v>138251</v>
      </c>
      <c r="D38" s="114">
        <v>126641</v>
      </c>
      <c r="E38" s="114">
        <v>182444</v>
      </c>
      <c r="F38" s="114">
        <v>82448</v>
      </c>
      <c r="G38" s="114">
        <v>31156</v>
      </c>
      <c r="H38" s="114">
        <v>87927</v>
      </c>
      <c r="I38" s="115">
        <v>74967</v>
      </c>
      <c r="J38" s="114">
        <v>49841</v>
      </c>
      <c r="K38" s="114">
        <v>25126</v>
      </c>
      <c r="L38" s="423">
        <v>22517</v>
      </c>
      <c r="M38" s="424">
        <v>21393</v>
      </c>
    </row>
    <row r="39" spans="1:13" ht="11.1" customHeight="1" x14ac:dyDescent="0.2">
      <c r="A39" s="422" t="s">
        <v>388</v>
      </c>
      <c r="B39" s="115">
        <v>265788</v>
      </c>
      <c r="C39" s="114">
        <v>139299</v>
      </c>
      <c r="D39" s="114">
        <v>126489</v>
      </c>
      <c r="E39" s="114">
        <v>182451</v>
      </c>
      <c r="F39" s="114">
        <v>83337</v>
      </c>
      <c r="G39" s="114">
        <v>29981</v>
      </c>
      <c r="H39" s="114">
        <v>89469</v>
      </c>
      <c r="I39" s="115">
        <v>76606</v>
      </c>
      <c r="J39" s="114">
        <v>50926</v>
      </c>
      <c r="K39" s="114">
        <v>25680</v>
      </c>
      <c r="L39" s="423">
        <v>20087</v>
      </c>
      <c r="M39" s="424">
        <v>19079</v>
      </c>
    </row>
    <row r="40" spans="1:13" ht="11.1" customHeight="1" x14ac:dyDescent="0.2">
      <c r="A40" s="425" t="s">
        <v>389</v>
      </c>
      <c r="B40" s="115">
        <v>272406</v>
      </c>
      <c r="C40" s="114">
        <v>142960</v>
      </c>
      <c r="D40" s="114">
        <v>129446</v>
      </c>
      <c r="E40" s="114">
        <v>187617</v>
      </c>
      <c r="F40" s="114">
        <v>84789</v>
      </c>
      <c r="G40" s="114">
        <v>33903</v>
      </c>
      <c r="H40" s="114">
        <v>90654</v>
      </c>
      <c r="I40" s="115">
        <v>75803</v>
      </c>
      <c r="J40" s="114">
        <v>49337</v>
      </c>
      <c r="K40" s="114">
        <v>26466</v>
      </c>
      <c r="L40" s="423">
        <v>28996</v>
      </c>
      <c r="M40" s="424">
        <v>23279</v>
      </c>
    </row>
    <row r="41" spans="1:13" s="110" customFormat="1" ht="11.1" customHeight="1" x14ac:dyDescent="0.2">
      <c r="A41" s="422" t="s">
        <v>390</v>
      </c>
      <c r="B41" s="115">
        <v>269247</v>
      </c>
      <c r="C41" s="114">
        <v>140739</v>
      </c>
      <c r="D41" s="114">
        <v>128508</v>
      </c>
      <c r="E41" s="114">
        <v>184510</v>
      </c>
      <c r="F41" s="114">
        <v>84737</v>
      </c>
      <c r="G41" s="114">
        <v>32597</v>
      </c>
      <c r="H41" s="114">
        <v>90668</v>
      </c>
      <c r="I41" s="115">
        <v>75394</v>
      </c>
      <c r="J41" s="114">
        <v>49427</v>
      </c>
      <c r="K41" s="114">
        <v>25967</v>
      </c>
      <c r="L41" s="423">
        <v>18462</v>
      </c>
      <c r="M41" s="424">
        <v>21445</v>
      </c>
    </row>
    <row r="42" spans="1:13" ht="15" customHeight="1" x14ac:dyDescent="0.2">
      <c r="A42" s="422" t="s">
        <v>398</v>
      </c>
      <c r="B42" s="115">
        <v>270614</v>
      </c>
      <c r="C42" s="114">
        <v>141524</v>
      </c>
      <c r="D42" s="114">
        <v>129090</v>
      </c>
      <c r="E42" s="114">
        <v>185481</v>
      </c>
      <c r="F42" s="114">
        <v>85133</v>
      </c>
      <c r="G42" s="114">
        <v>31736</v>
      </c>
      <c r="H42" s="114">
        <v>92007</v>
      </c>
      <c r="I42" s="115">
        <v>74233</v>
      </c>
      <c r="J42" s="114">
        <v>48553</v>
      </c>
      <c r="K42" s="114">
        <v>25680</v>
      </c>
      <c r="L42" s="423">
        <v>24168</v>
      </c>
      <c r="M42" s="424">
        <v>22990</v>
      </c>
    </row>
    <row r="43" spans="1:13" ht="11.1" customHeight="1" x14ac:dyDescent="0.2">
      <c r="A43" s="422" t="s">
        <v>388</v>
      </c>
      <c r="B43" s="115">
        <v>271206</v>
      </c>
      <c r="C43" s="114">
        <v>142280</v>
      </c>
      <c r="D43" s="114">
        <v>128926</v>
      </c>
      <c r="E43" s="114">
        <v>185333</v>
      </c>
      <c r="F43" s="114">
        <v>85873</v>
      </c>
      <c r="G43" s="114">
        <v>30555</v>
      </c>
      <c r="H43" s="114">
        <v>93351</v>
      </c>
      <c r="I43" s="115">
        <v>75869</v>
      </c>
      <c r="J43" s="114">
        <v>49530</v>
      </c>
      <c r="K43" s="114">
        <v>26339</v>
      </c>
      <c r="L43" s="423">
        <v>21951</v>
      </c>
      <c r="M43" s="424">
        <v>21501</v>
      </c>
    </row>
    <row r="44" spans="1:13" ht="11.1" customHeight="1" x14ac:dyDescent="0.2">
      <c r="A44" s="422" t="s">
        <v>389</v>
      </c>
      <c r="B44" s="115">
        <v>277321</v>
      </c>
      <c r="C44" s="114">
        <v>145767</v>
      </c>
      <c r="D44" s="114">
        <v>131554</v>
      </c>
      <c r="E44" s="114">
        <v>190099</v>
      </c>
      <c r="F44" s="114">
        <v>87222</v>
      </c>
      <c r="G44" s="114">
        <v>34433</v>
      </c>
      <c r="H44" s="114">
        <v>94261</v>
      </c>
      <c r="I44" s="115">
        <v>74394</v>
      </c>
      <c r="J44" s="114">
        <v>47530</v>
      </c>
      <c r="K44" s="114">
        <v>26864</v>
      </c>
      <c r="L44" s="423">
        <v>28863</v>
      </c>
      <c r="M44" s="424">
        <v>23439</v>
      </c>
    </row>
    <row r="45" spans="1:13" s="110" customFormat="1" ht="11.1" customHeight="1" x14ac:dyDescent="0.2">
      <c r="A45" s="422" t="s">
        <v>390</v>
      </c>
      <c r="B45" s="115">
        <v>274960</v>
      </c>
      <c r="C45" s="114">
        <v>143969</v>
      </c>
      <c r="D45" s="114">
        <v>130991</v>
      </c>
      <c r="E45" s="114">
        <v>187655</v>
      </c>
      <c r="F45" s="114">
        <v>87305</v>
      </c>
      <c r="G45" s="114">
        <v>33164</v>
      </c>
      <c r="H45" s="114">
        <v>94286</v>
      </c>
      <c r="I45" s="115">
        <v>74334</v>
      </c>
      <c r="J45" s="114">
        <v>47853</v>
      </c>
      <c r="K45" s="114">
        <v>26481</v>
      </c>
      <c r="L45" s="423">
        <v>16996</v>
      </c>
      <c r="M45" s="424">
        <v>19793</v>
      </c>
    </row>
    <row r="46" spans="1:13" ht="15" customHeight="1" x14ac:dyDescent="0.2">
      <c r="A46" s="422" t="s">
        <v>399</v>
      </c>
      <c r="B46" s="115">
        <v>275899</v>
      </c>
      <c r="C46" s="114">
        <v>144603</v>
      </c>
      <c r="D46" s="114">
        <v>131296</v>
      </c>
      <c r="E46" s="114">
        <v>188296</v>
      </c>
      <c r="F46" s="114">
        <v>87603</v>
      </c>
      <c r="G46" s="114">
        <v>32268</v>
      </c>
      <c r="H46" s="114">
        <v>95357</v>
      </c>
      <c r="I46" s="115">
        <v>73699</v>
      </c>
      <c r="J46" s="114">
        <v>47307</v>
      </c>
      <c r="K46" s="114">
        <v>26392</v>
      </c>
      <c r="L46" s="423">
        <v>23738</v>
      </c>
      <c r="M46" s="424">
        <v>22835</v>
      </c>
    </row>
    <row r="47" spans="1:13" ht="11.1" customHeight="1" x14ac:dyDescent="0.2">
      <c r="A47" s="422" t="s">
        <v>388</v>
      </c>
      <c r="B47" s="115">
        <v>276585</v>
      </c>
      <c r="C47" s="114">
        <v>145131</v>
      </c>
      <c r="D47" s="114">
        <v>131454</v>
      </c>
      <c r="E47" s="114">
        <v>187822</v>
      </c>
      <c r="F47" s="114">
        <v>88763</v>
      </c>
      <c r="G47" s="114">
        <v>30993</v>
      </c>
      <c r="H47" s="114">
        <v>96544</v>
      </c>
      <c r="I47" s="115">
        <v>75473</v>
      </c>
      <c r="J47" s="114">
        <v>48349</v>
      </c>
      <c r="K47" s="114">
        <v>27124</v>
      </c>
      <c r="L47" s="423">
        <v>20352</v>
      </c>
      <c r="M47" s="424">
        <v>19836</v>
      </c>
    </row>
    <row r="48" spans="1:13" ht="11.1" customHeight="1" x14ac:dyDescent="0.2">
      <c r="A48" s="422" t="s">
        <v>389</v>
      </c>
      <c r="B48" s="115">
        <v>284001</v>
      </c>
      <c r="C48" s="114">
        <v>149262</v>
      </c>
      <c r="D48" s="114">
        <v>134739</v>
      </c>
      <c r="E48" s="114">
        <v>193634</v>
      </c>
      <c r="F48" s="114">
        <v>90367</v>
      </c>
      <c r="G48" s="114">
        <v>35116</v>
      </c>
      <c r="H48" s="114">
        <v>97942</v>
      </c>
      <c r="I48" s="115">
        <v>74480</v>
      </c>
      <c r="J48" s="114">
        <v>46534</v>
      </c>
      <c r="K48" s="114">
        <v>27946</v>
      </c>
      <c r="L48" s="423">
        <v>30177</v>
      </c>
      <c r="M48" s="424">
        <v>24184</v>
      </c>
    </row>
    <row r="49" spans="1:17" s="110" customFormat="1" ht="11.1" customHeight="1" x14ac:dyDescent="0.2">
      <c r="A49" s="422" t="s">
        <v>390</v>
      </c>
      <c r="B49" s="115">
        <v>281377</v>
      </c>
      <c r="C49" s="114">
        <v>147310</v>
      </c>
      <c r="D49" s="114">
        <v>134067</v>
      </c>
      <c r="E49" s="114">
        <v>191028</v>
      </c>
      <c r="F49" s="114">
        <v>90349</v>
      </c>
      <c r="G49" s="114">
        <v>34095</v>
      </c>
      <c r="H49" s="114">
        <v>97581</v>
      </c>
      <c r="I49" s="115">
        <v>74002</v>
      </c>
      <c r="J49" s="114">
        <v>46473</v>
      </c>
      <c r="K49" s="114">
        <v>27529</v>
      </c>
      <c r="L49" s="423">
        <v>17818</v>
      </c>
      <c r="M49" s="424">
        <v>20648</v>
      </c>
    </row>
    <row r="50" spans="1:17" ht="15" customHeight="1" x14ac:dyDescent="0.2">
      <c r="A50" s="422" t="s">
        <v>400</v>
      </c>
      <c r="B50" s="143">
        <v>282308</v>
      </c>
      <c r="C50" s="144">
        <v>147973</v>
      </c>
      <c r="D50" s="144">
        <v>134335</v>
      </c>
      <c r="E50" s="144">
        <v>191485</v>
      </c>
      <c r="F50" s="144">
        <v>90823</v>
      </c>
      <c r="G50" s="144">
        <v>33039</v>
      </c>
      <c r="H50" s="144">
        <v>98558</v>
      </c>
      <c r="I50" s="143">
        <v>71052</v>
      </c>
      <c r="J50" s="144">
        <v>44714</v>
      </c>
      <c r="K50" s="144">
        <v>26338</v>
      </c>
      <c r="L50" s="426">
        <v>23857</v>
      </c>
      <c r="M50" s="427">
        <v>23613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2.3229515148659474</v>
      </c>
      <c r="C6" s="480">
        <f>'Tabelle 3.3'!J11</f>
        <v>-3.5916362501526478</v>
      </c>
      <c r="D6" s="481">
        <f t="shared" ref="D6:E9" si="0">IF(OR(AND(B6&gt;=-50,B6&lt;=50),ISNUMBER(B6)=FALSE),B6,"")</f>
        <v>2.3229515148659474</v>
      </c>
      <c r="E6" s="481">
        <f t="shared" si="0"/>
        <v>-3.5916362501526478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2.3229515148659474</v>
      </c>
      <c r="C14" s="480">
        <f>'Tabelle 3.3'!J11</f>
        <v>-3.5916362501526478</v>
      </c>
      <c r="D14" s="481">
        <f>IF(OR(AND(B14&gt;=-50,B14&lt;=50),ISNUMBER(B14)=FALSE),B14,"")</f>
        <v>2.3229515148659474</v>
      </c>
      <c r="E14" s="481">
        <f>IF(OR(AND(C14&gt;=-50,C14&lt;=50),ISNUMBER(C14)=FALSE),C14,"")</f>
        <v>-3.5916362501526478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-0.99641291351135908</v>
      </c>
      <c r="C15" s="480">
        <f>'Tabelle 3.3'!J12</f>
        <v>2.6395173453996983</v>
      </c>
      <c r="D15" s="481">
        <f t="shared" ref="D15:E45" si="3">IF(OR(AND(B15&gt;=-50,B15&lt;=50),ISNUMBER(B15)=FALSE),B15,"")</f>
        <v>-0.99641291351135908</v>
      </c>
      <c r="E15" s="481">
        <f t="shared" si="3"/>
        <v>2.6395173453996983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5.0010248001639681</v>
      </c>
      <c r="C16" s="480">
        <f>'Tabelle 3.3'!J13</f>
        <v>-0.84507042253521125</v>
      </c>
      <c r="D16" s="481">
        <f t="shared" si="3"/>
        <v>5.0010248001639681</v>
      </c>
      <c r="E16" s="481">
        <f t="shared" si="3"/>
        <v>-0.84507042253521125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1.7743159398294872</v>
      </c>
      <c r="C17" s="480">
        <f>'Tabelle 3.3'!J14</f>
        <v>-2.4448578262024978</v>
      </c>
      <c r="D17" s="481">
        <f t="shared" si="3"/>
        <v>1.7743159398294872</v>
      </c>
      <c r="E17" s="481">
        <f t="shared" si="3"/>
        <v>-2.4448578262024978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3.5874439461883409</v>
      </c>
      <c r="C18" s="480">
        <f>'Tabelle 3.3'!J15</f>
        <v>-3.652173913043478</v>
      </c>
      <c r="D18" s="481">
        <f t="shared" si="3"/>
        <v>3.5874439461883409</v>
      </c>
      <c r="E18" s="481">
        <f t="shared" si="3"/>
        <v>-3.652173913043478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1.8467770761348743</v>
      </c>
      <c r="C19" s="480">
        <f>'Tabelle 3.3'!J16</f>
        <v>-2.6203534430225472</v>
      </c>
      <c r="D19" s="481">
        <f t="shared" si="3"/>
        <v>1.8467770761348743</v>
      </c>
      <c r="E19" s="481">
        <f t="shared" si="3"/>
        <v>-2.6203534430225472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-1.2038934426229508</v>
      </c>
      <c r="C20" s="480">
        <f>'Tabelle 3.3'!J17</f>
        <v>3.5264483627204029</v>
      </c>
      <c r="D20" s="481">
        <f t="shared" si="3"/>
        <v>-1.2038934426229508</v>
      </c>
      <c r="E20" s="481">
        <f t="shared" si="3"/>
        <v>3.5264483627204029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3.2590514217881617</v>
      </c>
      <c r="C21" s="480">
        <f>'Tabelle 3.3'!J18</f>
        <v>2.4971623155505109</v>
      </c>
      <c r="D21" s="481">
        <f t="shared" si="3"/>
        <v>3.2590514217881617</v>
      </c>
      <c r="E21" s="481">
        <f t="shared" si="3"/>
        <v>2.4971623155505109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1.7852055835153358</v>
      </c>
      <c r="C22" s="480">
        <f>'Tabelle 3.3'!J19</f>
        <v>-0.19951230325870095</v>
      </c>
      <c r="D22" s="481">
        <f t="shared" si="3"/>
        <v>1.7852055835153358</v>
      </c>
      <c r="E22" s="481">
        <f t="shared" si="3"/>
        <v>-0.19951230325870095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3.88105172527982</v>
      </c>
      <c r="C23" s="480">
        <f>'Tabelle 3.3'!J20</f>
        <v>-0.31393383240763101</v>
      </c>
      <c r="D23" s="481">
        <f t="shared" si="3"/>
        <v>3.88105172527982</v>
      </c>
      <c r="E23" s="481">
        <f t="shared" si="3"/>
        <v>-0.31393383240763101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1.4116575591985427</v>
      </c>
      <c r="C24" s="480">
        <f>'Tabelle 3.3'!J21</f>
        <v>-8.6026318145197394</v>
      </c>
      <c r="D24" s="481">
        <f t="shared" si="3"/>
        <v>1.4116575591985427</v>
      </c>
      <c r="E24" s="481">
        <f t="shared" si="3"/>
        <v>-8.6026318145197394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2.0169361046959198</v>
      </c>
      <c r="C25" s="480">
        <f>'Tabelle 3.3'!J22</f>
        <v>-9.67741935483871</v>
      </c>
      <c r="D25" s="481">
        <f t="shared" si="3"/>
        <v>2.0169361046959198</v>
      </c>
      <c r="E25" s="481">
        <f t="shared" si="3"/>
        <v>-9.67741935483871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-0.29248318221702252</v>
      </c>
      <c r="C26" s="480">
        <f>'Tabelle 3.3'!J23</f>
        <v>1.6666666666666667</v>
      </c>
      <c r="D26" s="481">
        <f t="shared" si="3"/>
        <v>-0.29248318221702252</v>
      </c>
      <c r="E26" s="481">
        <f t="shared" si="3"/>
        <v>1.6666666666666667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2.9982463087627993</v>
      </c>
      <c r="C27" s="480">
        <f>'Tabelle 3.3'!J24</f>
        <v>0.3294214535721639</v>
      </c>
      <c r="D27" s="481">
        <f t="shared" si="3"/>
        <v>2.9982463087627993</v>
      </c>
      <c r="E27" s="481">
        <f t="shared" si="3"/>
        <v>0.3294214535721639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2.681956027293404</v>
      </c>
      <c r="C28" s="480">
        <f>'Tabelle 3.3'!J25</f>
        <v>-16.962524654832347</v>
      </c>
      <c r="D28" s="481">
        <f t="shared" si="3"/>
        <v>2.681956027293404</v>
      </c>
      <c r="E28" s="481">
        <f t="shared" si="3"/>
        <v>-16.962524654832347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-2.2924782738987113</v>
      </c>
      <c r="C29" s="480">
        <f>'Tabelle 3.3'!J26</f>
        <v>-4.0837696335078535</v>
      </c>
      <c r="D29" s="481">
        <f t="shared" si="3"/>
        <v>-2.2924782738987113</v>
      </c>
      <c r="E29" s="481">
        <f t="shared" si="3"/>
        <v>-4.0837696335078535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2.3434784767389902</v>
      </c>
      <c r="C30" s="480">
        <f>'Tabelle 3.3'!J27</f>
        <v>-5.3824362606232299</v>
      </c>
      <c r="D30" s="481">
        <f t="shared" si="3"/>
        <v>2.3434784767389902</v>
      </c>
      <c r="E30" s="481">
        <f t="shared" si="3"/>
        <v>-5.3824362606232299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2.2644598035649328</v>
      </c>
      <c r="C31" s="480">
        <f>'Tabelle 3.3'!J28</f>
        <v>-3.8230884557721141</v>
      </c>
      <c r="D31" s="481">
        <f t="shared" si="3"/>
        <v>2.2644598035649328</v>
      </c>
      <c r="E31" s="481">
        <f t="shared" si="3"/>
        <v>-3.8230884557721141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4.7002173264584313</v>
      </c>
      <c r="C32" s="480">
        <f>'Tabelle 3.3'!J29</f>
        <v>-4.8520135856380396E-2</v>
      </c>
      <c r="D32" s="481">
        <f t="shared" si="3"/>
        <v>4.7002173264584313</v>
      </c>
      <c r="E32" s="481">
        <f t="shared" si="3"/>
        <v>-4.8520135856380396E-2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2.666497633536173</v>
      </c>
      <c r="C33" s="480">
        <f>'Tabelle 3.3'!J30</f>
        <v>0.99676724137931039</v>
      </c>
      <c r="D33" s="481">
        <f t="shared" si="3"/>
        <v>2.666497633536173</v>
      </c>
      <c r="E33" s="481">
        <f t="shared" si="3"/>
        <v>0.99676724137931039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1.2511082651955472</v>
      </c>
      <c r="C34" s="480">
        <f>'Tabelle 3.3'!J31</f>
        <v>-2.1137845738700247</v>
      </c>
      <c r="D34" s="481">
        <f t="shared" si="3"/>
        <v>1.2511082651955472</v>
      </c>
      <c r="E34" s="481">
        <f t="shared" si="3"/>
        <v>-2.1137845738700247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-0.99641291351135908</v>
      </c>
      <c r="C37" s="480">
        <f>'Tabelle 3.3'!J34</f>
        <v>2.6395173453996983</v>
      </c>
      <c r="D37" s="481">
        <f t="shared" si="3"/>
        <v>-0.99641291351135908</v>
      </c>
      <c r="E37" s="481">
        <f t="shared" si="3"/>
        <v>2.6395173453996983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2.4084552464159019</v>
      </c>
      <c r="C38" s="480">
        <f>'Tabelle 3.3'!J35</f>
        <v>-0.42893063156337818</v>
      </c>
      <c r="D38" s="481">
        <f t="shared" si="3"/>
        <v>2.4084552464159019</v>
      </c>
      <c r="E38" s="481">
        <f t="shared" si="3"/>
        <v>-0.42893063156337818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2.3758770761168844</v>
      </c>
      <c r="C39" s="480">
        <f>'Tabelle 3.3'!J36</f>
        <v>-4.1813147497122234</v>
      </c>
      <c r="D39" s="481">
        <f t="shared" si="3"/>
        <v>2.3758770761168844</v>
      </c>
      <c r="E39" s="481">
        <f t="shared" si="3"/>
        <v>-4.1813147497122234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2.3758770761168844</v>
      </c>
      <c r="C45" s="480">
        <f>'Tabelle 3.3'!J36</f>
        <v>-4.1813147497122234</v>
      </c>
      <c r="D45" s="481">
        <f t="shared" si="3"/>
        <v>2.3758770761168844</v>
      </c>
      <c r="E45" s="481">
        <f t="shared" si="3"/>
        <v>-4.1813147497122234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248464</v>
      </c>
      <c r="C51" s="487">
        <v>53033</v>
      </c>
      <c r="D51" s="487">
        <v>22622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249645</v>
      </c>
      <c r="C52" s="487">
        <v>54352</v>
      </c>
      <c r="D52" s="487">
        <v>23420</v>
      </c>
      <c r="E52" s="488">
        <f t="shared" ref="E52:G70" si="11">IF($A$51=37802,IF(COUNTBLANK(B$51:B$70)&gt;0,#N/A,B52/B$51*100),IF(COUNTBLANK(B$51:B$75)&gt;0,#N/A,B52/B$51*100))</f>
        <v>100.47532036834311</v>
      </c>
      <c r="F52" s="488">
        <f t="shared" si="11"/>
        <v>102.48713065449815</v>
      </c>
      <c r="G52" s="488">
        <f t="shared" si="11"/>
        <v>103.52753956325699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254242</v>
      </c>
      <c r="C53" s="487">
        <v>53407</v>
      </c>
      <c r="D53" s="487">
        <v>23904</v>
      </c>
      <c r="E53" s="488">
        <f t="shared" si="11"/>
        <v>102.32548779702493</v>
      </c>
      <c r="F53" s="488">
        <f t="shared" si="11"/>
        <v>100.70522127731789</v>
      </c>
      <c r="G53" s="488">
        <f t="shared" si="11"/>
        <v>105.66704977455575</v>
      </c>
      <c r="H53" s="489">
        <f>IF(ISERROR(L53)=TRUE,IF(MONTH(A53)=MONTH(MAX(A$51:A$75)),A53,""),"")</f>
        <v>41883</v>
      </c>
      <c r="I53" s="488">
        <f t="shared" si="12"/>
        <v>102.32548779702493</v>
      </c>
      <c r="J53" s="488">
        <f t="shared" si="10"/>
        <v>100.70522127731789</v>
      </c>
      <c r="K53" s="488">
        <f t="shared" si="10"/>
        <v>105.66704977455575</v>
      </c>
      <c r="L53" s="488" t="e">
        <f t="shared" si="13"/>
        <v>#N/A</v>
      </c>
    </row>
    <row r="54" spans="1:14" ht="15" customHeight="1" x14ac:dyDescent="0.2">
      <c r="A54" s="490" t="s">
        <v>463</v>
      </c>
      <c r="B54" s="487">
        <v>251052</v>
      </c>
      <c r="C54" s="487">
        <v>53424</v>
      </c>
      <c r="D54" s="487">
        <v>23308</v>
      </c>
      <c r="E54" s="488">
        <f t="shared" si="11"/>
        <v>101.04159958786786</v>
      </c>
      <c r="F54" s="488">
        <f t="shared" si="11"/>
        <v>100.73727678992326</v>
      </c>
      <c r="G54" s="488">
        <f t="shared" si="11"/>
        <v>103.03244629122092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253705</v>
      </c>
      <c r="C55" s="487">
        <v>50950</v>
      </c>
      <c r="D55" s="487">
        <v>22888</v>
      </c>
      <c r="E55" s="488">
        <f t="shared" si="11"/>
        <v>102.10935990727026</v>
      </c>
      <c r="F55" s="488">
        <f t="shared" si="11"/>
        <v>96.07225689664925</v>
      </c>
      <c r="G55" s="488">
        <f t="shared" si="11"/>
        <v>101.17584652108566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255678</v>
      </c>
      <c r="C56" s="487">
        <v>51780</v>
      </c>
      <c r="D56" s="487">
        <v>23692</v>
      </c>
      <c r="E56" s="488">
        <f t="shared" si="11"/>
        <v>102.90343872754202</v>
      </c>
      <c r="F56" s="488">
        <f t="shared" si="11"/>
        <v>97.637320159146185</v>
      </c>
      <c r="G56" s="488">
        <f t="shared" si="11"/>
        <v>104.72990893820176</v>
      </c>
      <c r="H56" s="489" t="str">
        <f t="shared" si="14"/>
        <v/>
      </c>
      <c r="I56" s="488" t="str">
        <f t="shared" si="12"/>
        <v/>
      </c>
      <c r="J56" s="488" t="str">
        <f t="shared" si="10"/>
        <v/>
      </c>
      <c r="K56" s="488" t="str">
        <f t="shared" si="10"/>
        <v/>
      </c>
      <c r="L56" s="488" t="e">
        <f t="shared" si="13"/>
        <v>#N/A</v>
      </c>
    </row>
    <row r="57" spans="1:14" ht="15" customHeight="1" x14ac:dyDescent="0.2">
      <c r="A57" s="490">
        <v>42248</v>
      </c>
      <c r="B57" s="487">
        <v>260785</v>
      </c>
      <c r="C57" s="487">
        <v>50653</v>
      </c>
      <c r="D57" s="487">
        <v>24607</v>
      </c>
      <c r="E57" s="488">
        <f t="shared" si="11"/>
        <v>104.95886728057184</v>
      </c>
      <c r="F57" s="488">
        <f t="shared" si="11"/>
        <v>95.512228235249751</v>
      </c>
      <c r="G57" s="488">
        <f t="shared" si="11"/>
        <v>108.77464415171072</v>
      </c>
      <c r="H57" s="489">
        <f t="shared" si="14"/>
        <v>42248</v>
      </c>
      <c r="I57" s="488">
        <f t="shared" si="12"/>
        <v>104.95886728057184</v>
      </c>
      <c r="J57" s="488">
        <f t="shared" si="10"/>
        <v>95.512228235249751</v>
      </c>
      <c r="K57" s="488">
        <f t="shared" si="10"/>
        <v>108.77464415171072</v>
      </c>
      <c r="L57" s="488" t="e">
        <f t="shared" si="13"/>
        <v>#N/A</v>
      </c>
    </row>
    <row r="58" spans="1:14" ht="15" customHeight="1" x14ac:dyDescent="0.2">
      <c r="A58" s="490" t="s">
        <v>466</v>
      </c>
      <c r="B58" s="487">
        <v>258170</v>
      </c>
      <c r="C58" s="487">
        <v>51308</v>
      </c>
      <c r="D58" s="487">
        <v>24438</v>
      </c>
      <c r="E58" s="488">
        <f t="shared" si="11"/>
        <v>103.9064009272973</v>
      </c>
      <c r="F58" s="488">
        <f t="shared" si="11"/>
        <v>96.747308279750342</v>
      </c>
      <c r="G58" s="488">
        <f t="shared" si="11"/>
        <v>108.02758376801344</v>
      </c>
      <c r="H58" s="489" t="str">
        <f t="shared" si="14"/>
        <v/>
      </c>
      <c r="I58" s="488" t="str">
        <f t="shared" si="12"/>
        <v/>
      </c>
      <c r="J58" s="488" t="str">
        <f t="shared" si="10"/>
        <v/>
      </c>
      <c r="K58" s="488" t="str">
        <f t="shared" si="10"/>
        <v/>
      </c>
      <c r="L58" s="488" t="e">
        <f t="shared" si="13"/>
        <v>#N/A</v>
      </c>
    </row>
    <row r="59" spans="1:14" ht="15" customHeight="1" x14ac:dyDescent="0.2">
      <c r="A59" s="490" t="s">
        <v>467</v>
      </c>
      <c r="B59" s="487">
        <v>259646</v>
      </c>
      <c r="C59" s="487">
        <v>50785</v>
      </c>
      <c r="D59" s="487">
        <v>24322</v>
      </c>
      <c r="E59" s="488">
        <f t="shared" si="11"/>
        <v>104.50045076952799</v>
      </c>
      <c r="F59" s="488">
        <f t="shared" si="11"/>
        <v>95.761129862538425</v>
      </c>
      <c r="G59" s="488">
        <f t="shared" si="11"/>
        <v>107.51480859340465</v>
      </c>
      <c r="H59" s="489" t="str">
        <f t="shared" si="14"/>
        <v/>
      </c>
      <c r="I59" s="488" t="str">
        <f t="shared" si="12"/>
        <v/>
      </c>
      <c r="J59" s="488" t="str">
        <f t="shared" si="10"/>
        <v/>
      </c>
      <c r="K59" s="488" t="str">
        <f t="shared" si="10"/>
        <v/>
      </c>
      <c r="L59" s="488" t="e">
        <f t="shared" si="13"/>
        <v>#N/A</v>
      </c>
    </row>
    <row r="60" spans="1:14" ht="15" customHeight="1" x14ac:dyDescent="0.2">
      <c r="A60" s="490" t="s">
        <v>468</v>
      </c>
      <c r="B60" s="487">
        <v>260858</v>
      </c>
      <c r="C60" s="487">
        <v>51707</v>
      </c>
      <c r="D60" s="487">
        <v>25092</v>
      </c>
      <c r="E60" s="488">
        <f t="shared" si="11"/>
        <v>104.98824779444908</v>
      </c>
      <c r="F60" s="488">
        <f t="shared" si="11"/>
        <v>97.499670016782005</v>
      </c>
      <c r="G60" s="488">
        <f t="shared" si="11"/>
        <v>110.91857483865265</v>
      </c>
      <c r="H60" s="489" t="str">
        <f t="shared" si="14"/>
        <v/>
      </c>
      <c r="I60" s="488" t="str">
        <f t="shared" si="12"/>
        <v/>
      </c>
      <c r="J60" s="488" t="str">
        <f t="shared" si="10"/>
        <v/>
      </c>
      <c r="K60" s="488" t="str">
        <f t="shared" si="10"/>
        <v/>
      </c>
      <c r="L60" s="488" t="e">
        <f t="shared" si="13"/>
        <v>#N/A</v>
      </c>
    </row>
    <row r="61" spans="1:14" ht="15" customHeight="1" x14ac:dyDescent="0.2">
      <c r="A61" s="490">
        <v>42614</v>
      </c>
      <c r="B61" s="487">
        <v>266651</v>
      </c>
      <c r="C61" s="487">
        <v>50661</v>
      </c>
      <c r="D61" s="487">
        <v>26110</v>
      </c>
      <c r="E61" s="488">
        <f t="shared" si="11"/>
        <v>107.31977268336661</v>
      </c>
      <c r="F61" s="488">
        <f t="shared" si="11"/>
        <v>95.527313182358156</v>
      </c>
      <c r="G61" s="488">
        <f t="shared" si="11"/>
        <v>115.41861904340907</v>
      </c>
      <c r="H61" s="489">
        <f t="shared" si="14"/>
        <v>42614</v>
      </c>
      <c r="I61" s="488">
        <f t="shared" si="12"/>
        <v>107.31977268336661</v>
      </c>
      <c r="J61" s="488">
        <f t="shared" si="10"/>
        <v>95.527313182358156</v>
      </c>
      <c r="K61" s="488">
        <f t="shared" si="10"/>
        <v>115.41861904340907</v>
      </c>
      <c r="L61" s="488" t="e">
        <f t="shared" si="13"/>
        <v>#N/A</v>
      </c>
    </row>
    <row r="62" spans="1:14" ht="15" customHeight="1" x14ac:dyDescent="0.2">
      <c r="A62" s="490" t="s">
        <v>469</v>
      </c>
      <c r="B62" s="487">
        <v>263869</v>
      </c>
      <c r="C62" s="487">
        <v>50976</v>
      </c>
      <c r="D62" s="487">
        <v>25496</v>
      </c>
      <c r="E62" s="488">
        <f t="shared" si="11"/>
        <v>106.20009337368795</v>
      </c>
      <c r="F62" s="488">
        <f t="shared" si="11"/>
        <v>96.121282974751566</v>
      </c>
      <c r="G62" s="488">
        <f t="shared" si="11"/>
        <v>112.70444699849705</v>
      </c>
      <c r="H62" s="489" t="str">
        <f t="shared" si="14"/>
        <v/>
      </c>
      <c r="I62" s="488" t="str">
        <f t="shared" si="12"/>
        <v/>
      </c>
      <c r="J62" s="488" t="str">
        <f t="shared" si="10"/>
        <v/>
      </c>
      <c r="K62" s="488" t="str">
        <f t="shared" si="10"/>
        <v/>
      </c>
      <c r="L62" s="488" t="e">
        <f t="shared" si="13"/>
        <v>#N/A</v>
      </c>
    </row>
    <row r="63" spans="1:14" ht="15" customHeight="1" x14ac:dyDescent="0.2">
      <c r="A63" s="490" t="s">
        <v>470</v>
      </c>
      <c r="B63" s="487">
        <v>264892</v>
      </c>
      <c r="C63" s="487">
        <v>49841</v>
      </c>
      <c r="D63" s="487">
        <v>25126</v>
      </c>
      <c r="E63" s="488">
        <f t="shared" si="11"/>
        <v>106.61182304076245</v>
      </c>
      <c r="F63" s="488">
        <f t="shared" si="11"/>
        <v>93.981106103746725</v>
      </c>
      <c r="G63" s="488">
        <f t="shared" si="11"/>
        <v>111.06887101052074</v>
      </c>
      <c r="H63" s="489" t="str">
        <f t="shared" si="14"/>
        <v/>
      </c>
      <c r="I63" s="488" t="str">
        <f t="shared" si="12"/>
        <v/>
      </c>
      <c r="J63" s="488" t="str">
        <f t="shared" si="10"/>
        <v/>
      </c>
      <c r="K63" s="488" t="str">
        <f t="shared" si="10"/>
        <v/>
      </c>
      <c r="L63" s="488" t="e">
        <f t="shared" si="13"/>
        <v>#N/A</v>
      </c>
    </row>
    <row r="64" spans="1:14" ht="15" customHeight="1" x14ac:dyDescent="0.2">
      <c r="A64" s="490" t="s">
        <v>471</v>
      </c>
      <c r="B64" s="487">
        <v>265788</v>
      </c>
      <c r="C64" s="487">
        <v>50926</v>
      </c>
      <c r="D64" s="487">
        <v>25680</v>
      </c>
      <c r="E64" s="488">
        <f t="shared" si="11"/>
        <v>106.97243866314636</v>
      </c>
      <c r="F64" s="488">
        <f t="shared" si="11"/>
        <v>96.027002055324033</v>
      </c>
      <c r="G64" s="488">
        <f t="shared" si="11"/>
        <v>113.51781451684202</v>
      </c>
      <c r="H64" s="489" t="str">
        <f t="shared" si="14"/>
        <v/>
      </c>
      <c r="I64" s="488" t="str">
        <f t="shared" si="12"/>
        <v/>
      </c>
      <c r="J64" s="488" t="str">
        <f t="shared" si="10"/>
        <v/>
      </c>
      <c r="K64" s="488" t="str">
        <f t="shared" si="10"/>
        <v/>
      </c>
      <c r="L64" s="488" t="e">
        <f t="shared" si="13"/>
        <v>#N/A</v>
      </c>
    </row>
    <row r="65" spans="1:12" ht="15" customHeight="1" x14ac:dyDescent="0.2">
      <c r="A65" s="490">
        <v>42979</v>
      </c>
      <c r="B65" s="487">
        <v>272406</v>
      </c>
      <c r="C65" s="487">
        <v>49337</v>
      </c>
      <c r="D65" s="487">
        <v>26466</v>
      </c>
      <c r="E65" s="488">
        <f t="shared" si="11"/>
        <v>109.63600360615622</v>
      </c>
      <c r="F65" s="488">
        <f t="shared" si="11"/>
        <v>93.03075443591726</v>
      </c>
      <c r="G65" s="488">
        <f t="shared" si="11"/>
        <v>116.99230837238086</v>
      </c>
      <c r="H65" s="489">
        <f t="shared" si="14"/>
        <v>42979</v>
      </c>
      <c r="I65" s="488">
        <f t="shared" si="12"/>
        <v>109.63600360615622</v>
      </c>
      <c r="J65" s="488">
        <f t="shared" si="10"/>
        <v>93.03075443591726</v>
      </c>
      <c r="K65" s="488">
        <f t="shared" si="10"/>
        <v>116.99230837238086</v>
      </c>
      <c r="L65" s="488" t="e">
        <f t="shared" si="13"/>
        <v>#N/A</v>
      </c>
    </row>
    <row r="66" spans="1:12" ht="15" customHeight="1" x14ac:dyDescent="0.2">
      <c r="A66" s="490" t="s">
        <v>472</v>
      </c>
      <c r="B66" s="487">
        <v>269247</v>
      </c>
      <c r="C66" s="487">
        <v>49427</v>
      </c>
      <c r="D66" s="487">
        <v>25967</v>
      </c>
      <c r="E66" s="488">
        <f t="shared" si="11"/>
        <v>108.36459205357718</v>
      </c>
      <c r="F66" s="488">
        <f t="shared" si="11"/>
        <v>93.200460090886807</v>
      </c>
      <c r="G66" s="488">
        <f t="shared" si="11"/>
        <v>114.78649102643443</v>
      </c>
      <c r="H66" s="489" t="str">
        <f t="shared" si="14"/>
        <v/>
      </c>
      <c r="I66" s="488" t="str">
        <f t="shared" si="12"/>
        <v/>
      </c>
      <c r="J66" s="488" t="str">
        <f t="shared" si="10"/>
        <v/>
      </c>
      <c r="K66" s="488" t="str">
        <f t="shared" si="10"/>
        <v/>
      </c>
      <c r="L66" s="488" t="e">
        <f t="shared" si="13"/>
        <v>#N/A</v>
      </c>
    </row>
    <row r="67" spans="1:12" ht="15" customHeight="1" x14ac:dyDescent="0.2">
      <c r="A67" s="490" t="s">
        <v>473</v>
      </c>
      <c r="B67" s="487">
        <v>270614</v>
      </c>
      <c r="C67" s="487">
        <v>48553</v>
      </c>
      <c r="D67" s="487">
        <v>25680</v>
      </c>
      <c r="E67" s="488">
        <f t="shared" si="11"/>
        <v>108.91477236138837</v>
      </c>
      <c r="F67" s="488">
        <f t="shared" si="11"/>
        <v>91.552429619293648</v>
      </c>
      <c r="G67" s="488">
        <f t="shared" si="11"/>
        <v>113.51781451684202</v>
      </c>
      <c r="H67" s="489" t="str">
        <f t="shared" si="14"/>
        <v/>
      </c>
      <c r="I67" s="488" t="str">
        <f t="shared" si="12"/>
        <v/>
      </c>
      <c r="J67" s="488" t="str">
        <f t="shared" si="12"/>
        <v/>
      </c>
      <c r="K67" s="488" t="str">
        <f t="shared" si="12"/>
        <v/>
      </c>
      <c r="L67" s="488" t="e">
        <f t="shared" si="13"/>
        <v>#N/A</v>
      </c>
    </row>
    <row r="68" spans="1:12" ht="15" customHeight="1" x14ac:dyDescent="0.2">
      <c r="A68" s="490" t="s">
        <v>474</v>
      </c>
      <c r="B68" s="487">
        <v>271206</v>
      </c>
      <c r="C68" s="487">
        <v>49530</v>
      </c>
      <c r="D68" s="487">
        <v>26339</v>
      </c>
      <c r="E68" s="488">
        <f t="shared" si="11"/>
        <v>109.15303625474917</v>
      </c>
      <c r="F68" s="488">
        <f t="shared" si="11"/>
        <v>93.394678784907512</v>
      </c>
      <c r="G68" s="488">
        <f t="shared" si="11"/>
        <v>116.4309079656971</v>
      </c>
      <c r="H68" s="489" t="str">
        <f t="shared" si="14"/>
        <v/>
      </c>
      <c r="I68" s="488" t="str">
        <f t="shared" si="12"/>
        <v/>
      </c>
      <c r="J68" s="488" t="str">
        <f t="shared" si="12"/>
        <v/>
      </c>
      <c r="K68" s="488" t="str">
        <f t="shared" si="12"/>
        <v/>
      </c>
      <c r="L68" s="488" t="e">
        <f t="shared" si="13"/>
        <v>#N/A</v>
      </c>
    </row>
    <row r="69" spans="1:12" ht="15" customHeight="1" x14ac:dyDescent="0.2">
      <c r="A69" s="490">
        <v>43344</v>
      </c>
      <c r="B69" s="487">
        <v>277321</v>
      </c>
      <c r="C69" s="487">
        <v>47530</v>
      </c>
      <c r="D69" s="487">
        <v>26864</v>
      </c>
      <c r="E69" s="488">
        <f t="shared" si="11"/>
        <v>111.61415738296093</v>
      </c>
      <c r="F69" s="488">
        <f t="shared" si="11"/>
        <v>89.62344200780646</v>
      </c>
      <c r="G69" s="488">
        <f t="shared" si="11"/>
        <v>118.7516576783662</v>
      </c>
      <c r="H69" s="489">
        <f t="shared" si="14"/>
        <v>43344</v>
      </c>
      <c r="I69" s="488">
        <f t="shared" si="12"/>
        <v>111.61415738296093</v>
      </c>
      <c r="J69" s="488">
        <f t="shared" si="12"/>
        <v>89.62344200780646</v>
      </c>
      <c r="K69" s="488">
        <f t="shared" si="12"/>
        <v>118.7516576783662</v>
      </c>
      <c r="L69" s="488" t="e">
        <f t="shared" si="13"/>
        <v>#N/A</v>
      </c>
    </row>
    <row r="70" spans="1:12" ht="15" customHeight="1" x14ac:dyDescent="0.2">
      <c r="A70" s="490" t="s">
        <v>475</v>
      </c>
      <c r="B70" s="487">
        <v>274960</v>
      </c>
      <c r="C70" s="487">
        <v>47853</v>
      </c>
      <c r="D70" s="487">
        <v>26481</v>
      </c>
      <c r="E70" s="488">
        <f t="shared" si="11"/>
        <v>110.66391911906754</v>
      </c>
      <c r="F70" s="488">
        <f t="shared" si="11"/>
        <v>90.232496747308275</v>
      </c>
      <c r="G70" s="488">
        <f t="shared" si="11"/>
        <v>117.05861550702856</v>
      </c>
      <c r="H70" s="489" t="str">
        <f t="shared" si="14"/>
        <v/>
      </c>
      <c r="I70" s="488" t="str">
        <f t="shared" si="12"/>
        <v/>
      </c>
      <c r="J70" s="488" t="str">
        <f t="shared" si="12"/>
        <v/>
      </c>
      <c r="K70" s="488" t="str">
        <f t="shared" si="12"/>
        <v/>
      </c>
      <c r="L70" s="488" t="e">
        <f t="shared" si="13"/>
        <v>#N/A</v>
      </c>
    </row>
    <row r="71" spans="1:12" ht="15" customHeight="1" x14ac:dyDescent="0.2">
      <c r="A71" s="490" t="s">
        <v>476</v>
      </c>
      <c r="B71" s="487">
        <v>275899</v>
      </c>
      <c r="C71" s="487">
        <v>47307</v>
      </c>
      <c r="D71" s="487">
        <v>26392</v>
      </c>
      <c r="E71" s="491">
        <f t="shared" ref="E71:G75" si="15">IF($A$51=37802,IF(COUNTBLANK(B$51:B$70)&gt;0,#N/A,IF(ISBLANK(B71)=FALSE,B71/B$51*100,#N/A)),IF(COUNTBLANK(B$51:B$75)&gt;0,#N/A,B71/B$51*100))</f>
        <v>111.04184107154356</v>
      </c>
      <c r="F71" s="491">
        <f t="shared" si="15"/>
        <v>89.202949107159696</v>
      </c>
      <c r="G71" s="491">
        <f t="shared" si="15"/>
        <v>116.66519317478561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276585</v>
      </c>
      <c r="C72" s="487">
        <v>48349</v>
      </c>
      <c r="D72" s="487">
        <v>27124</v>
      </c>
      <c r="E72" s="491">
        <f t="shared" si="15"/>
        <v>111.31793740743126</v>
      </c>
      <c r="F72" s="491">
        <f t="shared" si="15"/>
        <v>91.167763468029335</v>
      </c>
      <c r="G72" s="491">
        <f t="shared" si="15"/>
        <v>119.9009813455928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284001</v>
      </c>
      <c r="C73" s="487">
        <v>46534</v>
      </c>
      <c r="D73" s="487">
        <v>27946</v>
      </c>
      <c r="E73" s="491">
        <f t="shared" si="15"/>
        <v>114.30267563912679</v>
      </c>
      <c r="F73" s="491">
        <f t="shared" si="15"/>
        <v>87.745366092810144</v>
      </c>
      <c r="G73" s="491">
        <f t="shared" si="15"/>
        <v>123.53461232428609</v>
      </c>
      <c r="H73" s="492">
        <f>IF(A$51=37802,IF(ISERROR(L73)=TRUE,IF(ISBLANK(A73)=FALSE,IF(MONTH(A73)=MONTH(MAX(A$51:A$75)),A73,""),""),""),IF(ISERROR(L73)=TRUE,IF(MONTH(A73)=MONTH(MAX(A$51:A$75)),A73,""),""))</f>
        <v>43709</v>
      </c>
      <c r="I73" s="488">
        <f t="shared" si="12"/>
        <v>114.30267563912679</v>
      </c>
      <c r="J73" s="488">
        <f t="shared" si="12"/>
        <v>87.745366092810144</v>
      </c>
      <c r="K73" s="488">
        <f t="shared" si="12"/>
        <v>123.53461232428609</v>
      </c>
      <c r="L73" s="488" t="e">
        <f t="shared" si="13"/>
        <v>#N/A</v>
      </c>
    </row>
    <row r="74" spans="1:12" ht="15" customHeight="1" x14ac:dyDescent="0.2">
      <c r="A74" s="490" t="s">
        <v>478</v>
      </c>
      <c r="B74" s="487">
        <v>281377</v>
      </c>
      <c r="C74" s="487">
        <v>46473</v>
      </c>
      <c r="D74" s="487">
        <v>27529</v>
      </c>
      <c r="E74" s="491">
        <f t="shared" si="15"/>
        <v>113.24658703071673</v>
      </c>
      <c r="F74" s="491">
        <f t="shared" si="15"/>
        <v>87.630343371108552</v>
      </c>
      <c r="G74" s="491">
        <f t="shared" si="15"/>
        <v>121.69127398108037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282308</v>
      </c>
      <c r="C75" s="493">
        <v>44714</v>
      </c>
      <c r="D75" s="493">
        <v>26338</v>
      </c>
      <c r="E75" s="491">
        <f t="shared" si="15"/>
        <v>113.62128920085001</v>
      </c>
      <c r="F75" s="491">
        <f t="shared" si="15"/>
        <v>84.313540625648187</v>
      </c>
      <c r="G75" s="491">
        <f t="shared" si="15"/>
        <v>116.42648749005393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114.30267563912679</v>
      </c>
      <c r="J77" s="488">
        <f>IF(J75&lt;&gt;"",J75,IF(J74&lt;&gt;"",J74,IF(J73&lt;&gt;"",J73,IF(J72&lt;&gt;"",J72,IF(J71&lt;&gt;"",J71,IF(J70&lt;&gt;"",J70,""))))))</f>
        <v>87.745366092810144</v>
      </c>
      <c r="K77" s="488">
        <f>IF(K75&lt;&gt;"",K75,IF(K74&lt;&gt;"",K74,IF(K73&lt;&gt;"",K73,IF(K72&lt;&gt;"",K72,IF(K71&lt;&gt;"",K71,IF(K70&lt;&gt;"",K70,""))))))</f>
        <v>123.53461232428609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+14,3%</v>
      </c>
      <c r="J79" s="488" t="str">
        <f>"GeB - ausschließlich: "&amp;IF(J77&gt;100,"+","")&amp;TEXT(J77-100,"0,0")&amp;"%"</f>
        <v>GeB - ausschließlich: -12,3%</v>
      </c>
      <c r="K79" s="488" t="str">
        <f>"GeB - im Nebenjob: "&amp;IF(K77&gt;100,"+","")&amp;TEXT(K77-100,"0,0")&amp;"%"</f>
        <v>GeB - im Nebenjob: +23,5%</v>
      </c>
    </row>
    <row r="81" spans="9:9" ht="15" customHeight="1" x14ac:dyDescent="0.2">
      <c r="I81" s="488" t="str">
        <f>IF(ISERROR(HLOOKUP(1,I$78:K$79,2,FALSE)),"",HLOOKUP(1,I$78:K$79,2,FALSE))</f>
        <v>GeB - im Nebenjob: +23,5%</v>
      </c>
    </row>
    <row r="82" spans="9:9" ht="15" customHeight="1" x14ac:dyDescent="0.2">
      <c r="I82" s="488" t="str">
        <f>IF(ISERROR(HLOOKUP(2,I$78:K$79,2,FALSE)),"",HLOOKUP(2,I$78:K$79,2,FALSE))</f>
        <v>SvB: +14,3%</v>
      </c>
    </row>
    <row r="83" spans="9:9" ht="15" customHeight="1" x14ac:dyDescent="0.2">
      <c r="I83" s="488" t="str">
        <f>IF(ISERROR(HLOOKUP(3,I$78:K$79,2,FALSE)),"",HLOOKUP(3,I$78:K$79,2,FALSE))</f>
        <v>GeB - ausschließlich: -12,3%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282308</v>
      </c>
      <c r="E12" s="114">
        <v>281377</v>
      </c>
      <c r="F12" s="114">
        <v>284001</v>
      </c>
      <c r="G12" s="114">
        <v>276585</v>
      </c>
      <c r="H12" s="114">
        <v>275899</v>
      </c>
      <c r="I12" s="115">
        <v>6409</v>
      </c>
      <c r="J12" s="116">
        <v>2.3229515148659474</v>
      </c>
      <c r="N12" s="117"/>
    </row>
    <row r="13" spans="1:15" s="110" customFormat="1" ht="13.5" customHeight="1" x14ac:dyDescent="0.2">
      <c r="A13" s="118" t="s">
        <v>105</v>
      </c>
      <c r="B13" s="119" t="s">
        <v>106</v>
      </c>
      <c r="C13" s="113">
        <v>52.415446958640914</v>
      </c>
      <c r="D13" s="114">
        <v>147973</v>
      </c>
      <c r="E13" s="114">
        <v>147310</v>
      </c>
      <c r="F13" s="114">
        <v>149262</v>
      </c>
      <c r="G13" s="114">
        <v>145131</v>
      </c>
      <c r="H13" s="114">
        <v>144603</v>
      </c>
      <c r="I13" s="115">
        <v>3370</v>
      </c>
      <c r="J13" s="116">
        <v>2.3305187305934179</v>
      </c>
    </row>
    <row r="14" spans="1:15" s="110" customFormat="1" ht="13.5" customHeight="1" x14ac:dyDescent="0.2">
      <c r="A14" s="120"/>
      <c r="B14" s="119" t="s">
        <v>107</v>
      </c>
      <c r="C14" s="113">
        <v>47.584553041359086</v>
      </c>
      <c r="D14" s="114">
        <v>134335</v>
      </c>
      <c r="E14" s="114">
        <v>134067</v>
      </c>
      <c r="F14" s="114">
        <v>134739</v>
      </c>
      <c r="G14" s="114">
        <v>131454</v>
      </c>
      <c r="H14" s="114">
        <v>131296</v>
      </c>
      <c r="I14" s="115">
        <v>3039</v>
      </c>
      <c r="J14" s="116">
        <v>2.3146173531562271</v>
      </c>
    </row>
    <row r="15" spans="1:15" s="110" customFormat="1" ht="13.5" customHeight="1" x14ac:dyDescent="0.2">
      <c r="A15" s="118" t="s">
        <v>105</v>
      </c>
      <c r="B15" s="121" t="s">
        <v>108</v>
      </c>
      <c r="C15" s="113">
        <v>11.703175255394816</v>
      </c>
      <c r="D15" s="114">
        <v>33039</v>
      </c>
      <c r="E15" s="114">
        <v>34095</v>
      </c>
      <c r="F15" s="114">
        <v>35116</v>
      </c>
      <c r="G15" s="114">
        <v>30993</v>
      </c>
      <c r="H15" s="114">
        <v>32268</v>
      </c>
      <c r="I15" s="115">
        <v>771</v>
      </c>
      <c r="J15" s="116">
        <v>2.3893640758646337</v>
      </c>
    </row>
    <row r="16" spans="1:15" s="110" customFormat="1" ht="13.5" customHeight="1" x14ac:dyDescent="0.2">
      <c r="A16" s="118"/>
      <c r="B16" s="121" t="s">
        <v>109</v>
      </c>
      <c r="C16" s="113">
        <v>66.391317284667807</v>
      </c>
      <c r="D16" s="114">
        <v>187428</v>
      </c>
      <c r="E16" s="114">
        <v>186432</v>
      </c>
      <c r="F16" s="114">
        <v>188321</v>
      </c>
      <c r="G16" s="114">
        <v>186293</v>
      </c>
      <c r="H16" s="114">
        <v>185541</v>
      </c>
      <c r="I16" s="115">
        <v>1887</v>
      </c>
      <c r="J16" s="116">
        <v>1.0170258864617523</v>
      </c>
    </row>
    <row r="17" spans="1:10" s="110" customFormat="1" ht="13.5" customHeight="1" x14ac:dyDescent="0.2">
      <c r="A17" s="118"/>
      <c r="B17" s="121" t="s">
        <v>110</v>
      </c>
      <c r="C17" s="113">
        <v>20.631367159272852</v>
      </c>
      <c r="D17" s="114">
        <v>58244</v>
      </c>
      <c r="E17" s="114">
        <v>57292</v>
      </c>
      <c r="F17" s="114">
        <v>57003</v>
      </c>
      <c r="G17" s="114">
        <v>55843</v>
      </c>
      <c r="H17" s="114">
        <v>54706</v>
      </c>
      <c r="I17" s="115">
        <v>3538</v>
      </c>
      <c r="J17" s="116">
        <v>6.46729791978942</v>
      </c>
    </row>
    <row r="18" spans="1:10" s="110" customFormat="1" ht="13.5" customHeight="1" x14ac:dyDescent="0.2">
      <c r="A18" s="120"/>
      <c r="B18" s="121" t="s">
        <v>111</v>
      </c>
      <c r="C18" s="113">
        <v>1.2741403006645224</v>
      </c>
      <c r="D18" s="114">
        <v>3597</v>
      </c>
      <c r="E18" s="114">
        <v>3558</v>
      </c>
      <c r="F18" s="114">
        <v>3561</v>
      </c>
      <c r="G18" s="114">
        <v>3456</v>
      </c>
      <c r="H18" s="114">
        <v>3384</v>
      </c>
      <c r="I18" s="115">
        <v>213</v>
      </c>
      <c r="J18" s="116">
        <v>6.294326241134752</v>
      </c>
    </row>
    <row r="19" spans="1:10" s="110" customFormat="1" ht="13.5" customHeight="1" x14ac:dyDescent="0.2">
      <c r="A19" s="120"/>
      <c r="B19" s="121" t="s">
        <v>112</v>
      </c>
      <c r="C19" s="113">
        <v>0.35068081669665757</v>
      </c>
      <c r="D19" s="114">
        <v>990</v>
      </c>
      <c r="E19" s="114">
        <v>952</v>
      </c>
      <c r="F19" s="114">
        <v>979</v>
      </c>
      <c r="G19" s="114">
        <v>878</v>
      </c>
      <c r="H19" s="114">
        <v>890</v>
      </c>
      <c r="I19" s="115">
        <v>100</v>
      </c>
      <c r="J19" s="116">
        <v>11.235955056179776</v>
      </c>
    </row>
    <row r="20" spans="1:10" s="110" customFormat="1" ht="13.5" customHeight="1" x14ac:dyDescent="0.2">
      <c r="A20" s="118" t="s">
        <v>113</v>
      </c>
      <c r="B20" s="122" t="s">
        <v>114</v>
      </c>
      <c r="C20" s="113">
        <v>67.828400187029771</v>
      </c>
      <c r="D20" s="114">
        <v>191485</v>
      </c>
      <c r="E20" s="114">
        <v>191028</v>
      </c>
      <c r="F20" s="114">
        <v>193634</v>
      </c>
      <c r="G20" s="114">
        <v>187822</v>
      </c>
      <c r="H20" s="114">
        <v>188296</v>
      </c>
      <c r="I20" s="115">
        <v>3189</v>
      </c>
      <c r="J20" s="116">
        <v>1.6936100607554063</v>
      </c>
    </row>
    <row r="21" spans="1:10" s="110" customFormat="1" ht="13.5" customHeight="1" x14ac:dyDescent="0.2">
      <c r="A21" s="120"/>
      <c r="B21" s="122" t="s">
        <v>115</v>
      </c>
      <c r="C21" s="113">
        <v>32.171599812970229</v>
      </c>
      <c r="D21" s="114">
        <v>90823</v>
      </c>
      <c r="E21" s="114">
        <v>90349</v>
      </c>
      <c r="F21" s="114">
        <v>90367</v>
      </c>
      <c r="G21" s="114">
        <v>88763</v>
      </c>
      <c r="H21" s="114">
        <v>87603</v>
      </c>
      <c r="I21" s="115">
        <v>3220</v>
      </c>
      <c r="J21" s="116">
        <v>3.6756732075385545</v>
      </c>
    </row>
    <row r="22" spans="1:10" s="110" customFormat="1" ht="13.5" customHeight="1" x14ac:dyDescent="0.2">
      <c r="A22" s="118" t="s">
        <v>113</v>
      </c>
      <c r="B22" s="122" t="s">
        <v>116</v>
      </c>
      <c r="C22" s="113">
        <v>92.012978732448246</v>
      </c>
      <c r="D22" s="114">
        <v>259760</v>
      </c>
      <c r="E22" s="114">
        <v>260116</v>
      </c>
      <c r="F22" s="114">
        <v>262086</v>
      </c>
      <c r="G22" s="114">
        <v>255779</v>
      </c>
      <c r="H22" s="114">
        <v>255803</v>
      </c>
      <c r="I22" s="115">
        <v>3957</v>
      </c>
      <c r="J22" s="116">
        <v>1.5468935078947472</v>
      </c>
    </row>
    <row r="23" spans="1:10" s="110" customFormat="1" ht="13.5" customHeight="1" x14ac:dyDescent="0.2">
      <c r="A23" s="123"/>
      <c r="B23" s="124" t="s">
        <v>117</v>
      </c>
      <c r="C23" s="125">
        <v>7.9501820706462443</v>
      </c>
      <c r="D23" s="114">
        <v>22444</v>
      </c>
      <c r="E23" s="114">
        <v>21155</v>
      </c>
      <c r="F23" s="114">
        <v>21815</v>
      </c>
      <c r="G23" s="114">
        <v>20719</v>
      </c>
      <c r="H23" s="114">
        <v>20004</v>
      </c>
      <c r="I23" s="115">
        <v>2440</v>
      </c>
      <c r="J23" s="116">
        <v>12.19756048790242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71052</v>
      </c>
      <c r="E26" s="114">
        <v>74002</v>
      </c>
      <c r="F26" s="114">
        <v>74480</v>
      </c>
      <c r="G26" s="114">
        <v>75473</v>
      </c>
      <c r="H26" s="140">
        <v>73699</v>
      </c>
      <c r="I26" s="115">
        <v>-2647</v>
      </c>
      <c r="J26" s="116">
        <v>-3.5916362501526478</v>
      </c>
    </row>
    <row r="27" spans="1:10" s="110" customFormat="1" ht="13.5" customHeight="1" x14ac:dyDescent="0.2">
      <c r="A27" s="118" t="s">
        <v>105</v>
      </c>
      <c r="B27" s="119" t="s">
        <v>106</v>
      </c>
      <c r="C27" s="113">
        <v>39.936947587682262</v>
      </c>
      <c r="D27" s="115">
        <v>28376</v>
      </c>
      <c r="E27" s="114">
        <v>29468</v>
      </c>
      <c r="F27" s="114">
        <v>29652</v>
      </c>
      <c r="G27" s="114">
        <v>29836</v>
      </c>
      <c r="H27" s="140">
        <v>28971</v>
      </c>
      <c r="I27" s="115">
        <v>-595</v>
      </c>
      <c r="J27" s="116">
        <v>-2.0537779158468812</v>
      </c>
    </row>
    <row r="28" spans="1:10" s="110" customFormat="1" ht="13.5" customHeight="1" x14ac:dyDescent="0.2">
      <c r="A28" s="120"/>
      <c r="B28" s="119" t="s">
        <v>107</v>
      </c>
      <c r="C28" s="113">
        <v>60.063052412317738</v>
      </c>
      <c r="D28" s="115">
        <v>42676</v>
      </c>
      <c r="E28" s="114">
        <v>44534</v>
      </c>
      <c r="F28" s="114">
        <v>44828</v>
      </c>
      <c r="G28" s="114">
        <v>45637</v>
      </c>
      <c r="H28" s="140">
        <v>44728</v>
      </c>
      <c r="I28" s="115">
        <v>-2052</v>
      </c>
      <c r="J28" s="116">
        <v>-4.5877302808084419</v>
      </c>
    </row>
    <row r="29" spans="1:10" s="110" customFormat="1" ht="13.5" customHeight="1" x14ac:dyDescent="0.2">
      <c r="A29" s="118" t="s">
        <v>105</v>
      </c>
      <c r="B29" s="121" t="s">
        <v>108</v>
      </c>
      <c r="C29" s="113">
        <v>18.171198558802004</v>
      </c>
      <c r="D29" s="115">
        <v>12911</v>
      </c>
      <c r="E29" s="114">
        <v>13660</v>
      </c>
      <c r="F29" s="114">
        <v>13659</v>
      </c>
      <c r="G29" s="114">
        <v>14081</v>
      </c>
      <c r="H29" s="140">
        <v>13008</v>
      </c>
      <c r="I29" s="115">
        <v>-97</v>
      </c>
      <c r="J29" s="116">
        <v>-0.74569495694956944</v>
      </c>
    </row>
    <row r="30" spans="1:10" s="110" customFormat="1" ht="13.5" customHeight="1" x14ac:dyDescent="0.2">
      <c r="A30" s="118"/>
      <c r="B30" s="121" t="s">
        <v>109</v>
      </c>
      <c r="C30" s="113">
        <v>46.678488993976245</v>
      </c>
      <c r="D30" s="115">
        <v>33166</v>
      </c>
      <c r="E30" s="114">
        <v>34855</v>
      </c>
      <c r="F30" s="114">
        <v>35204</v>
      </c>
      <c r="G30" s="114">
        <v>35655</v>
      </c>
      <c r="H30" s="140">
        <v>35427</v>
      </c>
      <c r="I30" s="115">
        <v>-2261</v>
      </c>
      <c r="J30" s="116">
        <v>-6.3821379174076274</v>
      </c>
    </row>
    <row r="31" spans="1:10" s="110" customFormat="1" ht="13.5" customHeight="1" x14ac:dyDescent="0.2">
      <c r="A31" s="118"/>
      <c r="B31" s="121" t="s">
        <v>110</v>
      </c>
      <c r="C31" s="113">
        <v>19.146540561842031</v>
      </c>
      <c r="D31" s="115">
        <v>13604</v>
      </c>
      <c r="E31" s="114">
        <v>13859</v>
      </c>
      <c r="F31" s="114">
        <v>14007</v>
      </c>
      <c r="G31" s="114">
        <v>14174</v>
      </c>
      <c r="H31" s="140">
        <v>13971</v>
      </c>
      <c r="I31" s="115">
        <v>-367</v>
      </c>
      <c r="J31" s="116">
        <v>-2.626869944885835</v>
      </c>
    </row>
    <row r="32" spans="1:10" s="110" customFormat="1" ht="13.5" customHeight="1" x14ac:dyDescent="0.2">
      <c r="A32" s="120"/>
      <c r="B32" s="121" t="s">
        <v>111</v>
      </c>
      <c r="C32" s="113">
        <v>16.002364465461916</v>
      </c>
      <c r="D32" s="115">
        <v>11370</v>
      </c>
      <c r="E32" s="114">
        <v>11628</v>
      </c>
      <c r="F32" s="114">
        <v>11610</v>
      </c>
      <c r="G32" s="114">
        <v>11563</v>
      </c>
      <c r="H32" s="140">
        <v>11293</v>
      </c>
      <c r="I32" s="115">
        <v>77</v>
      </c>
      <c r="J32" s="116">
        <v>0.68183830691578851</v>
      </c>
    </row>
    <row r="33" spans="1:10" s="110" customFormat="1" ht="13.5" customHeight="1" x14ac:dyDescent="0.2">
      <c r="A33" s="120"/>
      <c r="B33" s="121" t="s">
        <v>112</v>
      </c>
      <c r="C33" s="113">
        <v>1.5087541518887575</v>
      </c>
      <c r="D33" s="115">
        <v>1072</v>
      </c>
      <c r="E33" s="114">
        <v>1112</v>
      </c>
      <c r="F33" s="114">
        <v>1121</v>
      </c>
      <c r="G33" s="114">
        <v>977</v>
      </c>
      <c r="H33" s="140">
        <v>945</v>
      </c>
      <c r="I33" s="115">
        <v>127</v>
      </c>
      <c r="J33" s="116">
        <v>13.43915343915344</v>
      </c>
    </row>
    <row r="34" spans="1:10" s="110" customFormat="1" ht="13.5" customHeight="1" x14ac:dyDescent="0.2">
      <c r="A34" s="118" t="s">
        <v>113</v>
      </c>
      <c r="B34" s="122" t="s">
        <v>116</v>
      </c>
      <c r="C34" s="113">
        <v>93.007937848336425</v>
      </c>
      <c r="D34" s="115">
        <v>66084</v>
      </c>
      <c r="E34" s="114">
        <v>68706</v>
      </c>
      <c r="F34" s="114">
        <v>69137</v>
      </c>
      <c r="G34" s="114">
        <v>70018</v>
      </c>
      <c r="H34" s="140">
        <v>68426</v>
      </c>
      <c r="I34" s="115">
        <v>-2342</v>
      </c>
      <c r="J34" s="116">
        <v>-3.422675591149563</v>
      </c>
    </row>
    <row r="35" spans="1:10" s="110" customFormat="1" ht="13.5" customHeight="1" x14ac:dyDescent="0.2">
      <c r="A35" s="118"/>
      <c r="B35" s="119" t="s">
        <v>117</v>
      </c>
      <c r="C35" s="113">
        <v>6.7598378652254683</v>
      </c>
      <c r="D35" s="115">
        <v>4803</v>
      </c>
      <c r="E35" s="114">
        <v>5116</v>
      </c>
      <c r="F35" s="114">
        <v>5154</v>
      </c>
      <c r="G35" s="114">
        <v>5258</v>
      </c>
      <c r="H35" s="140">
        <v>5092</v>
      </c>
      <c r="I35" s="115">
        <v>-289</v>
      </c>
      <c r="J35" s="116">
        <v>-5.6755695208169676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44714</v>
      </c>
      <c r="E37" s="114">
        <v>46473</v>
      </c>
      <c r="F37" s="114">
        <v>46534</v>
      </c>
      <c r="G37" s="114">
        <v>48349</v>
      </c>
      <c r="H37" s="140">
        <v>47307</v>
      </c>
      <c r="I37" s="115">
        <v>-2593</v>
      </c>
      <c r="J37" s="116">
        <v>-5.4812184243346653</v>
      </c>
    </row>
    <row r="38" spans="1:10" s="110" customFormat="1" ht="13.5" customHeight="1" x14ac:dyDescent="0.2">
      <c r="A38" s="118" t="s">
        <v>105</v>
      </c>
      <c r="B38" s="119" t="s">
        <v>106</v>
      </c>
      <c r="C38" s="113">
        <v>38.372769155074472</v>
      </c>
      <c r="D38" s="115">
        <v>17158</v>
      </c>
      <c r="E38" s="114">
        <v>17830</v>
      </c>
      <c r="F38" s="114">
        <v>17781</v>
      </c>
      <c r="G38" s="114">
        <v>18384</v>
      </c>
      <c r="H38" s="140">
        <v>17839</v>
      </c>
      <c r="I38" s="115">
        <v>-681</v>
      </c>
      <c r="J38" s="116">
        <v>-3.8174785582151465</v>
      </c>
    </row>
    <row r="39" spans="1:10" s="110" customFormat="1" ht="13.5" customHeight="1" x14ac:dyDescent="0.2">
      <c r="A39" s="120"/>
      <c r="B39" s="119" t="s">
        <v>107</v>
      </c>
      <c r="C39" s="113">
        <v>61.627230844925528</v>
      </c>
      <c r="D39" s="115">
        <v>27556</v>
      </c>
      <c r="E39" s="114">
        <v>28643</v>
      </c>
      <c r="F39" s="114">
        <v>28753</v>
      </c>
      <c r="G39" s="114">
        <v>29965</v>
      </c>
      <c r="H39" s="140">
        <v>29468</v>
      </c>
      <c r="I39" s="115">
        <v>-1912</v>
      </c>
      <c r="J39" s="116">
        <v>-6.4883941903081306</v>
      </c>
    </row>
    <row r="40" spans="1:10" s="110" customFormat="1" ht="13.5" customHeight="1" x14ac:dyDescent="0.2">
      <c r="A40" s="118" t="s">
        <v>105</v>
      </c>
      <c r="B40" s="121" t="s">
        <v>108</v>
      </c>
      <c r="C40" s="113">
        <v>21.407165540993873</v>
      </c>
      <c r="D40" s="115">
        <v>9572</v>
      </c>
      <c r="E40" s="114">
        <v>9982</v>
      </c>
      <c r="F40" s="114">
        <v>9720</v>
      </c>
      <c r="G40" s="114">
        <v>10678</v>
      </c>
      <c r="H40" s="140">
        <v>9697</v>
      </c>
      <c r="I40" s="115">
        <v>-125</v>
      </c>
      <c r="J40" s="116">
        <v>-1.2890584716922759</v>
      </c>
    </row>
    <row r="41" spans="1:10" s="110" customFormat="1" ht="13.5" customHeight="1" x14ac:dyDescent="0.2">
      <c r="A41" s="118"/>
      <c r="B41" s="121" t="s">
        <v>109</v>
      </c>
      <c r="C41" s="113">
        <v>33.890951379881024</v>
      </c>
      <c r="D41" s="115">
        <v>15154</v>
      </c>
      <c r="E41" s="114">
        <v>16124</v>
      </c>
      <c r="F41" s="114">
        <v>16302</v>
      </c>
      <c r="G41" s="114">
        <v>16986</v>
      </c>
      <c r="H41" s="140">
        <v>17232</v>
      </c>
      <c r="I41" s="115">
        <v>-2078</v>
      </c>
      <c r="J41" s="116">
        <v>-12.058960074280408</v>
      </c>
    </row>
    <row r="42" spans="1:10" s="110" customFormat="1" ht="13.5" customHeight="1" x14ac:dyDescent="0.2">
      <c r="A42" s="118"/>
      <c r="B42" s="121" t="s">
        <v>110</v>
      </c>
      <c r="C42" s="113">
        <v>20.040703135483295</v>
      </c>
      <c r="D42" s="115">
        <v>8961</v>
      </c>
      <c r="E42" s="114">
        <v>9098</v>
      </c>
      <c r="F42" s="114">
        <v>9261</v>
      </c>
      <c r="G42" s="114">
        <v>9474</v>
      </c>
      <c r="H42" s="140">
        <v>9438</v>
      </c>
      <c r="I42" s="115">
        <v>-477</v>
      </c>
      <c r="J42" s="116">
        <v>-5.0540368722186901</v>
      </c>
    </row>
    <row r="43" spans="1:10" s="110" customFormat="1" ht="13.5" customHeight="1" x14ac:dyDescent="0.2">
      <c r="A43" s="120"/>
      <c r="B43" s="121" t="s">
        <v>111</v>
      </c>
      <c r="C43" s="113">
        <v>24.658943507626248</v>
      </c>
      <c r="D43" s="115">
        <v>11026</v>
      </c>
      <c r="E43" s="114">
        <v>11269</v>
      </c>
      <c r="F43" s="114">
        <v>11251</v>
      </c>
      <c r="G43" s="114">
        <v>11211</v>
      </c>
      <c r="H43" s="140">
        <v>10940</v>
      </c>
      <c r="I43" s="115">
        <v>86</v>
      </c>
      <c r="J43" s="116">
        <v>0.78610603290676417</v>
      </c>
    </row>
    <row r="44" spans="1:10" s="110" customFormat="1" ht="13.5" customHeight="1" x14ac:dyDescent="0.2">
      <c r="A44" s="120"/>
      <c r="B44" s="121" t="s">
        <v>112</v>
      </c>
      <c r="C44" s="113">
        <v>2.2095987833788073</v>
      </c>
      <c r="D44" s="115">
        <v>988</v>
      </c>
      <c r="E44" s="114">
        <v>1028</v>
      </c>
      <c r="F44" s="114">
        <v>1041</v>
      </c>
      <c r="G44" s="114">
        <v>900</v>
      </c>
      <c r="H44" s="140">
        <v>868</v>
      </c>
      <c r="I44" s="115">
        <v>120</v>
      </c>
      <c r="J44" s="116">
        <v>13.824884792626728</v>
      </c>
    </row>
    <row r="45" spans="1:10" s="110" customFormat="1" ht="13.5" customHeight="1" x14ac:dyDescent="0.2">
      <c r="A45" s="118" t="s">
        <v>113</v>
      </c>
      <c r="B45" s="122" t="s">
        <v>116</v>
      </c>
      <c r="C45" s="113">
        <v>92.742765129489641</v>
      </c>
      <c r="D45" s="115">
        <v>41469</v>
      </c>
      <c r="E45" s="114">
        <v>42973</v>
      </c>
      <c r="F45" s="114">
        <v>43043</v>
      </c>
      <c r="G45" s="114">
        <v>44674</v>
      </c>
      <c r="H45" s="140">
        <v>43678</v>
      </c>
      <c r="I45" s="115">
        <v>-2209</v>
      </c>
      <c r="J45" s="116">
        <v>-5.057466001190531</v>
      </c>
    </row>
    <row r="46" spans="1:10" s="110" customFormat="1" ht="13.5" customHeight="1" x14ac:dyDescent="0.2">
      <c r="A46" s="118"/>
      <c r="B46" s="119" t="s">
        <v>117</v>
      </c>
      <c r="C46" s="113">
        <v>6.8926957999731631</v>
      </c>
      <c r="D46" s="115">
        <v>3082</v>
      </c>
      <c r="E46" s="114">
        <v>3321</v>
      </c>
      <c r="F46" s="114">
        <v>3303</v>
      </c>
      <c r="G46" s="114">
        <v>3480</v>
      </c>
      <c r="H46" s="140">
        <v>3450</v>
      </c>
      <c r="I46" s="115">
        <v>-368</v>
      </c>
      <c r="J46" s="116">
        <v>-10.666666666666666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26338</v>
      </c>
      <c r="E48" s="114">
        <v>27529</v>
      </c>
      <c r="F48" s="114">
        <v>27946</v>
      </c>
      <c r="G48" s="114">
        <v>27124</v>
      </c>
      <c r="H48" s="140">
        <v>26392</v>
      </c>
      <c r="I48" s="115">
        <v>-54</v>
      </c>
      <c r="J48" s="116">
        <v>-0.20460745680509246</v>
      </c>
    </row>
    <row r="49" spans="1:12" s="110" customFormat="1" ht="13.5" customHeight="1" x14ac:dyDescent="0.2">
      <c r="A49" s="118" t="s">
        <v>105</v>
      </c>
      <c r="B49" s="119" t="s">
        <v>106</v>
      </c>
      <c r="C49" s="113">
        <v>42.592451970536864</v>
      </c>
      <c r="D49" s="115">
        <v>11218</v>
      </c>
      <c r="E49" s="114">
        <v>11638</v>
      </c>
      <c r="F49" s="114">
        <v>11871</v>
      </c>
      <c r="G49" s="114">
        <v>11452</v>
      </c>
      <c r="H49" s="140">
        <v>11132</v>
      </c>
      <c r="I49" s="115">
        <v>86</v>
      </c>
      <c r="J49" s="116">
        <v>0.77254761049227449</v>
      </c>
    </row>
    <row r="50" spans="1:12" s="110" customFormat="1" ht="13.5" customHeight="1" x14ac:dyDescent="0.2">
      <c r="A50" s="120"/>
      <c r="B50" s="119" t="s">
        <v>107</v>
      </c>
      <c r="C50" s="113">
        <v>57.407548029463136</v>
      </c>
      <c r="D50" s="115">
        <v>15120</v>
      </c>
      <c r="E50" s="114">
        <v>15891</v>
      </c>
      <c r="F50" s="114">
        <v>16075</v>
      </c>
      <c r="G50" s="114">
        <v>15672</v>
      </c>
      <c r="H50" s="140">
        <v>15260</v>
      </c>
      <c r="I50" s="115">
        <v>-140</v>
      </c>
      <c r="J50" s="116">
        <v>-0.91743119266055051</v>
      </c>
    </row>
    <row r="51" spans="1:12" s="110" customFormat="1" ht="13.5" customHeight="1" x14ac:dyDescent="0.2">
      <c r="A51" s="118" t="s">
        <v>105</v>
      </c>
      <c r="B51" s="121" t="s">
        <v>108</v>
      </c>
      <c r="C51" s="113">
        <v>12.677500189839776</v>
      </c>
      <c r="D51" s="115">
        <v>3339</v>
      </c>
      <c r="E51" s="114">
        <v>3678</v>
      </c>
      <c r="F51" s="114">
        <v>3939</v>
      </c>
      <c r="G51" s="114">
        <v>3403</v>
      </c>
      <c r="H51" s="140">
        <v>3311</v>
      </c>
      <c r="I51" s="115">
        <v>28</v>
      </c>
      <c r="J51" s="116">
        <v>0.84566596194503174</v>
      </c>
    </row>
    <row r="52" spans="1:12" s="110" customFormat="1" ht="13.5" customHeight="1" x14ac:dyDescent="0.2">
      <c r="A52" s="118"/>
      <c r="B52" s="121" t="s">
        <v>109</v>
      </c>
      <c r="C52" s="113">
        <v>68.387880628749329</v>
      </c>
      <c r="D52" s="115">
        <v>18012</v>
      </c>
      <c r="E52" s="114">
        <v>18731</v>
      </c>
      <c r="F52" s="114">
        <v>18902</v>
      </c>
      <c r="G52" s="114">
        <v>18669</v>
      </c>
      <c r="H52" s="140">
        <v>18195</v>
      </c>
      <c r="I52" s="115">
        <v>-183</v>
      </c>
      <c r="J52" s="116">
        <v>-1.0057708161582852</v>
      </c>
    </row>
    <row r="53" spans="1:12" s="110" customFormat="1" ht="13.5" customHeight="1" x14ac:dyDescent="0.2">
      <c r="A53" s="118"/>
      <c r="B53" s="121" t="s">
        <v>110</v>
      </c>
      <c r="C53" s="113">
        <v>17.628521527830511</v>
      </c>
      <c r="D53" s="115">
        <v>4643</v>
      </c>
      <c r="E53" s="114">
        <v>4761</v>
      </c>
      <c r="F53" s="114">
        <v>4746</v>
      </c>
      <c r="G53" s="114">
        <v>4700</v>
      </c>
      <c r="H53" s="140">
        <v>4533</v>
      </c>
      <c r="I53" s="115">
        <v>110</v>
      </c>
      <c r="J53" s="116">
        <v>2.4266490183101697</v>
      </c>
    </row>
    <row r="54" spans="1:12" s="110" customFormat="1" ht="13.5" customHeight="1" x14ac:dyDescent="0.2">
      <c r="A54" s="120"/>
      <c r="B54" s="121" t="s">
        <v>111</v>
      </c>
      <c r="C54" s="113">
        <v>1.3060976535803781</v>
      </c>
      <c r="D54" s="115">
        <v>344</v>
      </c>
      <c r="E54" s="114">
        <v>359</v>
      </c>
      <c r="F54" s="114">
        <v>359</v>
      </c>
      <c r="G54" s="114">
        <v>352</v>
      </c>
      <c r="H54" s="140">
        <v>353</v>
      </c>
      <c r="I54" s="115">
        <v>-9</v>
      </c>
      <c r="J54" s="116">
        <v>-2.5495750708215299</v>
      </c>
    </row>
    <row r="55" spans="1:12" s="110" customFormat="1" ht="13.5" customHeight="1" x14ac:dyDescent="0.2">
      <c r="A55" s="120"/>
      <c r="B55" s="121" t="s">
        <v>112</v>
      </c>
      <c r="C55" s="113">
        <v>0.31893082238590631</v>
      </c>
      <c r="D55" s="115">
        <v>84</v>
      </c>
      <c r="E55" s="114">
        <v>84</v>
      </c>
      <c r="F55" s="114">
        <v>80</v>
      </c>
      <c r="G55" s="114">
        <v>77</v>
      </c>
      <c r="H55" s="140">
        <v>77</v>
      </c>
      <c r="I55" s="115">
        <v>7</v>
      </c>
      <c r="J55" s="116">
        <v>9.0909090909090917</v>
      </c>
    </row>
    <row r="56" spans="1:12" s="110" customFormat="1" ht="13.5" customHeight="1" x14ac:dyDescent="0.2">
      <c r="A56" s="118" t="s">
        <v>113</v>
      </c>
      <c r="B56" s="122" t="s">
        <v>116</v>
      </c>
      <c r="C56" s="113">
        <v>93.458121345584331</v>
      </c>
      <c r="D56" s="115">
        <v>24615</v>
      </c>
      <c r="E56" s="114">
        <v>25733</v>
      </c>
      <c r="F56" s="114">
        <v>26094</v>
      </c>
      <c r="G56" s="114">
        <v>25344</v>
      </c>
      <c r="H56" s="140">
        <v>24748</v>
      </c>
      <c r="I56" s="115">
        <v>-133</v>
      </c>
      <c r="J56" s="116">
        <v>-0.53741716502343628</v>
      </c>
    </row>
    <row r="57" spans="1:12" s="110" customFormat="1" ht="13.5" customHeight="1" x14ac:dyDescent="0.2">
      <c r="A57" s="142"/>
      <c r="B57" s="124" t="s">
        <v>117</v>
      </c>
      <c r="C57" s="125">
        <v>6.5342850634064851</v>
      </c>
      <c r="D57" s="143">
        <v>1721</v>
      </c>
      <c r="E57" s="144">
        <v>1795</v>
      </c>
      <c r="F57" s="144">
        <v>1851</v>
      </c>
      <c r="G57" s="144">
        <v>1778</v>
      </c>
      <c r="H57" s="145">
        <v>1642</v>
      </c>
      <c r="I57" s="143">
        <v>79</v>
      </c>
      <c r="J57" s="146">
        <v>4.8112058465286234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282308</v>
      </c>
      <c r="E12" s="236">
        <v>281377</v>
      </c>
      <c r="F12" s="114">
        <v>284001</v>
      </c>
      <c r="G12" s="114">
        <v>276585</v>
      </c>
      <c r="H12" s="140">
        <v>275899</v>
      </c>
      <c r="I12" s="115">
        <v>6409</v>
      </c>
      <c r="J12" s="116">
        <v>2.3229515148659474</v>
      </c>
    </row>
    <row r="13" spans="1:15" s="110" customFormat="1" ht="12" customHeight="1" x14ac:dyDescent="0.2">
      <c r="A13" s="118" t="s">
        <v>105</v>
      </c>
      <c r="B13" s="119" t="s">
        <v>106</v>
      </c>
      <c r="C13" s="113">
        <v>52.415446958640914</v>
      </c>
      <c r="D13" s="115">
        <v>147973</v>
      </c>
      <c r="E13" s="114">
        <v>147310</v>
      </c>
      <c r="F13" s="114">
        <v>149262</v>
      </c>
      <c r="G13" s="114">
        <v>145131</v>
      </c>
      <c r="H13" s="140">
        <v>144603</v>
      </c>
      <c r="I13" s="115">
        <v>3370</v>
      </c>
      <c r="J13" s="116">
        <v>2.3305187305934179</v>
      </c>
    </row>
    <row r="14" spans="1:15" s="110" customFormat="1" ht="12" customHeight="1" x14ac:dyDescent="0.2">
      <c r="A14" s="118"/>
      <c r="B14" s="119" t="s">
        <v>107</v>
      </c>
      <c r="C14" s="113">
        <v>47.584553041359086</v>
      </c>
      <c r="D14" s="115">
        <v>134335</v>
      </c>
      <c r="E14" s="114">
        <v>134067</v>
      </c>
      <c r="F14" s="114">
        <v>134739</v>
      </c>
      <c r="G14" s="114">
        <v>131454</v>
      </c>
      <c r="H14" s="140">
        <v>131296</v>
      </c>
      <c r="I14" s="115">
        <v>3039</v>
      </c>
      <c r="J14" s="116">
        <v>2.3146173531562271</v>
      </c>
    </row>
    <row r="15" spans="1:15" s="110" customFormat="1" ht="12" customHeight="1" x14ac:dyDescent="0.2">
      <c r="A15" s="118" t="s">
        <v>105</v>
      </c>
      <c r="B15" s="121" t="s">
        <v>108</v>
      </c>
      <c r="C15" s="113">
        <v>11.703175255394816</v>
      </c>
      <c r="D15" s="115">
        <v>33039</v>
      </c>
      <c r="E15" s="114">
        <v>34095</v>
      </c>
      <c r="F15" s="114">
        <v>35116</v>
      </c>
      <c r="G15" s="114">
        <v>30993</v>
      </c>
      <c r="H15" s="140">
        <v>32268</v>
      </c>
      <c r="I15" s="115">
        <v>771</v>
      </c>
      <c r="J15" s="116">
        <v>2.3893640758646337</v>
      </c>
    </row>
    <row r="16" spans="1:15" s="110" customFormat="1" ht="12" customHeight="1" x14ac:dyDescent="0.2">
      <c r="A16" s="118"/>
      <c r="B16" s="121" t="s">
        <v>109</v>
      </c>
      <c r="C16" s="113">
        <v>66.391317284667807</v>
      </c>
      <c r="D16" s="115">
        <v>187428</v>
      </c>
      <c r="E16" s="114">
        <v>186432</v>
      </c>
      <c r="F16" s="114">
        <v>188321</v>
      </c>
      <c r="G16" s="114">
        <v>186293</v>
      </c>
      <c r="H16" s="140">
        <v>185541</v>
      </c>
      <c r="I16" s="115">
        <v>1887</v>
      </c>
      <c r="J16" s="116">
        <v>1.0170258864617523</v>
      </c>
    </row>
    <row r="17" spans="1:10" s="110" customFormat="1" ht="12" customHeight="1" x14ac:dyDescent="0.2">
      <c r="A17" s="118"/>
      <c r="B17" s="121" t="s">
        <v>110</v>
      </c>
      <c r="C17" s="113">
        <v>20.631367159272852</v>
      </c>
      <c r="D17" s="115">
        <v>58244</v>
      </c>
      <c r="E17" s="114">
        <v>57292</v>
      </c>
      <c r="F17" s="114">
        <v>57003</v>
      </c>
      <c r="G17" s="114">
        <v>55843</v>
      </c>
      <c r="H17" s="140">
        <v>54706</v>
      </c>
      <c r="I17" s="115">
        <v>3538</v>
      </c>
      <c r="J17" s="116">
        <v>6.46729791978942</v>
      </c>
    </row>
    <row r="18" spans="1:10" s="110" customFormat="1" ht="12" customHeight="1" x14ac:dyDescent="0.2">
      <c r="A18" s="120"/>
      <c r="B18" s="121" t="s">
        <v>111</v>
      </c>
      <c r="C18" s="113">
        <v>1.2741403006645224</v>
      </c>
      <c r="D18" s="115">
        <v>3597</v>
      </c>
      <c r="E18" s="114">
        <v>3558</v>
      </c>
      <c r="F18" s="114">
        <v>3561</v>
      </c>
      <c r="G18" s="114">
        <v>3456</v>
      </c>
      <c r="H18" s="140">
        <v>3384</v>
      </c>
      <c r="I18" s="115">
        <v>213</v>
      </c>
      <c r="J18" s="116">
        <v>6.294326241134752</v>
      </c>
    </row>
    <row r="19" spans="1:10" s="110" customFormat="1" ht="12" customHeight="1" x14ac:dyDescent="0.2">
      <c r="A19" s="120"/>
      <c r="B19" s="121" t="s">
        <v>112</v>
      </c>
      <c r="C19" s="113">
        <v>0.35068081669665757</v>
      </c>
      <c r="D19" s="115">
        <v>990</v>
      </c>
      <c r="E19" s="114">
        <v>952</v>
      </c>
      <c r="F19" s="114">
        <v>979</v>
      </c>
      <c r="G19" s="114">
        <v>878</v>
      </c>
      <c r="H19" s="140">
        <v>890</v>
      </c>
      <c r="I19" s="115">
        <v>100</v>
      </c>
      <c r="J19" s="116">
        <v>11.235955056179776</v>
      </c>
    </row>
    <row r="20" spans="1:10" s="110" customFormat="1" ht="12" customHeight="1" x14ac:dyDescent="0.2">
      <c r="A20" s="118" t="s">
        <v>113</v>
      </c>
      <c r="B20" s="119" t="s">
        <v>181</v>
      </c>
      <c r="C20" s="113">
        <v>67.828400187029771</v>
      </c>
      <c r="D20" s="115">
        <v>191485</v>
      </c>
      <c r="E20" s="114">
        <v>191028</v>
      </c>
      <c r="F20" s="114">
        <v>193634</v>
      </c>
      <c r="G20" s="114">
        <v>187822</v>
      </c>
      <c r="H20" s="140">
        <v>188296</v>
      </c>
      <c r="I20" s="115">
        <v>3189</v>
      </c>
      <c r="J20" s="116">
        <v>1.6936100607554063</v>
      </c>
    </row>
    <row r="21" spans="1:10" s="110" customFormat="1" ht="12" customHeight="1" x14ac:dyDescent="0.2">
      <c r="A21" s="118"/>
      <c r="B21" s="119" t="s">
        <v>182</v>
      </c>
      <c r="C21" s="113">
        <v>32.171599812970229</v>
      </c>
      <c r="D21" s="115">
        <v>90823</v>
      </c>
      <c r="E21" s="114">
        <v>90349</v>
      </c>
      <c r="F21" s="114">
        <v>90367</v>
      </c>
      <c r="G21" s="114">
        <v>88763</v>
      </c>
      <c r="H21" s="140">
        <v>87603</v>
      </c>
      <c r="I21" s="115">
        <v>3220</v>
      </c>
      <c r="J21" s="116">
        <v>3.6756732075385545</v>
      </c>
    </row>
    <row r="22" spans="1:10" s="110" customFormat="1" ht="12" customHeight="1" x14ac:dyDescent="0.2">
      <c r="A22" s="118" t="s">
        <v>113</v>
      </c>
      <c r="B22" s="119" t="s">
        <v>116</v>
      </c>
      <c r="C22" s="113">
        <v>92.012978732448246</v>
      </c>
      <c r="D22" s="115">
        <v>259760</v>
      </c>
      <c r="E22" s="114">
        <v>260116</v>
      </c>
      <c r="F22" s="114">
        <v>262086</v>
      </c>
      <c r="G22" s="114">
        <v>255779</v>
      </c>
      <c r="H22" s="140">
        <v>255803</v>
      </c>
      <c r="I22" s="115">
        <v>3957</v>
      </c>
      <c r="J22" s="116">
        <v>1.5468935078947472</v>
      </c>
    </row>
    <row r="23" spans="1:10" s="110" customFormat="1" ht="12" customHeight="1" x14ac:dyDescent="0.2">
      <c r="A23" s="118"/>
      <c r="B23" s="119" t="s">
        <v>117</v>
      </c>
      <c r="C23" s="113">
        <v>7.9501820706462443</v>
      </c>
      <c r="D23" s="115">
        <v>22444</v>
      </c>
      <c r="E23" s="114">
        <v>21155</v>
      </c>
      <c r="F23" s="114">
        <v>21815</v>
      </c>
      <c r="G23" s="114">
        <v>20719</v>
      </c>
      <c r="H23" s="140">
        <v>20004</v>
      </c>
      <c r="I23" s="115">
        <v>2440</v>
      </c>
      <c r="J23" s="116">
        <v>12.19756048790242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297506</v>
      </c>
      <c r="E64" s="236">
        <v>296642</v>
      </c>
      <c r="F64" s="236">
        <v>299680</v>
      </c>
      <c r="G64" s="236">
        <v>293215</v>
      </c>
      <c r="H64" s="140">
        <v>292503</v>
      </c>
      <c r="I64" s="115">
        <v>5003</v>
      </c>
      <c r="J64" s="116">
        <v>1.7104098077626555</v>
      </c>
    </row>
    <row r="65" spans="1:12" s="110" customFormat="1" ht="12" customHeight="1" x14ac:dyDescent="0.2">
      <c r="A65" s="118" t="s">
        <v>105</v>
      </c>
      <c r="B65" s="119" t="s">
        <v>106</v>
      </c>
      <c r="C65" s="113">
        <v>53.306824064052492</v>
      </c>
      <c r="D65" s="235">
        <v>158591</v>
      </c>
      <c r="E65" s="236">
        <v>157923</v>
      </c>
      <c r="F65" s="236">
        <v>160212</v>
      </c>
      <c r="G65" s="236">
        <v>156637</v>
      </c>
      <c r="H65" s="140">
        <v>156156</v>
      </c>
      <c r="I65" s="115">
        <v>2435</v>
      </c>
      <c r="J65" s="116">
        <v>1.5593380977996363</v>
      </c>
    </row>
    <row r="66" spans="1:12" s="110" customFormat="1" ht="12" customHeight="1" x14ac:dyDescent="0.2">
      <c r="A66" s="118"/>
      <c r="B66" s="119" t="s">
        <v>107</v>
      </c>
      <c r="C66" s="113">
        <v>46.693175935947508</v>
      </c>
      <c r="D66" s="235">
        <v>138915</v>
      </c>
      <c r="E66" s="236">
        <v>138719</v>
      </c>
      <c r="F66" s="236">
        <v>139468</v>
      </c>
      <c r="G66" s="236">
        <v>136578</v>
      </c>
      <c r="H66" s="140">
        <v>136347</v>
      </c>
      <c r="I66" s="115">
        <v>2568</v>
      </c>
      <c r="J66" s="116">
        <v>1.8834297784329688</v>
      </c>
    </row>
    <row r="67" spans="1:12" s="110" customFormat="1" ht="12" customHeight="1" x14ac:dyDescent="0.2">
      <c r="A67" s="118" t="s">
        <v>105</v>
      </c>
      <c r="B67" s="121" t="s">
        <v>108</v>
      </c>
      <c r="C67" s="113">
        <v>11.316746553010695</v>
      </c>
      <c r="D67" s="235">
        <v>33668</v>
      </c>
      <c r="E67" s="236">
        <v>34683</v>
      </c>
      <c r="F67" s="236">
        <v>35987</v>
      </c>
      <c r="G67" s="236">
        <v>32059</v>
      </c>
      <c r="H67" s="140">
        <v>33340</v>
      </c>
      <c r="I67" s="115">
        <v>328</v>
      </c>
      <c r="J67" s="116">
        <v>0.98380323935212954</v>
      </c>
    </row>
    <row r="68" spans="1:12" s="110" customFormat="1" ht="12" customHeight="1" x14ac:dyDescent="0.2">
      <c r="A68" s="118"/>
      <c r="B68" s="121" t="s">
        <v>109</v>
      </c>
      <c r="C68" s="113">
        <v>66.5411790014319</v>
      </c>
      <c r="D68" s="235">
        <v>197964</v>
      </c>
      <c r="E68" s="236">
        <v>197041</v>
      </c>
      <c r="F68" s="236">
        <v>199152</v>
      </c>
      <c r="G68" s="236">
        <v>197891</v>
      </c>
      <c r="H68" s="140">
        <v>197206</v>
      </c>
      <c r="I68" s="115">
        <v>758</v>
      </c>
      <c r="J68" s="116">
        <v>0.38436964392564121</v>
      </c>
    </row>
    <row r="69" spans="1:12" s="110" customFormat="1" ht="12" customHeight="1" x14ac:dyDescent="0.2">
      <c r="A69" s="118"/>
      <c r="B69" s="121" t="s">
        <v>110</v>
      </c>
      <c r="C69" s="113">
        <v>20.823109449893447</v>
      </c>
      <c r="D69" s="235">
        <v>61950</v>
      </c>
      <c r="E69" s="236">
        <v>61034</v>
      </c>
      <c r="F69" s="236">
        <v>60665</v>
      </c>
      <c r="G69" s="236">
        <v>59490</v>
      </c>
      <c r="H69" s="140">
        <v>58287</v>
      </c>
      <c r="I69" s="115">
        <v>3663</v>
      </c>
      <c r="J69" s="116">
        <v>6.2844201966133104</v>
      </c>
    </row>
    <row r="70" spans="1:12" s="110" customFormat="1" ht="12" customHeight="1" x14ac:dyDescent="0.2">
      <c r="A70" s="120"/>
      <c r="B70" s="121" t="s">
        <v>111</v>
      </c>
      <c r="C70" s="113">
        <v>1.3189649956639531</v>
      </c>
      <c r="D70" s="235">
        <v>3924</v>
      </c>
      <c r="E70" s="236">
        <v>3884</v>
      </c>
      <c r="F70" s="236">
        <v>3876</v>
      </c>
      <c r="G70" s="236">
        <v>3775</v>
      </c>
      <c r="H70" s="140">
        <v>3670</v>
      </c>
      <c r="I70" s="115">
        <v>254</v>
      </c>
      <c r="J70" s="116">
        <v>6.9209809264305173</v>
      </c>
    </row>
    <row r="71" spans="1:12" s="110" customFormat="1" ht="12" customHeight="1" x14ac:dyDescent="0.2">
      <c r="A71" s="120"/>
      <c r="B71" s="121" t="s">
        <v>112</v>
      </c>
      <c r="C71" s="113">
        <v>0.35394244149697823</v>
      </c>
      <c r="D71" s="235">
        <v>1053</v>
      </c>
      <c r="E71" s="236">
        <v>1028</v>
      </c>
      <c r="F71" s="236">
        <v>1058</v>
      </c>
      <c r="G71" s="236">
        <v>951</v>
      </c>
      <c r="H71" s="140">
        <v>941</v>
      </c>
      <c r="I71" s="115">
        <v>112</v>
      </c>
      <c r="J71" s="116">
        <v>11.902231668437832</v>
      </c>
    </row>
    <row r="72" spans="1:12" s="110" customFormat="1" ht="12" customHeight="1" x14ac:dyDescent="0.2">
      <c r="A72" s="118" t="s">
        <v>113</v>
      </c>
      <c r="B72" s="119" t="s">
        <v>181</v>
      </c>
      <c r="C72" s="113">
        <v>68.706849609755764</v>
      </c>
      <c r="D72" s="235">
        <v>204407</v>
      </c>
      <c r="E72" s="236">
        <v>204022</v>
      </c>
      <c r="F72" s="236">
        <v>207194</v>
      </c>
      <c r="G72" s="236">
        <v>202054</v>
      </c>
      <c r="H72" s="140">
        <v>202482</v>
      </c>
      <c r="I72" s="115">
        <v>1925</v>
      </c>
      <c r="J72" s="116">
        <v>0.95070179077646411</v>
      </c>
    </row>
    <row r="73" spans="1:12" s="110" customFormat="1" ht="12" customHeight="1" x14ac:dyDescent="0.2">
      <c r="A73" s="118"/>
      <c r="B73" s="119" t="s">
        <v>182</v>
      </c>
      <c r="C73" s="113">
        <v>31.293150390244229</v>
      </c>
      <c r="D73" s="115">
        <v>93099</v>
      </c>
      <c r="E73" s="114">
        <v>92620</v>
      </c>
      <c r="F73" s="114">
        <v>92486</v>
      </c>
      <c r="G73" s="114">
        <v>91161</v>
      </c>
      <c r="H73" s="140">
        <v>90021</v>
      </c>
      <c r="I73" s="115">
        <v>3078</v>
      </c>
      <c r="J73" s="116">
        <v>3.4192021861565634</v>
      </c>
    </row>
    <row r="74" spans="1:12" s="110" customFormat="1" ht="12" customHeight="1" x14ac:dyDescent="0.2">
      <c r="A74" s="118" t="s">
        <v>113</v>
      </c>
      <c r="B74" s="119" t="s">
        <v>116</v>
      </c>
      <c r="C74" s="113">
        <v>91.399165058855957</v>
      </c>
      <c r="D74" s="115">
        <v>271918</v>
      </c>
      <c r="E74" s="114">
        <v>272595</v>
      </c>
      <c r="F74" s="114">
        <v>274725</v>
      </c>
      <c r="G74" s="114">
        <v>269290</v>
      </c>
      <c r="H74" s="140">
        <v>269247</v>
      </c>
      <c r="I74" s="115">
        <v>2671</v>
      </c>
      <c r="J74" s="116">
        <v>0.99202590929518253</v>
      </c>
    </row>
    <row r="75" spans="1:12" s="110" customFormat="1" ht="12" customHeight="1" x14ac:dyDescent="0.2">
      <c r="A75" s="142"/>
      <c r="B75" s="124" t="s">
        <v>117</v>
      </c>
      <c r="C75" s="125">
        <v>8.5638608969230869</v>
      </c>
      <c r="D75" s="143">
        <v>25478</v>
      </c>
      <c r="E75" s="144">
        <v>23933</v>
      </c>
      <c r="F75" s="144">
        <v>24845</v>
      </c>
      <c r="G75" s="144">
        <v>23823</v>
      </c>
      <c r="H75" s="145">
        <v>23152</v>
      </c>
      <c r="I75" s="143">
        <v>2326</v>
      </c>
      <c r="J75" s="146">
        <v>10.04664823773324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282308</v>
      </c>
      <c r="G11" s="114">
        <v>281377</v>
      </c>
      <c r="H11" s="114">
        <v>284001</v>
      </c>
      <c r="I11" s="114">
        <v>276585</v>
      </c>
      <c r="J11" s="140">
        <v>275899</v>
      </c>
      <c r="K11" s="114">
        <v>6409</v>
      </c>
      <c r="L11" s="116">
        <v>2.3229515148659474</v>
      </c>
    </row>
    <row r="12" spans="1:17" s="110" customFormat="1" ht="24.95" customHeight="1" x14ac:dyDescent="0.2">
      <c r="A12" s="604" t="s">
        <v>185</v>
      </c>
      <c r="B12" s="605"/>
      <c r="C12" s="605"/>
      <c r="D12" s="606"/>
      <c r="E12" s="113">
        <v>52.415446958640914</v>
      </c>
      <c r="F12" s="115">
        <v>147973</v>
      </c>
      <c r="G12" s="114">
        <v>147310</v>
      </c>
      <c r="H12" s="114">
        <v>149262</v>
      </c>
      <c r="I12" s="114">
        <v>145131</v>
      </c>
      <c r="J12" s="140">
        <v>144603</v>
      </c>
      <c r="K12" s="114">
        <v>3370</v>
      </c>
      <c r="L12" s="116">
        <v>2.3305187305934179</v>
      </c>
    </row>
    <row r="13" spans="1:17" s="110" customFormat="1" ht="15" customHeight="1" x14ac:dyDescent="0.2">
      <c r="A13" s="120"/>
      <c r="B13" s="612" t="s">
        <v>107</v>
      </c>
      <c r="C13" s="612"/>
      <c r="E13" s="113">
        <v>47.584553041359086</v>
      </c>
      <c r="F13" s="115">
        <v>134335</v>
      </c>
      <c r="G13" s="114">
        <v>134067</v>
      </c>
      <c r="H13" s="114">
        <v>134739</v>
      </c>
      <c r="I13" s="114">
        <v>131454</v>
      </c>
      <c r="J13" s="140">
        <v>131296</v>
      </c>
      <c r="K13" s="114">
        <v>3039</v>
      </c>
      <c r="L13" s="116">
        <v>2.3146173531562271</v>
      </c>
    </row>
    <row r="14" spans="1:17" s="110" customFormat="1" ht="24.95" customHeight="1" x14ac:dyDescent="0.2">
      <c r="A14" s="604" t="s">
        <v>186</v>
      </c>
      <c r="B14" s="605"/>
      <c r="C14" s="605"/>
      <c r="D14" s="606"/>
      <c r="E14" s="113">
        <v>11.703175255394816</v>
      </c>
      <c r="F14" s="115">
        <v>33039</v>
      </c>
      <c r="G14" s="114">
        <v>34095</v>
      </c>
      <c r="H14" s="114">
        <v>35116</v>
      </c>
      <c r="I14" s="114">
        <v>30993</v>
      </c>
      <c r="J14" s="140">
        <v>32268</v>
      </c>
      <c r="K14" s="114">
        <v>771</v>
      </c>
      <c r="L14" s="116">
        <v>2.3893640758646337</v>
      </c>
    </row>
    <row r="15" spans="1:17" s="110" customFormat="1" ht="15" customHeight="1" x14ac:dyDescent="0.2">
      <c r="A15" s="120"/>
      <c r="B15" s="119"/>
      <c r="C15" s="258" t="s">
        <v>106</v>
      </c>
      <c r="E15" s="113">
        <v>54.935076727503862</v>
      </c>
      <c r="F15" s="115">
        <v>18150</v>
      </c>
      <c r="G15" s="114">
        <v>18742</v>
      </c>
      <c r="H15" s="114">
        <v>19474</v>
      </c>
      <c r="I15" s="114">
        <v>17078</v>
      </c>
      <c r="J15" s="140">
        <v>17764</v>
      </c>
      <c r="K15" s="114">
        <v>386</v>
      </c>
      <c r="L15" s="116">
        <v>2.172934023868498</v>
      </c>
    </row>
    <row r="16" spans="1:17" s="110" customFormat="1" ht="15" customHeight="1" x14ac:dyDescent="0.2">
      <c r="A16" s="120"/>
      <c r="B16" s="119"/>
      <c r="C16" s="258" t="s">
        <v>107</v>
      </c>
      <c r="E16" s="113">
        <v>45.064923272496138</v>
      </c>
      <c r="F16" s="115">
        <v>14889</v>
      </c>
      <c r="G16" s="114">
        <v>15353</v>
      </c>
      <c r="H16" s="114">
        <v>15642</v>
      </c>
      <c r="I16" s="114">
        <v>13915</v>
      </c>
      <c r="J16" s="140">
        <v>14504</v>
      </c>
      <c r="K16" s="114">
        <v>385</v>
      </c>
      <c r="L16" s="116">
        <v>2.6544401544401546</v>
      </c>
    </row>
    <row r="17" spans="1:12" s="110" customFormat="1" ht="15" customHeight="1" x14ac:dyDescent="0.2">
      <c r="A17" s="120"/>
      <c r="B17" s="121" t="s">
        <v>109</v>
      </c>
      <c r="C17" s="258"/>
      <c r="E17" s="113">
        <v>66.391317284667807</v>
      </c>
      <c r="F17" s="115">
        <v>187428</v>
      </c>
      <c r="G17" s="114">
        <v>186432</v>
      </c>
      <c r="H17" s="114">
        <v>188321</v>
      </c>
      <c r="I17" s="114">
        <v>186293</v>
      </c>
      <c r="J17" s="140">
        <v>185541</v>
      </c>
      <c r="K17" s="114">
        <v>1887</v>
      </c>
      <c r="L17" s="116">
        <v>1.0170258864617523</v>
      </c>
    </row>
    <row r="18" spans="1:12" s="110" customFormat="1" ht="15" customHeight="1" x14ac:dyDescent="0.2">
      <c r="A18" s="120"/>
      <c r="B18" s="119"/>
      <c r="C18" s="258" t="s">
        <v>106</v>
      </c>
      <c r="E18" s="113">
        <v>52.340632136073587</v>
      </c>
      <c r="F18" s="115">
        <v>98101</v>
      </c>
      <c r="G18" s="114">
        <v>97398</v>
      </c>
      <c r="H18" s="114">
        <v>98658</v>
      </c>
      <c r="I18" s="114">
        <v>97519</v>
      </c>
      <c r="J18" s="140">
        <v>96932</v>
      </c>
      <c r="K18" s="114">
        <v>1169</v>
      </c>
      <c r="L18" s="116">
        <v>1.2060000825320842</v>
      </c>
    </row>
    <row r="19" spans="1:12" s="110" customFormat="1" ht="15" customHeight="1" x14ac:dyDescent="0.2">
      <c r="A19" s="120"/>
      <c r="B19" s="119"/>
      <c r="C19" s="258" t="s">
        <v>107</v>
      </c>
      <c r="E19" s="113">
        <v>47.659367863926413</v>
      </c>
      <c r="F19" s="115">
        <v>89327</v>
      </c>
      <c r="G19" s="114">
        <v>89034</v>
      </c>
      <c r="H19" s="114">
        <v>89663</v>
      </c>
      <c r="I19" s="114">
        <v>88774</v>
      </c>
      <c r="J19" s="140">
        <v>88609</v>
      </c>
      <c r="K19" s="114">
        <v>718</v>
      </c>
      <c r="L19" s="116">
        <v>0.8103014366486474</v>
      </c>
    </row>
    <row r="20" spans="1:12" s="110" customFormat="1" ht="15" customHeight="1" x14ac:dyDescent="0.2">
      <c r="A20" s="120"/>
      <c r="B20" s="121" t="s">
        <v>110</v>
      </c>
      <c r="C20" s="258"/>
      <c r="E20" s="113">
        <v>20.631367159272852</v>
      </c>
      <c r="F20" s="115">
        <v>58244</v>
      </c>
      <c r="G20" s="114">
        <v>57292</v>
      </c>
      <c r="H20" s="114">
        <v>57003</v>
      </c>
      <c r="I20" s="114">
        <v>55843</v>
      </c>
      <c r="J20" s="140">
        <v>54706</v>
      </c>
      <c r="K20" s="114">
        <v>3538</v>
      </c>
      <c r="L20" s="116">
        <v>6.46729791978942</v>
      </c>
    </row>
    <row r="21" spans="1:12" s="110" customFormat="1" ht="15" customHeight="1" x14ac:dyDescent="0.2">
      <c r="A21" s="120"/>
      <c r="B21" s="119"/>
      <c r="C21" s="258" t="s">
        <v>106</v>
      </c>
      <c r="E21" s="113">
        <v>50.566581965524342</v>
      </c>
      <c r="F21" s="115">
        <v>29452</v>
      </c>
      <c r="G21" s="114">
        <v>28910</v>
      </c>
      <c r="H21" s="114">
        <v>28860</v>
      </c>
      <c r="I21" s="114">
        <v>28335</v>
      </c>
      <c r="J21" s="140">
        <v>27765</v>
      </c>
      <c r="K21" s="114">
        <v>1687</v>
      </c>
      <c r="L21" s="116">
        <v>6.0759949576805328</v>
      </c>
    </row>
    <row r="22" spans="1:12" s="110" customFormat="1" ht="15" customHeight="1" x14ac:dyDescent="0.2">
      <c r="A22" s="120"/>
      <c r="B22" s="119"/>
      <c r="C22" s="258" t="s">
        <v>107</v>
      </c>
      <c r="E22" s="113">
        <v>49.433418034475658</v>
      </c>
      <c r="F22" s="115">
        <v>28792</v>
      </c>
      <c r="G22" s="114">
        <v>28382</v>
      </c>
      <c r="H22" s="114">
        <v>28143</v>
      </c>
      <c r="I22" s="114">
        <v>27508</v>
      </c>
      <c r="J22" s="140">
        <v>26941</v>
      </c>
      <c r="K22" s="114">
        <v>1851</v>
      </c>
      <c r="L22" s="116">
        <v>6.8705690211944619</v>
      </c>
    </row>
    <row r="23" spans="1:12" s="110" customFormat="1" ht="15" customHeight="1" x14ac:dyDescent="0.2">
      <c r="A23" s="120"/>
      <c r="B23" s="121" t="s">
        <v>111</v>
      </c>
      <c r="C23" s="258"/>
      <c r="E23" s="113">
        <v>1.2741403006645224</v>
      </c>
      <c r="F23" s="115">
        <v>3597</v>
      </c>
      <c r="G23" s="114">
        <v>3558</v>
      </c>
      <c r="H23" s="114">
        <v>3561</v>
      </c>
      <c r="I23" s="114">
        <v>3456</v>
      </c>
      <c r="J23" s="140">
        <v>3384</v>
      </c>
      <c r="K23" s="114">
        <v>213</v>
      </c>
      <c r="L23" s="116">
        <v>6.294326241134752</v>
      </c>
    </row>
    <row r="24" spans="1:12" s="110" customFormat="1" ht="15" customHeight="1" x14ac:dyDescent="0.2">
      <c r="A24" s="120"/>
      <c r="B24" s="119"/>
      <c r="C24" s="258" t="s">
        <v>106</v>
      </c>
      <c r="E24" s="113">
        <v>63.108145676953015</v>
      </c>
      <c r="F24" s="115">
        <v>2270</v>
      </c>
      <c r="G24" s="114">
        <v>2260</v>
      </c>
      <c r="H24" s="114">
        <v>2270</v>
      </c>
      <c r="I24" s="114">
        <v>2199</v>
      </c>
      <c r="J24" s="140">
        <v>2142</v>
      </c>
      <c r="K24" s="114">
        <v>128</v>
      </c>
      <c r="L24" s="116">
        <v>5.9757236227824464</v>
      </c>
    </row>
    <row r="25" spans="1:12" s="110" customFormat="1" ht="15" customHeight="1" x14ac:dyDescent="0.2">
      <c r="A25" s="120"/>
      <c r="B25" s="119"/>
      <c r="C25" s="258" t="s">
        <v>107</v>
      </c>
      <c r="E25" s="113">
        <v>36.891854323046985</v>
      </c>
      <c r="F25" s="115">
        <v>1327</v>
      </c>
      <c r="G25" s="114">
        <v>1298</v>
      </c>
      <c r="H25" s="114">
        <v>1291</v>
      </c>
      <c r="I25" s="114">
        <v>1257</v>
      </c>
      <c r="J25" s="140">
        <v>1242</v>
      </c>
      <c r="K25" s="114">
        <v>85</v>
      </c>
      <c r="L25" s="116">
        <v>6.8438003220611918</v>
      </c>
    </row>
    <row r="26" spans="1:12" s="110" customFormat="1" ht="15" customHeight="1" x14ac:dyDescent="0.2">
      <c r="A26" s="120"/>
      <c r="C26" s="121" t="s">
        <v>187</v>
      </c>
      <c r="D26" s="110" t="s">
        <v>188</v>
      </c>
      <c r="E26" s="113">
        <v>0.35068081669665757</v>
      </c>
      <c r="F26" s="115">
        <v>990</v>
      </c>
      <c r="G26" s="114">
        <v>952</v>
      </c>
      <c r="H26" s="114">
        <v>979</v>
      </c>
      <c r="I26" s="114">
        <v>878</v>
      </c>
      <c r="J26" s="140">
        <v>890</v>
      </c>
      <c r="K26" s="114">
        <v>100</v>
      </c>
      <c r="L26" s="116">
        <v>11.235955056179776</v>
      </c>
    </row>
    <row r="27" spans="1:12" s="110" customFormat="1" ht="15" customHeight="1" x14ac:dyDescent="0.2">
      <c r="A27" s="120"/>
      <c r="B27" s="119"/>
      <c r="D27" s="259" t="s">
        <v>106</v>
      </c>
      <c r="E27" s="113">
        <v>54.242424242424242</v>
      </c>
      <c r="F27" s="115">
        <v>537</v>
      </c>
      <c r="G27" s="114">
        <v>521</v>
      </c>
      <c r="H27" s="114">
        <v>526</v>
      </c>
      <c r="I27" s="114">
        <v>465</v>
      </c>
      <c r="J27" s="140">
        <v>460</v>
      </c>
      <c r="K27" s="114">
        <v>77</v>
      </c>
      <c r="L27" s="116">
        <v>16.739130434782609</v>
      </c>
    </row>
    <row r="28" spans="1:12" s="110" customFormat="1" ht="15" customHeight="1" x14ac:dyDescent="0.2">
      <c r="A28" s="120"/>
      <c r="B28" s="119"/>
      <c r="D28" s="259" t="s">
        <v>107</v>
      </c>
      <c r="E28" s="113">
        <v>45.757575757575758</v>
      </c>
      <c r="F28" s="115">
        <v>453</v>
      </c>
      <c r="G28" s="114">
        <v>431</v>
      </c>
      <c r="H28" s="114">
        <v>453</v>
      </c>
      <c r="I28" s="114">
        <v>413</v>
      </c>
      <c r="J28" s="140">
        <v>430</v>
      </c>
      <c r="K28" s="114">
        <v>23</v>
      </c>
      <c r="L28" s="116">
        <v>5.3488372093023253</v>
      </c>
    </row>
    <row r="29" spans="1:12" s="110" customFormat="1" ht="24.95" customHeight="1" x14ac:dyDescent="0.2">
      <c r="A29" s="604" t="s">
        <v>189</v>
      </c>
      <c r="B29" s="605"/>
      <c r="C29" s="605"/>
      <c r="D29" s="606"/>
      <c r="E29" s="113">
        <v>92.012978732448246</v>
      </c>
      <c r="F29" s="115">
        <v>259760</v>
      </c>
      <c r="G29" s="114">
        <v>260116</v>
      </c>
      <c r="H29" s="114">
        <v>262086</v>
      </c>
      <c r="I29" s="114">
        <v>255779</v>
      </c>
      <c r="J29" s="140">
        <v>255803</v>
      </c>
      <c r="K29" s="114">
        <v>3957</v>
      </c>
      <c r="L29" s="116">
        <v>1.5468935078947472</v>
      </c>
    </row>
    <row r="30" spans="1:12" s="110" customFormat="1" ht="15" customHeight="1" x14ac:dyDescent="0.2">
      <c r="A30" s="120"/>
      <c r="B30" s="119"/>
      <c r="C30" s="258" t="s">
        <v>106</v>
      </c>
      <c r="E30" s="113">
        <v>50.97551586079458</v>
      </c>
      <c r="F30" s="115">
        <v>132414</v>
      </c>
      <c r="G30" s="114">
        <v>132664</v>
      </c>
      <c r="H30" s="114">
        <v>134127</v>
      </c>
      <c r="I30" s="114">
        <v>130789</v>
      </c>
      <c r="J30" s="140">
        <v>130682</v>
      </c>
      <c r="K30" s="114">
        <v>1732</v>
      </c>
      <c r="L30" s="116">
        <v>1.3253546777674048</v>
      </c>
    </row>
    <row r="31" spans="1:12" s="110" customFormat="1" ht="15" customHeight="1" x14ac:dyDescent="0.2">
      <c r="A31" s="120"/>
      <c r="B31" s="119"/>
      <c r="C31" s="258" t="s">
        <v>107</v>
      </c>
      <c r="E31" s="113">
        <v>49.02448413920542</v>
      </c>
      <c r="F31" s="115">
        <v>127346</v>
      </c>
      <c r="G31" s="114">
        <v>127452</v>
      </c>
      <c r="H31" s="114">
        <v>127959</v>
      </c>
      <c r="I31" s="114">
        <v>124990</v>
      </c>
      <c r="J31" s="140">
        <v>125121</v>
      </c>
      <c r="K31" s="114">
        <v>2225</v>
      </c>
      <c r="L31" s="116">
        <v>1.7782786262897514</v>
      </c>
    </row>
    <row r="32" spans="1:12" s="110" customFormat="1" ht="15" customHeight="1" x14ac:dyDescent="0.2">
      <c r="A32" s="120"/>
      <c r="B32" s="119" t="s">
        <v>117</v>
      </c>
      <c r="C32" s="258"/>
      <c r="E32" s="113">
        <v>7.9501820706462443</v>
      </c>
      <c r="F32" s="115">
        <v>22444</v>
      </c>
      <c r="G32" s="114">
        <v>21155</v>
      </c>
      <c r="H32" s="114">
        <v>21815</v>
      </c>
      <c r="I32" s="114">
        <v>20719</v>
      </c>
      <c r="J32" s="140">
        <v>20004</v>
      </c>
      <c r="K32" s="114">
        <v>2440</v>
      </c>
      <c r="L32" s="116">
        <v>12.19756048790242</v>
      </c>
    </row>
    <row r="33" spans="1:12" s="110" customFormat="1" ht="15" customHeight="1" x14ac:dyDescent="0.2">
      <c r="A33" s="120"/>
      <c r="B33" s="119"/>
      <c r="C33" s="258" t="s">
        <v>106</v>
      </c>
      <c r="E33" s="113">
        <v>69.002851541614689</v>
      </c>
      <c r="F33" s="115">
        <v>15487</v>
      </c>
      <c r="G33" s="114">
        <v>14575</v>
      </c>
      <c r="H33" s="114">
        <v>15067</v>
      </c>
      <c r="I33" s="114">
        <v>14282</v>
      </c>
      <c r="J33" s="140">
        <v>13858</v>
      </c>
      <c r="K33" s="114">
        <v>1629</v>
      </c>
      <c r="L33" s="116">
        <v>11.754942993216915</v>
      </c>
    </row>
    <row r="34" spans="1:12" s="110" customFormat="1" ht="15" customHeight="1" x14ac:dyDescent="0.2">
      <c r="A34" s="120"/>
      <c r="B34" s="119"/>
      <c r="C34" s="258" t="s">
        <v>107</v>
      </c>
      <c r="E34" s="113">
        <v>30.997148458385315</v>
      </c>
      <c r="F34" s="115">
        <v>6957</v>
      </c>
      <c r="G34" s="114">
        <v>6580</v>
      </c>
      <c r="H34" s="114">
        <v>6748</v>
      </c>
      <c r="I34" s="114">
        <v>6437</v>
      </c>
      <c r="J34" s="140">
        <v>6146</v>
      </c>
      <c r="K34" s="114">
        <v>811</v>
      </c>
      <c r="L34" s="116">
        <v>13.195574357305565</v>
      </c>
    </row>
    <row r="35" spans="1:12" s="110" customFormat="1" ht="24.95" customHeight="1" x14ac:dyDescent="0.2">
      <c r="A35" s="604" t="s">
        <v>190</v>
      </c>
      <c r="B35" s="605"/>
      <c r="C35" s="605"/>
      <c r="D35" s="606"/>
      <c r="E35" s="113">
        <v>67.828400187029771</v>
      </c>
      <c r="F35" s="115">
        <v>191485</v>
      </c>
      <c r="G35" s="114">
        <v>191028</v>
      </c>
      <c r="H35" s="114">
        <v>193634</v>
      </c>
      <c r="I35" s="114">
        <v>187822</v>
      </c>
      <c r="J35" s="140">
        <v>188296</v>
      </c>
      <c r="K35" s="114">
        <v>3189</v>
      </c>
      <c r="L35" s="116">
        <v>1.6936100607554063</v>
      </c>
    </row>
    <row r="36" spans="1:12" s="110" customFormat="1" ht="15" customHeight="1" x14ac:dyDescent="0.2">
      <c r="A36" s="120"/>
      <c r="B36" s="119"/>
      <c r="C36" s="258" t="s">
        <v>106</v>
      </c>
      <c r="E36" s="113">
        <v>67.876857195080561</v>
      </c>
      <c r="F36" s="115">
        <v>129974</v>
      </c>
      <c r="G36" s="114">
        <v>129573</v>
      </c>
      <c r="H36" s="114">
        <v>131511</v>
      </c>
      <c r="I36" s="114">
        <v>127842</v>
      </c>
      <c r="J36" s="140">
        <v>127836</v>
      </c>
      <c r="K36" s="114">
        <v>2138</v>
      </c>
      <c r="L36" s="116">
        <v>1.6724553333959136</v>
      </c>
    </row>
    <row r="37" spans="1:12" s="110" customFormat="1" ht="15" customHeight="1" x14ac:dyDescent="0.2">
      <c r="A37" s="120"/>
      <c r="B37" s="119"/>
      <c r="C37" s="258" t="s">
        <v>107</v>
      </c>
      <c r="E37" s="113">
        <v>32.123142804919446</v>
      </c>
      <c r="F37" s="115">
        <v>61511</v>
      </c>
      <c r="G37" s="114">
        <v>61455</v>
      </c>
      <c r="H37" s="114">
        <v>62123</v>
      </c>
      <c r="I37" s="114">
        <v>59980</v>
      </c>
      <c r="J37" s="140">
        <v>60460</v>
      </c>
      <c r="K37" s="114">
        <v>1051</v>
      </c>
      <c r="L37" s="116">
        <v>1.7383393979490571</v>
      </c>
    </row>
    <row r="38" spans="1:12" s="110" customFormat="1" ht="15" customHeight="1" x14ac:dyDescent="0.2">
      <c r="A38" s="120"/>
      <c r="B38" s="119" t="s">
        <v>182</v>
      </c>
      <c r="C38" s="258"/>
      <c r="E38" s="113">
        <v>32.171599812970229</v>
      </c>
      <c r="F38" s="115">
        <v>90823</v>
      </c>
      <c r="G38" s="114">
        <v>90349</v>
      </c>
      <c r="H38" s="114">
        <v>90367</v>
      </c>
      <c r="I38" s="114">
        <v>88763</v>
      </c>
      <c r="J38" s="140">
        <v>87603</v>
      </c>
      <c r="K38" s="114">
        <v>3220</v>
      </c>
      <c r="L38" s="116">
        <v>3.6756732075385545</v>
      </c>
    </row>
    <row r="39" spans="1:12" s="110" customFormat="1" ht="15" customHeight="1" x14ac:dyDescent="0.2">
      <c r="A39" s="120"/>
      <c r="B39" s="119"/>
      <c r="C39" s="258" t="s">
        <v>106</v>
      </c>
      <c r="E39" s="113">
        <v>19.817667330962422</v>
      </c>
      <c r="F39" s="115">
        <v>17999</v>
      </c>
      <c r="G39" s="114">
        <v>17737</v>
      </c>
      <c r="H39" s="114">
        <v>17751</v>
      </c>
      <c r="I39" s="114">
        <v>17289</v>
      </c>
      <c r="J39" s="140">
        <v>16767</v>
      </c>
      <c r="K39" s="114">
        <v>1232</v>
      </c>
      <c r="L39" s="116">
        <v>7.3477664459951093</v>
      </c>
    </row>
    <row r="40" spans="1:12" s="110" customFormat="1" ht="15" customHeight="1" x14ac:dyDescent="0.2">
      <c r="A40" s="120"/>
      <c r="B40" s="119"/>
      <c r="C40" s="258" t="s">
        <v>107</v>
      </c>
      <c r="E40" s="113">
        <v>80.182332669037578</v>
      </c>
      <c r="F40" s="115">
        <v>72824</v>
      </c>
      <c r="G40" s="114">
        <v>72612</v>
      </c>
      <c r="H40" s="114">
        <v>72616</v>
      </c>
      <c r="I40" s="114">
        <v>71474</v>
      </c>
      <c r="J40" s="140">
        <v>70836</v>
      </c>
      <c r="K40" s="114">
        <v>1988</v>
      </c>
      <c r="L40" s="116">
        <v>2.8064825794793609</v>
      </c>
    </row>
    <row r="41" spans="1:12" s="110" customFormat="1" ht="24.75" customHeight="1" x14ac:dyDescent="0.2">
      <c r="A41" s="604" t="s">
        <v>518</v>
      </c>
      <c r="B41" s="605"/>
      <c r="C41" s="605"/>
      <c r="D41" s="606"/>
      <c r="E41" s="113">
        <v>5.703345282457458</v>
      </c>
      <c r="F41" s="115">
        <v>16101</v>
      </c>
      <c r="G41" s="114">
        <v>17557</v>
      </c>
      <c r="H41" s="114">
        <v>17800</v>
      </c>
      <c r="I41" s="114">
        <v>13634</v>
      </c>
      <c r="J41" s="140">
        <v>15721</v>
      </c>
      <c r="K41" s="114">
        <v>380</v>
      </c>
      <c r="L41" s="116">
        <v>2.4171490363208448</v>
      </c>
    </row>
    <row r="42" spans="1:12" s="110" customFormat="1" ht="15" customHeight="1" x14ac:dyDescent="0.2">
      <c r="A42" s="120"/>
      <c r="B42" s="119"/>
      <c r="C42" s="258" t="s">
        <v>106</v>
      </c>
      <c r="E42" s="113">
        <v>56.903297931805476</v>
      </c>
      <c r="F42" s="115">
        <v>9162</v>
      </c>
      <c r="G42" s="114">
        <v>10149</v>
      </c>
      <c r="H42" s="114">
        <v>10369</v>
      </c>
      <c r="I42" s="114">
        <v>7830</v>
      </c>
      <c r="J42" s="140">
        <v>8942</v>
      </c>
      <c r="K42" s="114">
        <v>220</v>
      </c>
      <c r="L42" s="116">
        <v>2.4602997092373071</v>
      </c>
    </row>
    <row r="43" spans="1:12" s="110" customFormat="1" ht="15" customHeight="1" x14ac:dyDescent="0.2">
      <c r="A43" s="123"/>
      <c r="B43" s="124"/>
      <c r="C43" s="260" t="s">
        <v>107</v>
      </c>
      <c r="D43" s="261"/>
      <c r="E43" s="125">
        <v>43.096702068194524</v>
      </c>
      <c r="F43" s="143">
        <v>6939</v>
      </c>
      <c r="G43" s="144">
        <v>7408</v>
      </c>
      <c r="H43" s="144">
        <v>7431</v>
      </c>
      <c r="I43" s="144">
        <v>5804</v>
      </c>
      <c r="J43" s="145">
        <v>6779</v>
      </c>
      <c r="K43" s="144">
        <v>160</v>
      </c>
      <c r="L43" s="146">
        <v>2.3602301224369375</v>
      </c>
    </row>
    <row r="44" spans="1:12" s="110" customFormat="1" ht="45.75" customHeight="1" x14ac:dyDescent="0.2">
      <c r="A44" s="604" t="s">
        <v>191</v>
      </c>
      <c r="B44" s="605"/>
      <c r="C44" s="605"/>
      <c r="D44" s="606"/>
      <c r="E44" s="113">
        <v>1.1930232228629725</v>
      </c>
      <c r="F44" s="115">
        <v>3368</v>
      </c>
      <c r="G44" s="114">
        <v>3405</v>
      </c>
      <c r="H44" s="114">
        <v>3416</v>
      </c>
      <c r="I44" s="114">
        <v>3363</v>
      </c>
      <c r="J44" s="140">
        <v>3392</v>
      </c>
      <c r="K44" s="114">
        <v>-24</v>
      </c>
      <c r="L44" s="116">
        <v>-0.70754716981132071</v>
      </c>
    </row>
    <row r="45" spans="1:12" s="110" customFormat="1" ht="15" customHeight="1" x14ac:dyDescent="0.2">
      <c r="A45" s="120"/>
      <c r="B45" s="119"/>
      <c r="C45" s="258" t="s">
        <v>106</v>
      </c>
      <c r="E45" s="113">
        <v>60.154394299287411</v>
      </c>
      <c r="F45" s="115">
        <v>2026</v>
      </c>
      <c r="G45" s="114">
        <v>2042</v>
      </c>
      <c r="H45" s="114">
        <v>2045</v>
      </c>
      <c r="I45" s="114">
        <v>2014</v>
      </c>
      <c r="J45" s="140">
        <v>2039</v>
      </c>
      <c r="K45" s="114">
        <v>-13</v>
      </c>
      <c r="L45" s="116">
        <v>-0.63756743501716528</v>
      </c>
    </row>
    <row r="46" spans="1:12" s="110" customFormat="1" ht="15" customHeight="1" x14ac:dyDescent="0.2">
      <c r="A46" s="123"/>
      <c r="B46" s="124"/>
      <c r="C46" s="260" t="s">
        <v>107</v>
      </c>
      <c r="D46" s="261"/>
      <c r="E46" s="125">
        <v>39.845605700712589</v>
      </c>
      <c r="F46" s="143">
        <v>1342</v>
      </c>
      <c r="G46" s="144">
        <v>1363</v>
      </c>
      <c r="H46" s="144">
        <v>1371</v>
      </c>
      <c r="I46" s="144">
        <v>1349</v>
      </c>
      <c r="J46" s="145">
        <v>1353</v>
      </c>
      <c r="K46" s="144">
        <v>-11</v>
      </c>
      <c r="L46" s="146">
        <v>-0.81300813008130079</v>
      </c>
    </row>
    <row r="47" spans="1:12" s="110" customFormat="1" ht="39" customHeight="1" x14ac:dyDescent="0.2">
      <c r="A47" s="604" t="s">
        <v>519</v>
      </c>
      <c r="B47" s="607"/>
      <c r="C47" s="607"/>
      <c r="D47" s="608"/>
      <c r="E47" s="113">
        <v>0.38468622922481827</v>
      </c>
      <c r="F47" s="115">
        <v>1086</v>
      </c>
      <c r="G47" s="114">
        <v>1153</v>
      </c>
      <c r="H47" s="114">
        <v>1117</v>
      </c>
      <c r="I47" s="114">
        <v>1011</v>
      </c>
      <c r="J47" s="140">
        <v>1085</v>
      </c>
      <c r="K47" s="114">
        <v>1</v>
      </c>
      <c r="L47" s="116">
        <v>9.2165898617511524E-2</v>
      </c>
    </row>
    <row r="48" spans="1:12" s="110" customFormat="1" ht="15" customHeight="1" x14ac:dyDescent="0.2">
      <c r="A48" s="120"/>
      <c r="B48" s="119"/>
      <c r="C48" s="258" t="s">
        <v>106</v>
      </c>
      <c r="E48" s="113">
        <v>37.661141804788215</v>
      </c>
      <c r="F48" s="115">
        <v>409</v>
      </c>
      <c r="G48" s="114">
        <v>443</v>
      </c>
      <c r="H48" s="114">
        <v>414</v>
      </c>
      <c r="I48" s="114">
        <v>388</v>
      </c>
      <c r="J48" s="140">
        <v>416</v>
      </c>
      <c r="K48" s="114">
        <v>-7</v>
      </c>
      <c r="L48" s="116">
        <v>-1.6826923076923077</v>
      </c>
    </row>
    <row r="49" spans="1:12" s="110" customFormat="1" ht="15" customHeight="1" x14ac:dyDescent="0.2">
      <c r="A49" s="123"/>
      <c r="B49" s="124"/>
      <c r="C49" s="260" t="s">
        <v>107</v>
      </c>
      <c r="D49" s="261"/>
      <c r="E49" s="125">
        <v>62.338858195211785</v>
      </c>
      <c r="F49" s="143">
        <v>677</v>
      </c>
      <c r="G49" s="144">
        <v>710</v>
      </c>
      <c r="H49" s="144">
        <v>703</v>
      </c>
      <c r="I49" s="144">
        <v>623</v>
      </c>
      <c r="J49" s="145">
        <v>669</v>
      </c>
      <c r="K49" s="144">
        <v>8</v>
      </c>
      <c r="L49" s="146">
        <v>1.195814648729447</v>
      </c>
    </row>
    <row r="50" spans="1:12" s="110" customFormat="1" ht="24.95" customHeight="1" x14ac:dyDescent="0.2">
      <c r="A50" s="609" t="s">
        <v>192</v>
      </c>
      <c r="B50" s="610"/>
      <c r="C50" s="610"/>
      <c r="D50" s="611"/>
      <c r="E50" s="262">
        <v>12.727942530852827</v>
      </c>
      <c r="F50" s="263">
        <v>35932</v>
      </c>
      <c r="G50" s="264">
        <v>37187</v>
      </c>
      <c r="H50" s="264">
        <v>37793</v>
      </c>
      <c r="I50" s="264">
        <v>33897</v>
      </c>
      <c r="J50" s="265">
        <v>34055</v>
      </c>
      <c r="K50" s="263">
        <v>1877</v>
      </c>
      <c r="L50" s="266">
        <v>5.5116722948172079</v>
      </c>
    </row>
    <row r="51" spans="1:12" s="110" customFormat="1" ht="15" customHeight="1" x14ac:dyDescent="0.2">
      <c r="A51" s="120"/>
      <c r="B51" s="119"/>
      <c r="C51" s="258" t="s">
        <v>106</v>
      </c>
      <c r="E51" s="113">
        <v>57.870421908048534</v>
      </c>
      <c r="F51" s="115">
        <v>20794</v>
      </c>
      <c r="G51" s="114">
        <v>21391</v>
      </c>
      <c r="H51" s="114">
        <v>21855</v>
      </c>
      <c r="I51" s="114">
        <v>19562</v>
      </c>
      <c r="J51" s="140">
        <v>19580</v>
      </c>
      <c r="K51" s="114">
        <v>1214</v>
      </c>
      <c r="L51" s="116">
        <v>6.2002042900919303</v>
      </c>
    </row>
    <row r="52" spans="1:12" s="110" customFormat="1" ht="15" customHeight="1" x14ac:dyDescent="0.2">
      <c r="A52" s="120"/>
      <c r="B52" s="119"/>
      <c r="C52" s="258" t="s">
        <v>107</v>
      </c>
      <c r="E52" s="113">
        <v>42.129578091951466</v>
      </c>
      <c r="F52" s="115">
        <v>15138</v>
      </c>
      <c r="G52" s="114">
        <v>15796</v>
      </c>
      <c r="H52" s="114">
        <v>15938</v>
      </c>
      <c r="I52" s="114">
        <v>14335</v>
      </c>
      <c r="J52" s="140">
        <v>14475</v>
      </c>
      <c r="K52" s="114">
        <v>663</v>
      </c>
      <c r="L52" s="116">
        <v>4.5803108808290158</v>
      </c>
    </row>
    <row r="53" spans="1:12" s="110" customFormat="1" ht="15" customHeight="1" x14ac:dyDescent="0.2">
      <c r="A53" s="120"/>
      <c r="B53" s="119"/>
      <c r="C53" s="258" t="s">
        <v>187</v>
      </c>
      <c r="D53" s="110" t="s">
        <v>193</v>
      </c>
      <c r="E53" s="113">
        <v>30.841589669375487</v>
      </c>
      <c r="F53" s="115">
        <v>11082</v>
      </c>
      <c r="G53" s="114">
        <v>12898</v>
      </c>
      <c r="H53" s="114">
        <v>13206</v>
      </c>
      <c r="I53" s="114">
        <v>9823</v>
      </c>
      <c r="J53" s="140">
        <v>10701</v>
      </c>
      <c r="K53" s="114">
        <v>381</v>
      </c>
      <c r="L53" s="116">
        <v>3.5604149144939727</v>
      </c>
    </row>
    <row r="54" spans="1:12" s="110" customFormat="1" ht="15" customHeight="1" x14ac:dyDescent="0.2">
      <c r="A54" s="120"/>
      <c r="B54" s="119"/>
      <c r="D54" s="267" t="s">
        <v>194</v>
      </c>
      <c r="E54" s="113">
        <v>59.510918606749684</v>
      </c>
      <c r="F54" s="115">
        <v>6595</v>
      </c>
      <c r="G54" s="114">
        <v>7548</v>
      </c>
      <c r="H54" s="114">
        <v>7831</v>
      </c>
      <c r="I54" s="114">
        <v>5896</v>
      </c>
      <c r="J54" s="140">
        <v>6371</v>
      </c>
      <c r="K54" s="114">
        <v>224</v>
      </c>
      <c r="L54" s="116">
        <v>3.515931564903469</v>
      </c>
    </row>
    <row r="55" spans="1:12" s="110" customFormat="1" ht="15" customHeight="1" x14ac:dyDescent="0.2">
      <c r="A55" s="120"/>
      <c r="B55" s="119"/>
      <c r="D55" s="267" t="s">
        <v>195</v>
      </c>
      <c r="E55" s="113">
        <v>40.489081393250316</v>
      </c>
      <c r="F55" s="115">
        <v>4487</v>
      </c>
      <c r="G55" s="114">
        <v>5350</v>
      </c>
      <c r="H55" s="114">
        <v>5375</v>
      </c>
      <c r="I55" s="114">
        <v>3927</v>
      </c>
      <c r="J55" s="140">
        <v>4330</v>
      </c>
      <c r="K55" s="114">
        <v>157</v>
      </c>
      <c r="L55" s="116">
        <v>3.6258660508083143</v>
      </c>
    </row>
    <row r="56" spans="1:12" s="110" customFormat="1" ht="15" customHeight="1" x14ac:dyDescent="0.2">
      <c r="A56" s="120"/>
      <c r="B56" s="119" t="s">
        <v>196</v>
      </c>
      <c r="C56" s="258"/>
      <c r="E56" s="113">
        <v>64.951754820975665</v>
      </c>
      <c r="F56" s="115">
        <v>183364</v>
      </c>
      <c r="G56" s="114">
        <v>181780</v>
      </c>
      <c r="H56" s="114">
        <v>183305</v>
      </c>
      <c r="I56" s="114">
        <v>180700</v>
      </c>
      <c r="J56" s="140">
        <v>180220</v>
      </c>
      <c r="K56" s="114">
        <v>3144</v>
      </c>
      <c r="L56" s="116">
        <v>1.7445344578848074</v>
      </c>
    </row>
    <row r="57" spans="1:12" s="110" customFormat="1" ht="15" customHeight="1" x14ac:dyDescent="0.2">
      <c r="A57" s="120"/>
      <c r="B57" s="119"/>
      <c r="C57" s="258" t="s">
        <v>106</v>
      </c>
      <c r="E57" s="113">
        <v>50.546454047686566</v>
      </c>
      <c r="F57" s="115">
        <v>92684</v>
      </c>
      <c r="G57" s="114">
        <v>91893</v>
      </c>
      <c r="H57" s="114">
        <v>92965</v>
      </c>
      <c r="I57" s="114">
        <v>91701</v>
      </c>
      <c r="J57" s="140">
        <v>91335</v>
      </c>
      <c r="K57" s="114">
        <v>1349</v>
      </c>
      <c r="L57" s="116">
        <v>1.4769803470739584</v>
      </c>
    </row>
    <row r="58" spans="1:12" s="110" customFormat="1" ht="15" customHeight="1" x14ac:dyDescent="0.2">
      <c r="A58" s="120"/>
      <c r="B58" s="119"/>
      <c r="C58" s="258" t="s">
        <v>107</v>
      </c>
      <c r="E58" s="113">
        <v>49.453545952313434</v>
      </c>
      <c r="F58" s="115">
        <v>90680</v>
      </c>
      <c r="G58" s="114">
        <v>89887</v>
      </c>
      <c r="H58" s="114">
        <v>90340</v>
      </c>
      <c r="I58" s="114">
        <v>88999</v>
      </c>
      <c r="J58" s="140">
        <v>88885</v>
      </c>
      <c r="K58" s="114">
        <v>1795</v>
      </c>
      <c r="L58" s="116">
        <v>2.0194633515216291</v>
      </c>
    </row>
    <row r="59" spans="1:12" s="110" customFormat="1" ht="15" customHeight="1" x14ac:dyDescent="0.2">
      <c r="A59" s="120"/>
      <c r="B59" s="119"/>
      <c r="C59" s="258" t="s">
        <v>105</v>
      </c>
      <c r="D59" s="110" t="s">
        <v>197</v>
      </c>
      <c r="E59" s="113">
        <v>93.339477760083767</v>
      </c>
      <c r="F59" s="115">
        <v>171151</v>
      </c>
      <c r="G59" s="114">
        <v>169669</v>
      </c>
      <c r="H59" s="114">
        <v>171177</v>
      </c>
      <c r="I59" s="114">
        <v>168810</v>
      </c>
      <c r="J59" s="140">
        <v>168436</v>
      </c>
      <c r="K59" s="114">
        <v>2715</v>
      </c>
      <c r="L59" s="116">
        <v>1.6118881949227006</v>
      </c>
    </row>
    <row r="60" spans="1:12" s="110" customFormat="1" ht="15" customHeight="1" x14ac:dyDescent="0.2">
      <c r="A60" s="120"/>
      <c r="B60" s="119"/>
      <c r="C60" s="258"/>
      <c r="D60" s="267" t="s">
        <v>198</v>
      </c>
      <c r="E60" s="113">
        <v>48.948589257439338</v>
      </c>
      <c r="F60" s="115">
        <v>83776</v>
      </c>
      <c r="G60" s="114">
        <v>83023</v>
      </c>
      <c r="H60" s="114">
        <v>84064</v>
      </c>
      <c r="I60" s="114">
        <v>82934</v>
      </c>
      <c r="J60" s="140">
        <v>82662</v>
      </c>
      <c r="K60" s="114">
        <v>1114</v>
      </c>
      <c r="L60" s="116">
        <v>1.3476567225569185</v>
      </c>
    </row>
    <row r="61" spans="1:12" s="110" customFormat="1" ht="15" customHeight="1" x14ac:dyDescent="0.2">
      <c r="A61" s="120"/>
      <c r="B61" s="119"/>
      <c r="C61" s="258"/>
      <c r="D61" s="267" t="s">
        <v>199</v>
      </c>
      <c r="E61" s="113">
        <v>51.051410742560662</v>
      </c>
      <c r="F61" s="115">
        <v>87375</v>
      </c>
      <c r="G61" s="114">
        <v>86646</v>
      </c>
      <c r="H61" s="114">
        <v>87113</v>
      </c>
      <c r="I61" s="114">
        <v>85876</v>
      </c>
      <c r="J61" s="140">
        <v>85774</v>
      </c>
      <c r="K61" s="114">
        <v>1601</v>
      </c>
      <c r="L61" s="116">
        <v>1.8665329820225243</v>
      </c>
    </row>
    <row r="62" spans="1:12" s="110" customFormat="1" ht="15" customHeight="1" x14ac:dyDescent="0.2">
      <c r="A62" s="120"/>
      <c r="B62" s="119"/>
      <c r="C62" s="258"/>
      <c r="D62" s="258" t="s">
        <v>200</v>
      </c>
      <c r="E62" s="113">
        <v>6.660522239916232</v>
      </c>
      <c r="F62" s="115">
        <v>12213</v>
      </c>
      <c r="G62" s="114">
        <v>12111</v>
      </c>
      <c r="H62" s="114">
        <v>12128</v>
      </c>
      <c r="I62" s="114">
        <v>11890</v>
      </c>
      <c r="J62" s="140">
        <v>11784</v>
      </c>
      <c r="K62" s="114">
        <v>429</v>
      </c>
      <c r="L62" s="116">
        <v>3.640529531568228</v>
      </c>
    </row>
    <row r="63" spans="1:12" s="110" customFormat="1" ht="15" customHeight="1" x14ac:dyDescent="0.2">
      <c r="A63" s="120"/>
      <c r="B63" s="119"/>
      <c r="C63" s="258"/>
      <c r="D63" s="267" t="s">
        <v>198</v>
      </c>
      <c r="E63" s="113">
        <v>72.938671906984368</v>
      </c>
      <c r="F63" s="115">
        <v>8908</v>
      </c>
      <c r="G63" s="114">
        <v>8870</v>
      </c>
      <c r="H63" s="114">
        <v>8901</v>
      </c>
      <c r="I63" s="114">
        <v>8767</v>
      </c>
      <c r="J63" s="140">
        <v>8673</v>
      </c>
      <c r="K63" s="114">
        <v>235</v>
      </c>
      <c r="L63" s="116">
        <v>2.7095583996310388</v>
      </c>
    </row>
    <row r="64" spans="1:12" s="110" customFormat="1" ht="15" customHeight="1" x14ac:dyDescent="0.2">
      <c r="A64" s="120"/>
      <c r="B64" s="119"/>
      <c r="C64" s="258"/>
      <c r="D64" s="267" t="s">
        <v>199</v>
      </c>
      <c r="E64" s="113">
        <v>27.061328093015639</v>
      </c>
      <c r="F64" s="115">
        <v>3305</v>
      </c>
      <c r="G64" s="114">
        <v>3241</v>
      </c>
      <c r="H64" s="114">
        <v>3227</v>
      </c>
      <c r="I64" s="114">
        <v>3123</v>
      </c>
      <c r="J64" s="140">
        <v>3111</v>
      </c>
      <c r="K64" s="114">
        <v>194</v>
      </c>
      <c r="L64" s="116">
        <v>6.2359369977499197</v>
      </c>
    </row>
    <row r="65" spans="1:12" s="110" customFormat="1" ht="15" customHeight="1" x14ac:dyDescent="0.2">
      <c r="A65" s="120"/>
      <c r="B65" s="119" t="s">
        <v>201</v>
      </c>
      <c r="C65" s="258"/>
      <c r="E65" s="113">
        <v>12.303229097297987</v>
      </c>
      <c r="F65" s="115">
        <v>34733</v>
      </c>
      <c r="G65" s="114">
        <v>34335</v>
      </c>
      <c r="H65" s="114">
        <v>33873</v>
      </c>
      <c r="I65" s="114">
        <v>33419</v>
      </c>
      <c r="J65" s="140">
        <v>33020</v>
      </c>
      <c r="K65" s="114">
        <v>1713</v>
      </c>
      <c r="L65" s="116">
        <v>5.1877649909145971</v>
      </c>
    </row>
    <row r="66" spans="1:12" s="110" customFormat="1" ht="15" customHeight="1" x14ac:dyDescent="0.2">
      <c r="A66" s="120"/>
      <c r="B66" s="119"/>
      <c r="C66" s="258" t="s">
        <v>106</v>
      </c>
      <c r="E66" s="113">
        <v>52.155011084559355</v>
      </c>
      <c r="F66" s="115">
        <v>18115</v>
      </c>
      <c r="G66" s="114">
        <v>17912</v>
      </c>
      <c r="H66" s="114">
        <v>17718</v>
      </c>
      <c r="I66" s="114">
        <v>17524</v>
      </c>
      <c r="J66" s="140">
        <v>17347</v>
      </c>
      <c r="K66" s="114">
        <v>768</v>
      </c>
      <c r="L66" s="116">
        <v>4.4272784919582637</v>
      </c>
    </row>
    <row r="67" spans="1:12" s="110" customFormat="1" ht="15" customHeight="1" x14ac:dyDescent="0.2">
      <c r="A67" s="120"/>
      <c r="B67" s="119"/>
      <c r="C67" s="258" t="s">
        <v>107</v>
      </c>
      <c r="E67" s="113">
        <v>47.844988915440645</v>
      </c>
      <c r="F67" s="115">
        <v>16618</v>
      </c>
      <c r="G67" s="114">
        <v>16423</v>
      </c>
      <c r="H67" s="114">
        <v>16155</v>
      </c>
      <c r="I67" s="114">
        <v>15895</v>
      </c>
      <c r="J67" s="140">
        <v>15673</v>
      </c>
      <c r="K67" s="114">
        <v>945</v>
      </c>
      <c r="L67" s="116">
        <v>6.0294774452880748</v>
      </c>
    </row>
    <row r="68" spans="1:12" s="110" customFormat="1" ht="15" customHeight="1" x14ac:dyDescent="0.2">
      <c r="A68" s="120"/>
      <c r="B68" s="119"/>
      <c r="C68" s="258" t="s">
        <v>105</v>
      </c>
      <c r="D68" s="110" t="s">
        <v>202</v>
      </c>
      <c r="E68" s="113">
        <v>18.466587971093773</v>
      </c>
      <c r="F68" s="115">
        <v>6414</v>
      </c>
      <c r="G68" s="114">
        <v>6266</v>
      </c>
      <c r="H68" s="114">
        <v>6085</v>
      </c>
      <c r="I68" s="114">
        <v>5865</v>
      </c>
      <c r="J68" s="140">
        <v>5686</v>
      </c>
      <c r="K68" s="114">
        <v>728</v>
      </c>
      <c r="L68" s="116">
        <v>12.803376714737952</v>
      </c>
    </row>
    <row r="69" spans="1:12" s="110" customFormat="1" ht="15" customHeight="1" x14ac:dyDescent="0.2">
      <c r="A69" s="120"/>
      <c r="B69" s="119"/>
      <c r="C69" s="258"/>
      <c r="D69" s="267" t="s">
        <v>198</v>
      </c>
      <c r="E69" s="113">
        <v>50.670408481446835</v>
      </c>
      <c r="F69" s="115">
        <v>3250</v>
      </c>
      <c r="G69" s="114">
        <v>3175</v>
      </c>
      <c r="H69" s="114">
        <v>3099</v>
      </c>
      <c r="I69" s="114">
        <v>2978</v>
      </c>
      <c r="J69" s="140">
        <v>2892</v>
      </c>
      <c r="K69" s="114">
        <v>358</v>
      </c>
      <c r="L69" s="116">
        <v>12.378976486860305</v>
      </c>
    </row>
    <row r="70" spans="1:12" s="110" customFormat="1" ht="15" customHeight="1" x14ac:dyDescent="0.2">
      <c r="A70" s="120"/>
      <c r="B70" s="119"/>
      <c r="C70" s="258"/>
      <c r="D70" s="267" t="s">
        <v>199</v>
      </c>
      <c r="E70" s="113">
        <v>49.329591518553165</v>
      </c>
      <c r="F70" s="115">
        <v>3164</v>
      </c>
      <c r="G70" s="114">
        <v>3091</v>
      </c>
      <c r="H70" s="114">
        <v>2986</v>
      </c>
      <c r="I70" s="114">
        <v>2887</v>
      </c>
      <c r="J70" s="140">
        <v>2794</v>
      </c>
      <c r="K70" s="114">
        <v>370</v>
      </c>
      <c r="L70" s="116">
        <v>13.242662848962061</v>
      </c>
    </row>
    <row r="71" spans="1:12" s="110" customFormat="1" ht="15" customHeight="1" x14ac:dyDescent="0.2">
      <c r="A71" s="120"/>
      <c r="B71" s="119"/>
      <c r="C71" s="258"/>
      <c r="D71" s="110" t="s">
        <v>203</v>
      </c>
      <c r="E71" s="113">
        <v>75.259839345867036</v>
      </c>
      <c r="F71" s="115">
        <v>26140</v>
      </c>
      <c r="G71" s="114">
        <v>25932</v>
      </c>
      <c r="H71" s="114">
        <v>25687</v>
      </c>
      <c r="I71" s="114">
        <v>25515</v>
      </c>
      <c r="J71" s="140">
        <v>25346</v>
      </c>
      <c r="K71" s="114">
        <v>794</v>
      </c>
      <c r="L71" s="116">
        <v>3.1326442042136828</v>
      </c>
    </row>
    <row r="72" spans="1:12" s="110" customFormat="1" ht="15" customHeight="1" x14ac:dyDescent="0.2">
      <c r="A72" s="120"/>
      <c r="B72" s="119"/>
      <c r="C72" s="258"/>
      <c r="D72" s="267" t="s">
        <v>198</v>
      </c>
      <c r="E72" s="113">
        <v>52.291507268553943</v>
      </c>
      <c r="F72" s="115">
        <v>13669</v>
      </c>
      <c r="G72" s="114">
        <v>13558</v>
      </c>
      <c r="H72" s="114">
        <v>13459</v>
      </c>
      <c r="I72" s="114">
        <v>13413</v>
      </c>
      <c r="J72" s="140">
        <v>13343</v>
      </c>
      <c r="K72" s="114">
        <v>326</v>
      </c>
      <c r="L72" s="116">
        <v>2.443228659222064</v>
      </c>
    </row>
    <row r="73" spans="1:12" s="110" customFormat="1" ht="15" customHeight="1" x14ac:dyDescent="0.2">
      <c r="A73" s="120"/>
      <c r="B73" s="119"/>
      <c r="C73" s="258"/>
      <c r="D73" s="267" t="s">
        <v>199</v>
      </c>
      <c r="E73" s="113">
        <v>47.708492731446057</v>
      </c>
      <c r="F73" s="115">
        <v>12471</v>
      </c>
      <c r="G73" s="114">
        <v>12374</v>
      </c>
      <c r="H73" s="114">
        <v>12228</v>
      </c>
      <c r="I73" s="114">
        <v>12102</v>
      </c>
      <c r="J73" s="140">
        <v>12003</v>
      </c>
      <c r="K73" s="114">
        <v>468</v>
      </c>
      <c r="L73" s="116">
        <v>3.8990252436890778</v>
      </c>
    </row>
    <row r="74" spans="1:12" s="110" customFormat="1" ht="15" customHeight="1" x14ac:dyDescent="0.2">
      <c r="A74" s="120"/>
      <c r="B74" s="119"/>
      <c r="C74" s="258"/>
      <c r="D74" s="110" t="s">
        <v>204</v>
      </c>
      <c r="E74" s="113">
        <v>6.2735726830391849</v>
      </c>
      <c r="F74" s="115">
        <v>2179</v>
      </c>
      <c r="G74" s="114">
        <v>2137</v>
      </c>
      <c r="H74" s="114">
        <v>2101</v>
      </c>
      <c r="I74" s="114">
        <v>2039</v>
      </c>
      <c r="J74" s="140">
        <v>1988</v>
      </c>
      <c r="K74" s="114">
        <v>191</v>
      </c>
      <c r="L74" s="116">
        <v>9.6076458752515084</v>
      </c>
    </row>
    <row r="75" spans="1:12" s="110" customFormat="1" ht="15" customHeight="1" x14ac:dyDescent="0.2">
      <c r="A75" s="120"/>
      <c r="B75" s="119"/>
      <c r="C75" s="258"/>
      <c r="D75" s="267" t="s">
        <v>198</v>
      </c>
      <c r="E75" s="113">
        <v>54.887563102340522</v>
      </c>
      <c r="F75" s="115">
        <v>1196</v>
      </c>
      <c r="G75" s="114">
        <v>1179</v>
      </c>
      <c r="H75" s="114">
        <v>1160</v>
      </c>
      <c r="I75" s="114">
        <v>1133</v>
      </c>
      <c r="J75" s="140">
        <v>1112</v>
      </c>
      <c r="K75" s="114">
        <v>84</v>
      </c>
      <c r="L75" s="116">
        <v>7.5539568345323742</v>
      </c>
    </row>
    <row r="76" spans="1:12" s="110" customFormat="1" ht="15" customHeight="1" x14ac:dyDescent="0.2">
      <c r="A76" s="120"/>
      <c r="B76" s="119"/>
      <c r="C76" s="258"/>
      <c r="D76" s="267" t="s">
        <v>199</v>
      </c>
      <c r="E76" s="113">
        <v>45.112436897659478</v>
      </c>
      <c r="F76" s="115">
        <v>983</v>
      </c>
      <c r="G76" s="114">
        <v>958</v>
      </c>
      <c r="H76" s="114">
        <v>941</v>
      </c>
      <c r="I76" s="114">
        <v>906</v>
      </c>
      <c r="J76" s="140">
        <v>876</v>
      </c>
      <c r="K76" s="114">
        <v>107</v>
      </c>
      <c r="L76" s="116">
        <v>12.214611872146119</v>
      </c>
    </row>
    <row r="77" spans="1:12" s="110" customFormat="1" ht="15" customHeight="1" x14ac:dyDescent="0.2">
      <c r="A77" s="534"/>
      <c r="B77" s="119" t="s">
        <v>205</v>
      </c>
      <c r="C77" s="268"/>
      <c r="D77" s="182"/>
      <c r="E77" s="113">
        <v>10.017073550873514</v>
      </c>
      <c r="F77" s="115">
        <v>28279</v>
      </c>
      <c r="G77" s="114">
        <v>28075</v>
      </c>
      <c r="H77" s="114">
        <v>29030</v>
      </c>
      <c r="I77" s="114">
        <v>28569</v>
      </c>
      <c r="J77" s="140">
        <v>28604</v>
      </c>
      <c r="K77" s="114">
        <v>-325</v>
      </c>
      <c r="L77" s="116">
        <v>-1.1362047266116626</v>
      </c>
    </row>
    <row r="78" spans="1:12" s="110" customFormat="1" ht="15" customHeight="1" x14ac:dyDescent="0.2">
      <c r="A78" s="120"/>
      <c r="B78" s="119"/>
      <c r="C78" s="268" t="s">
        <v>106</v>
      </c>
      <c r="D78" s="182"/>
      <c r="E78" s="113">
        <v>57.922840270165139</v>
      </c>
      <c r="F78" s="115">
        <v>16380</v>
      </c>
      <c r="G78" s="114">
        <v>16114</v>
      </c>
      <c r="H78" s="114">
        <v>16724</v>
      </c>
      <c r="I78" s="114">
        <v>16344</v>
      </c>
      <c r="J78" s="140">
        <v>16341</v>
      </c>
      <c r="K78" s="114">
        <v>39</v>
      </c>
      <c r="L78" s="116">
        <v>0.2386634844868735</v>
      </c>
    </row>
    <row r="79" spans="1:12" s="110" customFormat="1" ht="15" customHeight="1" x14ac:dyDescent="0.2">
      <c r="A79" s="123"/>
      <c r="B79" s="124"/>
      <c r="C79" s="260" t="s">
        <v>107</v>
      </c>
      <c r="D79" s="261"/>
      <c r="E79" s="125">
        <v>42.077159729834861</v>
      </c>
      <c r="F79" s="143">
        <v>11899</v>
      </c>
      <c r="G79" s="144">
        <v>11961</v>
      </c>
      <c r="H79" s="144">
        <v>12306</v>
      </c>
      <c r="I79" s="144">
        <v>12225</v>
      </c>
      <c r="J79" s="145">
        <v>12263</v>
      </c>
      <c r="K79" s="144">
        <v>-364</v>
      </c>
      <c r="L79" s="146">
        <v>-2.9682785615265432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282308</v>
      </c>
      <c r="E11" s="114">
        <v>281377</v>
      </c>
      <c r="F11" s="114">
        <v>284001</v>
      </c>
      <c r="G11" s="114">
        <v>276585</v>
      </c>
      <c r="H11" s="140">
        <v>275899</v>
      </c>
      <c r="I11" s="115">
        <v>6409</v>
      </c>
      <c r="J11" s="116">
        <v>2.3229515148659474</v>
      </c>
    </row>
    <row r="12" spans="1:15" s="110" customFormat="1" ht="24.95" customHeight="1" x14ac:dyDescent="0.2">
      <c r="A12" s="193" t="s">
        <v>132</v>
      </c>
      <c r="B12" s="194" t="s">
        <v>133</v>
      </c>
      <c r="C12" s="113">
        <v>1.759780098332318</v>
      </c>
      <c r="D12" s="115">
        <v>4968</v>
      </c>
      <c r="E12" s="114">
        <v>4212</v>
      </c>
      <c r="F12" s="114">
        <v>5083</v>
      </c>
      <c r="G12" s="114">
        <v>5059</v>
      </c>
      <c r="H12" s="140">
        <v>5018</v>
      </c>
      <c r="I12" s="115">
        <v>-50</v>
      </c>
      <c r="J12" s="116">
        <v>-0.99641291351135908</v>
      </c>
    </row>
    <row r="13" spans="1:15" s="110" customFormat="1" ht="24.95" customHeight="1" x14ac:dyDescent="0.2">
      <c r="A13" s="193" t="s">
        <v>134</v>
      </c>
      <c r="B13" s="199" t="s">
        <v>214</v>
      </c>
      <c r="C13" s="113">
        <v>1.8146846706434108</v>
      </c>
      <c r="D13" s="115">
        <v>5123</v>
      </c>
      <c r="E13" s="114">
        <v>5025</v>
      </c>
      <c r="F13" s="114">
        <v>5041</v>
      </c>
      <c r="G13" s="114">
        <v>4912</v>
      </c>
      <c r="H13" s="140">
        <v>4879</v>
      </c>
      <c r="I13" s="115">
        <v>244</v>
      </c>
      <c r="J13" s="116">
        <v>5.0010248001639681</v>
      </c>
    </row>
    <row r="14" spans="1:15" s="287" customFormat="1" ht="24" customHeight="1" x14ac:dyDescent="0.2">
      <c r="A14" s="193" t="s">
        <v>215</v>
      </c>
      <c r="B14" s="199" t="s">
        <v>137</v>
      </c>
      <c r="C14" s="113">
        <v>16.152925173923517</v>
      </c>
      <c r="D14" s="115">
        <v>45601</v>
      </c>
      <c r="E14" s="114">
        <v>45853</v>
      </c>
      <c r="F14" s="114">
        <v>46056</v>
      </c>
      <c r="G14" s="114">
        <v>44883</v>
      </c>
      <c r="H14" s="140">
        <v>44806</v>
      </c>
      <c r="I14" s="115">
        <v>795</v>
      </c>
      <c r="J14" s="116">
        <v>1.7743159398294872</v>
      </c>
      <c r="K14" s="110"/>
      <c r="L14" s="110"/>
      <c r="M14" s="110"/>
      <c r="N14" s="110"/>
      <c r="O14" s="110"/>
    </row>
    <row r="15" spans="1:15" s="110" customFormat="1" ht="24.75" customHeight="1" x14ac:dyDescent="0.2">
      <c r="A15" s="193" t="s">
        <v>216</v>
      </c>
      <c r="B15" s="199" t="s">
        <v>217</v>
      </c>
      <c r="C15" s="113">
        <v>4.3367527664819985</v>
      </c>
      <c r="D15" s="115">
        <v>12243</v>
      </c>
      <c r="E15" s="114">
        <v>12351</v>
      </c>
      <c r="F15" s="114">
        <v>12389</v>
      </c>
      <c r="G15" s="114">
        <v>11888</v>
      </c>
      <c r="H15" s="140">
        <v>11819</v>
      </c>
      <c r="I15" s="115">
        <v>424</v>
      </c>
      <c r="J15" s="116">
        <v>3.5874439461883409</v>
      </c>
    </row>
    <row r="16" spans="1:15" s="287" customFormat="1" ht="24.95" customHeight="1" x14ac:dyDescent="0.2">
      <c r="A16" s="193" t="s">
        <v>218</v>
      </c>
      <c r="B16" s="199" t="s">
        <v>141</v>
      </c>
      <c r="C16" s="113">
        <v>9.0836958215849357</v>
      </c>
      <c r="D16" s="115">
        <v>25644</v>
      </c>
      <c r="E16" s="114">
        <v>25664</v>
      </c>
      <c r="F16" s="114">
        <v>25759</v>
      </c>
      <c r="G16" s="114">
        <v>25182</v>
      </c>
      <c r="H16" s="140">
        <v>25179</v>
      </c>
      <c r="I16" s="115">
        <v>465</v>
      </c>
      <c r="J16" s="116">
        <v>1.8467770761348743</v>
      </c>
      <c r="K16" s="110"/>
      <c r="L16" s="110"/>
      <c r="M16" s="110"/>
      <c r="N16" s="110"/>
      <c r="O16" s="110"/>
    </row>
    <row r="17" spans="1:15" s="110" customFormat="1" ht="24.95" customHeight="1" x14ac:dyDescent="0.2">
      <c r="A17" s="193" t="s">
        <v>219</v>
      </c>
      <c r="B17" s="199" t="s">
        <v>220</v>
      </c>
      <c r="C17" s="113">
        <v>2.732476585856582</v>
      </c>
      <c r="D17" s="115">
        <v>7714</v>
      </c>
      <c r="E17" s="114">
        <v>7838</v>
      </c>
      <c r="F17" s="114">
        <v>7908</v>
      </c>
      <c r="G17" s="114">
        <v>7813</v>
      </c>
      <c r="H17" s="140">
        <v>7808</v>
      </c>
      <c r="I17" s="115">
        <v>-94</v>
      </c>
      <c r="J17" s="116">
        <v>-1.2038934426229508</v>
      </c>
    </row>
    <row r="18" spans="1:15" s="287" customFormat="1" ht="24.95" customHeight="1" x14ac:dyDescent="0.2">
      <c r="A18" s="201" t="s">
        <v>144</v>
      </c>
      <c r="B18" s="202" t="s">
        <v>145</v>
      </c>
      <c r="C18" s="113">
        <v>6.7787664536605412</v>
      </c>
      <c r="D18" s="115">
        <v>19137</v>
      </c>
      <c r="E18" s="114">
        <v>18953</v>
      </c>
      <c r="F18" s="114">
        <v>19413</v>
      </c>
      <c r="G18" s="114">
        <v>18696</v>
      </c>
      <c r="H18" s="140">
        <v>18533</v>
      </c>
      <c r="I18" s="115">
        <v>604</v>
      </c>
      <c r="J18" s="116">
        <v>3.2590514217881617</v>
      </c>
      <c r="K18" s="110"/>
      <c r="L18" s="110"/>
      <c r="M18" s="110"/>
      <c r="N18" s="110"/>
      <c r="O18" s="110"/>
    </row>
    <row r="19" spans="1:15" s="110" customFormat="1" ht="24.95" customHeight="1" x14ac:dyDescent="0.2">
      <c r="A19" s="193" t="s">
        <v>146</v>
      </c>
      <c r="B19" s="199" t="s">
        <v>147</v>
      </c>
      <c r="C19" s="113">
        <v>15.187667370389788</v>
      </c>
      <c r="D19" s="115">
        <v>42876</v>
      </c>
      <c r="E19" s="114">
        <v>42751</v>
      </c>
      <c r="F19" s="114">
        <v>43060</v>
      </c>
      <c r="G19" s="114">
        <v>42060</v>
      </c>
      <c r="H19" s="140">
        <v>42124</v>
      </c>
      <c r="I19" s="115">
        <v>752</v>
      </c>
      <c r="J19" s="116">
        <v>1.7852055835153358</v>
      </c>
    </row>
    <row r="20" spans="1:15" s="287" customFormat="1" ht="24.95" customHeight="1" x14ac:dyDescent="0.2">
      <c r="A20" s="193" t="s">
        <v>148</v>
      </c>
      <c r="B20" s="199" t="s">
        <v>149</v>
      </c>
      <c r="C20" s="113">
        <v>5.5559884948354279</v>
      </c>
      <c r="D20" s="115">
        <v>15685</v>
      </c>
      <c r="E20" s="114">
        <v>15695</v>
      </c>
      <c r="F20" s="114">
        <v>15757</v>
      </c>
      <c r="G20" s="114">
        <v>15173</v>
      </c>
      <c r="H20" s="140">
        <v>15099</v>
      </c>
      <c r="I20" s="115">
        <v>586</v>
      </c>
      <c r="J20" s="116">
        <v>3.88105172527982</v>
      </c>
      <c r="K20" s="110"/>
      <c r="L20" s="110"/>
      <c r="M20" s="110"/>
      <c r="N20" s="110"/>
      <c r="O20" s="110"/>
    </row>
    <row r="21" spans="1:15" s="110" customFormat="1" ht="24.95" customHeight="1" x14ac:dyDescent="0.2">
      <c r="A21" s="201" t="s">
        <v>150</v>
      </c>
      <c r="B21" s="202" t="s">
        <v>151</v>
      </c>
      <c r="C21" s="113">
        <v>3.1554189041755811</v>
      </c>
      <c r="D21" s="115">
        <v>8908</v>
      </c>
      <c r="E21" s="114">
        <v>8947</v>
      </c>
      <c r="F21" s="114">
        <v>9373</v>
      </c>
      <c r="G21" s="114">
        <v>9196</v>
      </c>
      <c r="H21" s="140">
        <v>8784</v>
      </c>
      <c r="I21" s="115">
        <v>124</v>
      </c>
      <c r="J21" s="116">
        <v>1.4116575591985427</v>
      </c>
    </row>
    <row r="22" spans="1:15" s="110" customFormat="1" ht="24.95" customHeight="1" x14ac:dyDescent="0.2">
      <c r="A22" s="201" t="s">
        <v>152</v>
      </c>
      <c r="B22" s="199" t="s">
        <v>153</v>
      </c>
      <c r="C22" s="113">
        <v>2.347081910537427</v>
      </c>
      <c r="D22" s="115">
        <v>6626</v>
      </c>
      <c r="E22" s="114">
        <v>6585</v>
      </c>
      <c r="F22" s="114">
        <v>6633</v>
      </c>
      <c r="G22" s="114">
        <v>6492</v>
      </c>
      <c r="H22" s="140">
        <v>6495</v>
      </c>
      <c r="I22" s="115">
        <v>131</v>
      </c>
      <c r="J22" s="116">
        <v>2.0169361046959198</v>
      </c>
    </row>
    <row r="23" spans="1:15" s="110" customFormat="1" ht="24.95" customHeight="1" x14ac:dyDescent="0.2">
      <c r="A23" s="193" t="s">
        <v>154</v>
      </c>
      <c r="B23" s="199" t="s">
        <v>155</v>
      </c>
      <c r="C23" s="113">
        <v>2.4150927355937486</v>
      </c>
      <c r="D23" s="115">
        <v>6818</v>
      </c>
      <c r="E23" s="114">
        <v>6854</v>
      </c>
      <c r="F23" s="114">
        <v>6900</v>
      </c>
      <c r="G23" s="114">
        <v>6788</v>
      </c>
      <c r="H23" s="140">
        <v>6838</v>
      </c>
      <c r="I23" s="115">
        <v>-20</v>
      </c>
      <c r="J23" s="116">
        <v>-0.29248318221702252</v>
      </c>
    </row>
    <row r="24" spans="1:15" s="110" customFormat="1" ht="24.95" customHeight="1" x14ac:dyDescent="0.2">
      <c r="A24" s="193" t="s">
        <v>156</v>
      </c>
      <c r="B24" s="199" t="s">
        <v>221</v>
      </c>
      <c r="C24" s="113">
        <v>6.4493390197939835</v>
      </c>
      <c r="D24" s="115">
        <v>18207</v>
      </c>
      <c r="E24" s="114">
        <v>18187</v>
      </c>
      <c r="F24" s="114">
        <v>18200</v>
      </c>
      <c r="G24" s="114">
        <v>17543</v>
      </c>
      <c r="H24" s="140">
        <v>17677</v>
      </c>
      <c r="I24" s="115">
        <v>530</v>
      </c>
      <c r="J24" s="116">
        <v>2.9982463087627993</v>
      </c>
    </row>
    <row r="25" spans="1:15" s="110" customFormat="1" ht="24.95" customHeight="1" x14ac:dyDescent="0.2">
      <c r="A25" s="193" t="s">
        <v>222</v>
      </c>
      <c r="B25" s="204" t="s">
        <v>159</v>
      </c>
      <c r="C25" s="113">
        <v>3.8380067160689744</v>
      </c>
      <c r="D25" s="115">
        <v>10835</v>
      </c>
      <c r="E25" s="114">
        <v>10737</v>
      </c>
      <c r="F25" s="114">
        <v>11025</v>
      </c>
      <c r="G25" s="114">
        <v>10758</v>
      </c>
      <c r="H25" s="140">
        <v>10552</v>
      </c>
      <c r="I25" s="115">
        <v>283</v>
      </c>
      <c r="J25" s="116">
        <v>2.681956027293404</v>
      </c>
    </row>
    <row r="26" spans="1:15" s="110" customFormat="1" ht="24.95" customHeight="1" x14ac:dyDescent="0.2">
      <c r="A26" s="201">
        <v>782.78300000000002</v>
      </c>
      <c r="B26" s="203" t="s">
        <v>160</v>
      </c>
      <c r="C26" s="113">
        <v>2.3098884905847514</v>
      </c>
      <c r="D26" s="115">
        <v>6521</v>
      </c>
      <c r="E26" s="114">
        <v>6474</v>
      </c>
      <c r="F26" s="114">
        <v>6795</v>
      </c>
      <c r="G26" s="114">
        <v>6713</v>
      </c>
      <c r="H26" s="140">
        <v>6674</v>
      </c>
      <c r="I26" s="115">
        <v>-153</v>
      </c>
      <c r="J26" s="116">
        <v>-2.2924782738987113</v>
      </c>
    </row>
    <row r="27" spans="1:15" s="110" customFormat="1" ht="24.95" customHeight="1" x14ac:dyDescent="0.2">
      <c r="A27" s="193" t="s">
        <v>161</v>
      </c>
      <c r="B27" s="199" t="s">
        <v>223</v>
      </c>
      <c r="C27" s="113">
        <v>7.3015996712810125</v>
      </c>
      <c r="D27" s="115">
        <v>20613</v>
      </c>
      <c r="E27" s="114">
        <v>20481</v>
      </c>
      <c r="F27" s="114">
        <v>20595</v>
      </c>
      <c r="G27" s="114">
        <v>20136</v>
      </c>
      <c r="H27" s="140">
        <v>20141</v>
      </c>
      <c r="I27" s="115">
        <v>472</v>
      </c>
      <c r="J27" s="116">
        <v>2.3434784767389902</v>
      </c>
    </row>
    <row r="28" spans="1:15" s="110" customFormat="1" ht="24.95" customHeight="1" x14ac:dyDescent="0.2">
      <c r="A28" s="193" t="s">
        <v>163</v>
      </c>
      <c r="B28" s="199" t="s">
        <v>164</v>
      </c>
      <c r="C28" s="113">
        <v>3.983238165407994</v>
      </c>
      <c r="D28" s="115">
        <v>11245</v>
      </c>
      <c r="E28" s="114">
        <v>11352</v>
      </c>
      <c r="F28" s="114">
        <v>11100</v>
      </c>
      <c r="G28" s="114">
        <v>10982</v>
      </c>
      <c r="H28" s="140">
        <v>10996</v>
      </c>
      <c r="I28" s="115">
        <v>249</v>
      </c>
      <c r="J28" s="116">
        <v>2.2644598035649328</v>
      </c>
    </row>
    <row r="29" spans="1:15" s="110" customFormat="1" ht="24.95" customHeight="1" x14ac:dyDescent="0.2">
      <c r="A29" s="193">
        <v>86</v>
      </c>
      <c r="B29" s="199" t="s">
        <v>165</v>
      </c>
      <c r="C29" s="113">
        <v>8.7032602689261367</v>
      </c>
      <c r="D29" s="115">
        <v>24570</v>
      </c>
      <c r="E29" s="114">
        <v>24445</v>
      </c>
      <c r="F29" s="114">
        <v>24351</v>
      </c>
      <c r="G29" s="114">
        <v>23393</v>
      </c>
      <c r="H29" s="140">
        <v>23467</v>
      </c>
      <c r="I29" s="115">
        <v>1103</v>
      </c>
      <c r="J29" s="116">
        <v>4.7002173264584313</v>
      </c>
    </row>
    <row r="30" spans="1:15" s="110" customFormat="1" ht="24.95" customHeight="1" x14ac:dyDescent="0.2">
      <c r="A30" s="193">
        <v>87.88</v>
      </c>
      <c r="B30" s="204" t="s">
        <v>166</v>
      </c>
      <c r="C30" s="113">
        <v>8.6058489309548438</v>
      </c>
      <c r="D30" s="115">
        <v>24295</v>
      </c>
      <c r="E30" s="114">
        <v>24325</v>
      </c>
      <c r="F30" s="114">
        <v>24201</v>
      </c>
      <c r="G30" s="114">
        <v>23650</v>
      </c>
      <c r="H30" s="140">
        <v>23664</v>
      </c>
      <c r="I30" s="115">
        <v>631</v>
      </c>
      <c r="J30" s="116">
        <v>2.666497633536173</v>
      </c>
    </row>
    <row r="31" spans="1:15" s="110" customFormat="1" ht="24.95" customHeight="1" x14ac:dyDescent="0.2">
      <c r="A31" s="193" t="s">
        <v>167</v>
      </c>
      <c r="B31" s="199" t="s">
        <v>168</v>
      </c>
      <c r="C31" s="113">
        <v>3.6407044787962084</v>
      </c>
      <c r="D31" s="115">
        <v>10278</v>
      </c>
      <c r="E31" s="114">
        <v>10499</v>
      </c>
      <c r="F31" s="114">
        <v>10416</v>
      </c>
      <c r="G31" s="114">
        <v>10150</v>
      </c>
      <c r="H31" s="140">
        <v>10151</v>
      </c>
      <c r="I31" s="115">
        <v>127</v>
      </c>
      <c r="J31" s="116">
        <v>1.2511082651955472</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1.759780098332318</v>
      </c>
      <c r="D34" s="115">
        <v>4968</v>
      </c>
      <c r="E34" s="114">
        <v>4212</v>
      </c>
      <c r="F34" s="114">
        <v>5083</v>
      </c>
      <c r="G34" s="114">
        <v>5059</v>
      </c>
      <c r="H34" s="140">
        <v>5018</v>
      </c>
      <c r="I34" s="115">
        <v>-50</v>
      </c>
      <c r="J34" s="116">
        <v>-0.99641291351135908</v>
      </c>
    </row>
    <row r="35" spans="1:10" s="110" customFormat="1" ht="24.95" customHeight="1" x14ac:dyDescent="0.2">
      <c r="A35" s="292" t="s">
        <v>171</v>
      </c>
      <c r="B35" s="293" t="s">
        <v>172</v>
      </c>
      <c r="C35" s="113">
        <v>24.746376298227467</v>
      </c>
      <c r="D35" s="115">
        <v>69861</v>
      </c>
      <c r="E35" s="114">
        <v>69831</v>
      </c>
      <c r="F35" s="114">
        <v>70510</v>
      </c>
      <c r="G35" s="114">
        <v>68491</v>
      </c>
      <c r="H35" s="140">
        <v>68218</v>
      </c>
      <c r="I35" s="115">
        <v>1643</v>
      </c>
      <c r="J35" s="116">
        <v>2.4084552464159019</v>
      </c>
    </row>
    <row r="36" spans="1:10" s="110" customFormat="1" ht="24.95" customHeight="1" x14ac:dyDescent="0.2">
      <c r="A36" s="294" t="s">
        <v>173</v>
      </c>
      <c r="B36" s="295" t="s">
        <v>174</v>
      </c>
      <c r="C36" s="125">
        <v>73.493135157345876</v>
      </c>
      <c r="D36" s="143">
        <v>207477</v>
      </c>
      <c r="E36" s="144">
        <v>207332</v>
      </c>
      <c r="F36" s="144">
        <v>208406</v>
      </c>
      <c r="G36" s="144">
        <v>203034</v>
      </c>
      <c r="H36" s="145">
        <v>202662</v>
      </c>
      <c r="I36" s="143">
        <v>4815</v>
      </c>
      <c r="J36" s="146">
        <v>2.3758770761168844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2020-09-28T07:21:04Z</dcterms:created>
  <dcterms:modified xsi:type="dcterms:W3CDTF">2020-09-28T10:32:45Z</dcterms:modified>
</cp:coreProperties>
</file>